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
    </mc:Choice>
  </mc:AlternateContent>
  <xr:revisionPtr revIDLastSave="0" documentId="8_{B0BB211E-DE0F-4436-9F74-764016EF119F}" xr6:coauthVersionLast="47" xr6:coauthVersionMax="47" xr10:uidLastSave="{00000000-0000-0000-0000-000000000000}"/>
  <bookViews>
    <workbookView xWindow="-120" yWindow="-120" windowWidth="29040" windowHeight="15720" tabRatio="933" firstSheet="3" activeTab="12" xr2:uid="{00000000-000D-0000-FFFF-FFFF00000000}"/>
  </bookViews>
  <sheets>
    <sheet name="Instructivo" sheetId="44" r:id="rId1"/>
    <sheet name="META 1 OPERACIÓN CR" sheetId="40" r:id="rId2"/>
    <sheet name="META 2 ATENCIÓN CR" sheetId="45" r:id="rId3"/>
    <sheet name="META 3 ATENCIÓN LPD" sheetId="47" r:id="rId4"/>
    <sheet name="META 4 AGENCIAMUJ" sheetId="48" r:id="rId5"/>
    <sheet name="META 5 SAAT" sheetId="46" r:id="rId6"/>
    <sheet name="META 6 ATENCIÓN PSICOSOCIAL" sheetId="49" r:id="rId7"/>
    <sheet name="META 7 ATENCIÓN PSICOJURÍDICA" sheetId="50" r:id="rId8"/>
    <sheet name="META 8 HOSPITALES" sheetId="51" r:id="rId9"/>
    <sheet name="META 9 SISTEMA SOFIA" sheetId="52" r:id="rId10"/>
    <sheet name="META 10 CLSM - PLSM" sheetId="53" r:id="rId11"/>
    <sheet name="Hoja1" sheetId="42" state="hidden" r:id="rId12"/>
    <sheet name="Indicadores PA" sheetId="36" r:id="rId13"/>
    <sheet name="Territorialización PA" sheetId="37" r:id="rId14"/>
    <sheet name="Control de Cambios" sheetId="41" r:id="rId15"/>
    <sheet name="listas" sheetId="43" state="hidden" r:id="rId16"/>
  </sheets>
  <definedNames>
    <definedName name="_xlnm._FilterDatabase" localSheetId="12" hidden="1">'Indicadores PA'!$A$1:$AV$61</definedName>
    <definedName name="_xlnm.Print_Area" localSheetId="1">'META 1 OPERACIÓN CR'!$A$1:$AD$48</definedName>
    <definedName name="_xlnm.Print_Area" localSheetId="10">'META 10 CLSM - PLSM'!$A$1:$AD$44</definedName>
    <definedName name="_xlnm.Print_Area" localSheetId="2">'META 2 ATENCIÓN CR'!$A$1:$AD$44</definedName>
    <definedName name="_xlnm.Print_Area" localSheetId="3">'META 3 ATENCIÓN LPD'!$A$1:$AD$42</definedName>
    <definedName name="_xlnm.Print_Area" localSheetId="4">'META 4 AGENCIAMUJ'!$A$1:$AD$42</definedName>
    <definedName name="_xlnm.Print_Area" localSheetId="5">'META 5 SAAT'!$A$1:$AD$44</definedName>
    <definedName name="_xlnm.Print_Area" localSheetId="6">'META 6 ATENCIÓN PSICOSOCIAL'!$A$1:$AD$44</definedName>
    <definedName name="_xlnm.Print_Area" localSheetId="7">'META 7 ATENCIÓN PSICOJURÍDICA'!$A$1:$AD$44</definedName>
    <definedName name="_xlnm.Print_Area" localSheetId="8">'META 8 HOSPITALES'!$A$1:$AD$44</definedName>
    <definedName name="_xlnm.Print_Area" localSheetId="9">'META 9 SISTEMA SOFIA'!$A$1:$AD$44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7" i="36" l="1"/>
  <c r="AP56" i="36"/>
  <c r="AP55" i="36"/>
  <c r="AP54" i="36"/>
  <c r="AP53" i="36"/>
  <c r="AP52" i="36"/>
  <c r="AP51" i="36"/>
  <c r="AP50" i="36"/>
  <c r="AP49" i="36"/>
  <c r="AP48" i="36"/>
  <c r="AP47" i="36"/>
  <c r="AP46" i="36"/>
  <c r="AP45" i="36"/>
  <c r="AP44" i="36"/>
  <c r="AP43" i="36"/>
  <c r="AP42" i="36"/>
  <c r="AP41" i="36"/>
  <c r="AP40" i="36"/>
  <c r="AP39" i="36"/>
  <c r="AP38" i="36"/>
  <c r="AP37" i="36"/>
  <c r="AP36" i="36"/>
  <c r="AP35" i="36"/>
  <c r="AP34" i="36"/>
  <c r="AP33" i="36"/>
  <c r="AP32" i="36"/>
  <c r="AP31" i="36"/>
  <c r="AP30" i="36"/>
  <c r="AP29" i="36"/>
  <c r="AP28" i="36"/>
  <c r="AP27" i="36"/>
  <c r="AP26" i="36"/>
  <c r="AP25" i="36"/>
  <c r="AP24" i="36"/>
  <c r="AP23" i="36"/>
  <c r="AP22" i="36"/>
  <c r="AP21" i="36"/>
  <c r="AP20" i="36"/>
  <c r="AP19" i="36"/>
  <c r="AP18" i="36"/>
  <c r="AP17" i="36"/>
  <c r="AQ18" i="36"/>
  <c r="AP16" i="36"/>
  <c r="P44" i="53" l="1"/>
  <c r="P44" i="49" l="1"/>
  <c r="AC25" i="51" l="1"/>
  <c r="AC25" i="50"/>
  <c r="AC25" i="49"/>
  <c r="AC25" i="45"/>
  <c r="AC25" i="48"/>
  <c r="AE25" i="48" s="1"/>
  <c r="AD25" i="48" l="1"/>
  <c r="AC25" i="53"/>
  <c r="AB24" i="53"/>
  <c r="AC25" i="52"/>
  <c r="AB24" i="52"/>
  <c r="AB24" i="51"/>
  <c r="AB24" i="49"/>
  <c r="AD25" i="49" s="1"/>
  <c r="AC23" i="48"/>
  <c r="AC22" i="48"/>
  <c r="AC25" i="40"/>
  <c r="AC24" i="40"/>
  <c r="AQ21" i="36" l="1"/>
  <c r="AC23" i="53" l="1"/>
  <c r="AD23" i="53" s="1"/>
  <c r="AC23" i="52"/>
  <c r="AD23" i="52" s="1"/>
  <c r="AC23" i="51"/>
  <c r="AD23" i="51" s="1"/>
  <c r="AC23" i="50"/>
  <c r="AC23" i="49"/>
  <c r="AD23" i="49" s="1"/>
  <c r="AC23" i="46"/>
  <c r="AD23" i="48"/>
  <c r="AC23" i="47"/>
  <c r="AC23" i="40"/>
  <c r="AD23" i="40" s="1"/>
  <c r="AD23" i="47" l="1"/>
  <c r="AD23" i="50"/>
  <c r="AD23" i="46"/>
  <c r="AQ45" i="36"/>
  <c r="AQ31" i="36" l="1"/>
  <c r="AQ30" i="36"/>
  <c r="AQ29" i="36"/>
  <c r="AQ28" i="36"/>
  <c r="AQ27" i="36"/>
  <c r="AQ25" i="36"/>
  <c r="AQ24" i="36"/>
  <c r="AQ23" i="36"/>
  <c r="AQ22" i="36"/>
  <c r="AQ19" i="36"/>
  <c r="AQ41" i="36"/>
  <c r="AQ40" i="36"/>
  <c r="AQ13" i="36"/>
  <c r="AQ57" i="36"/>
  <c r="AQ55" i="36"/>
  <c r="AQ52" i="36"/>
  <c r="AQ51" i="36"/>
  <c r="AQ50" i="36"/>
  <c r="AQ49" i="36"/>
  <c r="AQ48" i="36"/>
  <c r="AQ47" i="36"/>
  <c r="AQ46" i="36"/>
  <c r="AQ44" i="36"/>
  <c r="AQ43" i="36"/>
  <c r="AQ42" i="36"/>
  <c r="AQ26" i="36"/>
  <c r="AQ20" i="36"/>
  <c r="AQ17" i="36"/>
  <c r="AQ15" i="36"/>
  <c r="AQ14" i="36"/>
  <c r="P36" i="51" l="1"/>
  <c r="AQ39" i="36" l="1"/>
  <c r="AQ38" i="36"/>
  <c r="AQ37" i="36"/>
  <c r="AQ36" i="36"/>
  <c r="AQ35" i="36"/>
  <c r="P36" i="53" l="1"/>
  <c r="P35" i="53"/>
  <c r="B35" i="53"/>
  <c r="B35" i="52"/>
  <c r="P36" i="52"/>
  <c r="P35" i="52"/>
  <c r="P35" i="51"/>
  <c r="B35" i="51"/>
  <c r="B35" i="50"/>
  <c r="P36" i="50"/>
  <c r="P35" i="50"/>
  <c r="B35" i="49"/>
  <c r="B35" i="46"/>
  <c r="B35" i="48"/>
  <c r="P36" i="48"/>
  <c r="P36" i="47"/>
  <c r="B35" i="47"/>
  <c r="B35" i="45"/>
  <c r="P36" i="45"/>
  <c r="P35" i="45"/>
  <c r="P36" i="40"/>
  <c r="P35" i="40"/>
  <c r="AD25" i="40"/>
  <c r="AD25" i="47"/>
  <c r="AD25" i="51"/>
  <c r="AD25" i="52"/>
  <c r="AD25" i="53"/>
  <c r="B35" i="40"/>
  <c r="AC24" i="53" l="1"/>
  <c r="AC22" i="53"/>
  <c r="AE23" i="53" s="1"/>
  <c r="AC22" i="52"/>
  <c r="AE23" i="52" s="1"/>
  <c r="AC22" i="51"/>
  <c r="AE23" i="51" s="1"/>
  <c r="AB24" i="50"/>
  <c r="AD25" i="50" s="1"/>
  <c r="AC22" i="50"/>
  <c r="AE23" i="50" s="1"/>
  <c r="AC22" i="49"/>
  <c r="AE23" i="49" s="1"/>
  <c r="AB24" i="46"/>
  <c r="AD25" i="46" s="1"/>
  <c r="AC22" i="46"/>
  <c r="AE23" i="46" s="1"/>
  <c r="AE23" i="48"/>
  <c r="AC22" i="47"/>
  <c r="AE23" i="47" s="1"/>
  <c r="AC22" i="45"/>
  <c r="AB24" i="45"/>
  <c r="AD25" i="45" s="1"/>
  <c r="P35" i="48" l="1"/>
  <c r="P42" i="48"/>
  <c r="P41" i="48"/>
  <c r="P30" i="40" l="1"/>
  <c r="P50" i="53" l="1"/>
  <c r="P49" i="53"/>
  <c r="P48" i="53"/>
  <c r="P47" i="53"/>
  <c r="P46" i="53"/>
  <c r="P45" i="53"/>
  <c r="P43" i="53"/>
  <c r="P42" i="53"/>
  <c r="P41" i="53"/>
  <c r="P30" i="53"/>
  <c r="N25" i="53"/>
  <c r="O25" i="53" s="1"/>
  <c r="AE25" i="53"/>
  <c r="M24" i="53"/>
  <c r="L24" i="53"/>
  <c r="K24" i="53"/>
  <c r="J24" i="53"/>
  <c r="I24" i="53"/>
  <c r="H24" i="53"/>
  <c r="G24" i="53"/>
  <c r="F24" i="53"/>
  <c r="E24" i="53"/>
  <c r="D24" i="53"/>
  <c r="C24" i="53"/>
  <c r="B24" i="53"/>
  <c r="N23" i="53"/>
  <c r="O23" i="53" s="1"/>
  <c r="N22" i="53"/>
  <c r="P48" i="52"/>
  <c r="P47" i="52"/>
  <c r="P46" i="52"/>
  <c r="P45" i="52"/>
  <c r="P44" i="52"/>
  <c r="P43" i="52"/>
  <c r="P42" i="52"/>
  <c r="P41" i="52"/>
  <c r="P30" i="52"/>
  <c r="N25" i="52"/>
  <c r="O25" i="52" s="1"/>
  <c r="AC24" i="52"/>
  <c r="AE25" i="52" s="1"/>
  <c r="M24" i="52"/>
  <c r="L24" i="52"/>
  <c r="K24" i="52"/>
  <c r="J24" i="52"/>
  <c r="I24" i="52"/>
  <c r="H24" i="52"/>
  <c r="G24" i="52"/>
  <c r="F24" i="52"/>
  <c r="E24" i="52"/>
  <c r="D24" i="52"/>
  <c r="C24" i="52"/>
  <c r="B24" i="52"/>
  <c r="N23" i="52"/>
  <c r="O23" i="52" s="1"/>
  <c r="N22" i="52"/>
  <c r="P44" i="51"/>
  <c r="P43" i="51"/>
  <c r="P42" i="51"/>
  <c r="P41" i="51"/>
  <c r="P30" i="51"/>
  <c r="N25" i="51"/>
  <c r="O25" i="51" s="1"/>
  <c r="AC24" i="51"/>
  <c r="AE25" i="51" s="1"/>
  <c r="M24" i="51"/>
  <c r="L24" i="51"/>
  <c r="K24" i="51"/>
  <c r="J24" i="51"/>
  <c r="I24" i="51"/>
  <c r="H24" i="51"/>
  <c r="G24" i="51"/>
  <c r="F24" i="51"/>
  <c r="E24" i="51"/>
  <c r="D24" i="51"/>
  <c r="C24" i="51"/>
  <c r="B24" i="51"/>
  <c r="N23" i="51"/>
  <c r="O23" i="51" s="1"/>
  <c r="N22" i="51"/>
  <c r="P44" i="50"/>
  <c r="P43" i="50"/>
  <c r="P42" i="50"/>
  <c r="P41" i="50"/>
  <c r="P30" i="50"/>
  <c r="N25" i="50"/>
  <c r="O25" i="50" s="1"/>
  <c r="AC24" i="50"/>
  <c r="AE25" i="50" s="1"/>
  <c r="M24" i="50"/>
  <c r="L24" i="50"/>
  <c r="K24" i="50"/>
  <c r="J24" i="50"/>
  <c r="I24" i="50"/>
  <c r="H24" i="50"/>
  <c r="G24" i="50"/>
  <c r="F24" i="50"/>
  <c r="E24" i="50"/>
  <c r="D24" i="50"/>
  <c r="C24" i="50"/>
  <c r="B24" i="50"/>
  <c r="N23" i="50"/>
  <c r="O23" i="50" s="1"/>
  <c r="N22" i="50"/>
  <c r="P43" i="49"/>
  <c r="P42" i="49"/>
  <c r="P41" i="49"/>
  <c r="P36" i="49"/>
  <c r="P35" i="49"/>
  <c r="P30" i="49"/>
  <c r="N25" i="49"/>
  <c r="O25" i="49" s="1"/>
  <c r="AC24" i="49"/>
  <c r="AE25" i="49" s="1"/>
  <c r="M24" i="49"/>
  <c r="L24" i="49"/>
  <c r="K24" i="49"/>
  <c r="J24" i="49"/>
  <c r="I24" i="49"/>
  <c r="H24" i="49"/>
  <c r="G24" i="49"/>
  <c r="F24" i="49"/>
  <c r="E24" i="49"/>
  <c r="D24" i="49"/>
  <c r="C24" i="49"/>
  <c r="B24" i="49"/>
  <c r="N23" i="49"/>
  <c r="O23" i="49" s="1"/>
  <c r="N22" i="49"/>
  <c r="P46" i="46"/>
  <c r="P45" i="46"/>
  <c r="P44" i="48"/>
  <c r="P43" i="48"/>
  <c r="P30" i="48"/>
  <c r="N25" i="48"/>
  <c r="O25" i="48" s="1"/>
  <c r="M24" i="48"/>
  <c r="L24" i="48"/>
  <c r="K24" i="48"/>
  <c r="J24" i="48"/>
  <c r="I24" i="48"/>
  <c r="H24" i="48"/>
  <c r="G24" i="48"/>
  <c r="F24" i="48"/>
  <c r="E24" i="48"/>
  <c r="D24" i="48"/>
  <c r="C24" i="48"/>
  <c r="B24" i="48"/>
  <c r="N23" i="48"/>
  <c r="O23" i="48" s="1"/>
  <c r="N22" i="48"/>
  <c r="P44" i="47"/>
  <c r="P43" i="47"/>
  <c r="P42" i="47"/>
  <c r="P41" i="47"/>
  <c r="P35" i="47"/>
  <c r="P30" i="47"/>
  <c r="N25" i="47"/>
  <c r="O25" i="47" s="1"/>
  <c r="AC24" i="47"/>
  <c r="AE25" i="47" s="1"/>
  <c r="M24" i="47"/>
  <c r="L24" i="47"/>
  <c r="K24" i="47"/>
  <c r="J24" i="47"/>
  <c r="I24" i="47"/>
  <c r="H24" i="47"/>
  <c r="G24" i="47"/>
  <c r="F24" i="47"/>
  <c r="E24" i="47"/>
  <c r="D24" i="47"/>
  <c r="C24" i="47"/>
  <c r="B24" i="47"/>
  <c r="N23" i="47"/>
  <c r="O23" i="47" s="1"/>
  <c r="N22" i="47"/>
  <c r="P44" i="46"/>
  <c r="P43" i="46"/>
  <c r="P42" i="46"/>
  <c r="P41" i="46"/>
  <c r="P36" i="46"/>
  <c r="P35" i="46"/>
  <c r="P30" i="46"/>
  <c r="N25" i="46"/>
  <c r="O25" i="46" s="1"/>
  <c r="AC24" i="46"/>
  <c r="AE25" i="46" s="1"/>
  <c r="M24" i="46"/>
  <c r="L24" i="46"/>
  <c r="K24" i="46"/>
  <c r="J24" i="46"/>
  <c r="I24" i="46"/>
  <c r="H24" i="46"/>
  <c r="G24" i="46"/>
  <c r="F24" i="46"/>
  <c r="E24" i="46"/>
  <c r="D24" i="46"/>
  <c r="C24" i="46"/>
  <c r="B24" i="46"/>
  <c r="N23" i="46"/>
  <c r="O23" i="46" s="1"/>
  <c r="N22" i="46"/>
  <c r="AE25" i="40"/>
  <c r="P44" i="45"/>
  <c r="P43" i="45"/>
  <c r="P42" i="45"/>
  <c r="P41" i="45"/>
  <c r="P30" i="45"/>
  <c r="N25" i="45"/>
  <c r="O25" i="45" s="1"/>
  <c r="AC24" i="45"/>
  <c r="AE25" i="45" s="1"/>
  <c r="M24" i="45"/>
  <c r="L24" i="45"/>
  <c r="K24" i="45"/>
  <c r="J24" i="45"/>
  <c r="I24" i="45"/>
  <c r="H24" i="45"/>
  <c r="G24" i="45"/>
  <c r="F24" i="45"/>
  <c r="E24" i="45"/>
  <c r="D24" i="45"/>
  <c r="C24" i="45"/>
  <c r="B24" i="45"/>
  <c r="N23" i="45"/>
  <c r="O23" i="45" s="1"/>
  <c r="N22" i="45"/>
  <c r="N24" i="46" l="1"/>
  <c r="N24" i="52"/>
  <c r="N24" i="51"/>
  <c r="N24" i="53"/>
  <c r="N24" i="50"/>
  <c r="N24" i="49"/>
  <c r="N24" i="48"/>
  <c r="N24" i="47"/>
  <c r="N24" i="45"/>
  <c r="M24" i="40" l="1"/>
  <c r="L24" i="40"/>
  <c r="K24" i="40"/>
  <c r="J24" i="40"/>
  <c r="I24" i="40"/>
  <c r="H24" i="40"/>
  <c r="G24" i="40"/>
  <c r="F24" i="40"/>
  <c r="E24" i="40"/>
  <c r="D24" i="40"/>
  <c r="C24" i="40"/>
  <c r="B24" i="40"/>
  <c r="N22" i="40" l="1"/>
  <c r="AW32" i="37"/>
  <c r="AV32" i="37"/>
  <c r="AU32" i="37"/>
  <c r="AT32" i="37"/>
  <c r="AS32" i="37"/>
  <c r="AR32" i="37"/>
  <c r="AQ32" i="37"/>
  <c r="AP32" i="37"/>
  <c r="AO32" i="37"/>
  <c r="AN32" i="37"/>
  <c r="AM32" i="37"/>
  <c r="AL32" i="37"/>
  <c r="AK32" i="37"/>
  <c r="AJ32" i="37"/>
  <c r="AI32" i="37"/>
  <c r="AH32" i="37"/>
  <c r="Q32" i="37"/>
  <c r="M32" i="37"/>
  <c r="I32" i="37"/>
  <c r="E32" i="37"/>
  <c r="J32" i="37"/>
  <c r="K32" i="37"/>
  <c r="L32" i="37"/>
  <c r="N23" i="40"/>
  <c r="O23" i="40"/>
  <c r="T32" i="37"/>
  <c r="U32" i="37"/>
  <c r="V32" i="37"/>
  <c r="W32" i="37"/>
  <c r="X32" i="37"/>
  <c r="AZ32" i="37"/>
  <c r="BA32" i="37"/>
  <c r="BB32" i="37"/>
  <c r="BC32" i="37"/>
  <c r="BD32" i="37"/>
  <c r="BE32" i="37"/>
  <c r="AC22" i="40"/>
  <c r="AE23" i="40" s="1"/>
  <c r="N25" i="40"/>
  <c r="O25" i="40" s="1"/>
  <c r="N24" i="40"/>
  <c r="P48" i="40"/>
  <c r="P47" i="40"/>
  <c r="P46" i="40"/>
  <c r="P45" i="40"/>
  <c r="P44" i="40"/>
  <c r="P43" i="40"/>
  <c r="P42" i="40"/>
  <c r="P41" i="40"/>
  <c r="C32" i="37"/>
  <c r="D32" i="37"/>
  <c r="F32" i="37"/>
  <c r="G32" i="37"/>
  <c r="H32" i="37"/>
  <c r="N32" i="37"/>
  <c r="O32" i="37"/>
  <c r="P32" i="37"/>
  <c r="Y32" i="37"/>
  <c r="Z32" i="37"/>
  <c r="AA32" i="37"/>
  <c r="AB32" i="37"/>
  <c r="AC32" i="37"/>
  <c r="AD32" i="37"/>
  <c r="AE32" i="37"/>
  <c r="B32" i="37"/>
  <c r="BK32" i="37"/>
  <c r="BJ32" i="37"/>
  <c r="BI32" i="37"/>
  <c r="BH32" i="37"/>
  <c r="BG32" i="37"/>
  <c r="BF32" i="37"/>
  <c r="AY32" i="37" l="1"/>
  <c r="AX32" i="37"/>
  <c r="S32" i="37"/>
  <c r="R32" i="37"/>
  <c r="AC23" i="45"/>
  <c r="AE23" i="45" s="1"/>
  <c r="AD23"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Y15" authorId="0" shapeId="0" xr:uid="{178C80AD-7CD0-4736-B24E-B4FCEF836202}">
      <text>
        <r>
          <rPr>
            <sz val="9"/>
            <color indexed="81"/>
            <rFont val="Tahoma"/>
            <family val="2"/>
          </rPr>
          <t xml:space="preserve">En este campo seleccionar de la lista desplegable la meta Plan de Desarrollo vigente, bajo la cual se encuentra articulado el proyecto de inversión </t>
        </r>
      </text>
    </comment>
    <comment ref="A39" authorId="0" shapeId="0" xr:uid="{E1B31CEF-F58C-49D0-8B06-9A686E15E442}">
      <text>
        <r>
          <rPr>
            <sz val="9"/>
            <color indexed="81"/>
            <rFont val="Tahoma"/>
            <family val="2"/>
          </rPr>
          <t>En este campo se diligencia el nombre de la tarea definida para la gestión de cumplimiento de la actividad del proyecto de inversión</t>
        </r>
      </text>
    </comment>
    <comment ref="B39" authorId="0" shapeId="0" xr:uid="{8F08C3BE-F3FB-435C-BAE1-F93BBCAF3BC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Rocío López</author>
    <author>Liliana Andrea Hernandez</author>
  </authors>
  <commentList>
    <comment ref="H11" authorId="0" shapeId="0" xr:uid="{70B8F934-7A39-437F-A15F-9F543440E210}">
      <text>
        <r>
          <rPr>
            <sz val="10"/>
            <color indexed="81"/>
            <rFont val="Tahoma"/>
            <family val="2"/>
          </rPr>
          <t>Valor de la meta programada de acuerdo con el indicador formulado y el parámetro de referencia para determinar la magnitud</t>
        </r>
      </text>
    </comment>
    <comment ref="AT21" authorId="1" shapeId="0" xr:uid="{FE6EAA04-11E8-4532-9084-82653C601200}">
      <text>
        <r>
          <rPr>
            <b/>
            <sz val="9"/>
            <color indexed="81"/>
            <rFont val="Tahoma"/>
            <family val="2"/>
          </rPr>
          <t>Liliana Andrea Hernandez:</t>
        </r>
        <r>
          <rPr>
            <sz val="9"/>
            <color indexed="81"/>
            <rFont val="Tahoma"/>
            <family val="2"/>
          </rPr>
          <t xml:space="preserve">
Revisar el dato escrito, se fue un número de mas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<sst xmlns="http://schemas.openxmlformats.org/spreadsheetml/2006/main" count="2684" uniqueCount="787">
  <si>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</si>
  <si>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</si>
  <si>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</si>
  <si>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</si>
  <si>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</si>
  <si>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</si>
  <si>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</si>
  <si>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</si>
  <si>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</si>
  <si>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</si>
  <si>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</si>
  <si>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</si>
  <si>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</si>
  <si>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</si>
  <si>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</si>
  <si>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</si>
  <si>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</si>
  <si>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</si>
  <si>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</si>
  <si>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</si>
  <si>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</si>
  <si>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</si>
  <si>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</si>
  <si>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</si>
  <si>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</si>
  <si>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</si>
  <si>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</si>
  <si>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</si>
  <si>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</si>
  <si>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</si>
  <si>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</si>
  <si>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</si>
  <si>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</si>
  <si>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</si>
  <si>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</si>
  <si>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</si>
  <si>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</si>
  <si>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</si>
  <si>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</si>
  <si>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</si>
  <si>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</si>
  <si>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</si>
  <si>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</si>
  <si>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</si>
  <si>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</si>
  <si>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</si>
  <si>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</si>
  <si>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</si>
  <si>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</si>
  <si>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</si>
  <si>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</si>
  <si>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</si>
  <si>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</si>
  <si>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</si>
  <si>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</si>
  <si>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</si>
  <si>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</si>
  <si>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</si>
  <si>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</si>
  <si>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</si>
  <si>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</si>
  <si>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</si>
  <si>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</si>
  <si>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</si>
  <si>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</si>
  <si>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</si>
  <si>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</si>
  <si>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</si>
  <si>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</si>
  <si>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</si>
  <si>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</si>
  <si>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</si>
  <si>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</si>
  <si>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</si>
  <si>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</si>
  <si>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</si>
  <si>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</si>
  <si>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</si>
  <si>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</si>
  <si>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</si>
  <si>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</si>
  <si>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</si>
  <si>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</si>
  <si>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</si>
  <si>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</si>
  <si>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</si>
  <si>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</si>
  <si>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</si>
  <si>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</si>
  <si>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</si>
  <si>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</si>
  <si>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</si>
  <si>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</si>
  <si>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</si>
  <si>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</si>
  <si>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</si>
  <si>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</si>
  <si>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</si>
  <si>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</si>
  <si>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</si>
  <si>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</si>
  <si>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</si>
  <si>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</si>
  <si>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</si>
  <si>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</si>
  <si>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</si>
  <si>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</si>
  <si>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</si>
  <si>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</si>
  <si>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</si>
  <si>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</si>
  <si>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</si>
  <si>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</si>
  <si>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</si>
  <si>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</si>
  <si>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</si>
  <si>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</si>
  <si>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</si>
  <si>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</si>
  <si>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</si>
  <si>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</si>
  <si>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</si>
  <si>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</si>
  <si>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</si>
  <si>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</si>
  <si>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</si>
  <si>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</si>
  <si>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</si>
  <si>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</si>
  <si>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</si>
  <si>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ACTUALIZACION</t>
  </si>
  <si>
    <t>SEGUIMIENTO</t>
  </si>
  <si>
    <t>X</t>
  </si>
  <si>
    <t>8205 - Fortalecimiento de la estrategia de acogida, atención y prevención de violencias contra las mujeres en el espacio público y privado en Bogotá D.C.</t>
  </si>
  <si>
    <t>1. Bogotá avanza en seguridad</t>
  </si>
  <si>
    <t>1.02. Cero tolerancia a las violencias contra las mujeres y basadas en género</t>
  </si>
  <si>
    <t>39. Implementar en 6 casas refugio, los servicios con enfoque diferencial, brindando atención a mujeres víctimas de violencia y sus sistemas familiares dependientes. Entre otras, incluyendo una casa para mujeres de la ruralidad y campesinas y, un modelo intermedio.</t>
  </si>
  <si>
    <t>Operar 6 Casas Refugio que incorporen el enfoque diferencial para la atención de mujeres víctimas de violencias de género y sus personas a cargo, incluyendo una casa para mujeres rurales y campesinas y un modelo intermedio</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</si>
  <si>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</si>
  <si>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</si>
  <si>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</si>
  <si>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</si>
  <si>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</si>
  <si>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</si>
  <si>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</si>
  <si>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</si>
  <si>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</si>
  <si>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</si>
  <si>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</si>
  <si>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</si>
  <si>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</si>
  <si>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</si>
  <si>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</si>
  <si>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</si>
  <si>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</si>
  <si>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</si>
  <si>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</si>
  <si>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</si>
  <si>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</si>
  <si>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</si>
  <si>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</si>
  <si>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No se presentaron retrasos.</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</si>
  <si>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</si>
  <si>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</si>
  <si>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</si>
  <si>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</si>
  <si>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</si>
  <si>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</si>
  <si>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</si>
  <si>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</si>
  <si>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</si>
  <si>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</si>
  <si>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</si>
  <si>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</si>
  <si>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</si>
  <si>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</si>
  <si>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</si>
  <si>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</si>
  <si>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</si>
  <si>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</si>
  <si>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</si>
  <si>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la supervisión administrativa, financiera y contable de las Casas Refugio en operación.</t>
  </si>
  <si>
    <t>2. Brindar lineamientos técnicos a los operadores de las Casas Refugio para la implementación de los diferentes modelos de atención.</t>
  </si>
  <si>
    <t>3. Brindar lineamientos técnicos a los operadores de las Casas Refugio y gestionar acciones para la implementación del enfoque diferencial.</t>
  </si>
  <si>
    <t>4. Brindar lineamientos técnicos a los operadores de las Casas Refugio para la implementación de los diferentes modelos de atención y la aplicación del enfoque diferencial.</t>
  </si>
  <si>
    <t>*Incluir tantas filas sean necesarias</t>
  </si>
  <si>
    <t>Realizar la atención al 100% de personas (mujeres víctimas de violencias de género y sus personas a cargo) que son acogidas en Casas Refugio.</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</si>
  <si>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</si>
  <si>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</si>
  <si>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5. Tramitar las solicitudes de cupo recibidas en el correo institucional de la Estrategia de Casas Refugio.</t>
  </si>
  <si>
    <t>6. Brindar acogida a las mujeres víctimas de violencias de género y sus personas a cargo que cumplen con los criterios para su ingreso a las Casa Refugio.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</si>
  <si>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</si>
  <si>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Realizar 157.500 atenciones efectivas a través de los diferentes canales de atención de la Línea Púrpura Distrital y los casos gestionados y analizados en el marco de la integración con el NUSE 123</t>
  </si>
  <si>
    <t>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t>
  </si>
  <si>
    <t xml:space="preserve">7. Brindar orientación psicosocial y con elementos socio jurídicos, así como información en la ruta de atención a mujeres víctimas de violencias a través de la Línea Púrpura Distrital "Mujeres que escuchan mujeres". </t>
  </si>
  <si>
    <t>8. Realizar seguimientos efectivos a mujeres víctimas de violencias con posible riesgo de feminicidio a través de la Línea Púrpura Distrital "Mujeres que Escuchan Mujeres"</t>
  </si>
  <si>
    <t>Brindar 3.150 atenciones psico-jurídicas efectivas en emergencia a través de la MóvilMujer, fortaleciendo la respuesta de gestión, atención y transferencia de voz en urgencia- emergencia de los incidentes asociados a la Agencia Muj</t>
  </si>
  <si>
    <t xml:space="preserve">9. Fortalecer la respuesta de gestión, atención y transferencia de voz en urgencia- emergencia de los incidentes asociados a la Agencia Muj por parte del Número Único de Seguridad y Emergencias – NUSE 123. </t>
  </si>
  <si>
    <t>10. Brindar atención psico-jurídica en emergencia a través de la MóvilMujer en los incidentes asociados por parte del Número Único de Seguridad y Emergencias – NUSE 123.</t>
  </si>
  <si>
    <t>Realizar 3.500 acciones de atención, acceso a la justicia y articulación interinstitucional a casos de mujeres valoradas  para prevenir el riesgo de feminicidio en la ciudad</t>
  </si>
  <si>
    <t>11.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</si>
  <si>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12. Brindar acompañamiento psicosocial a las víctimas indirectas de feminicidio de las que tenga conocimiento y datos de contacto la Secretaría Distrital de la Mujer, y según su voluntariedad</t>
  </si>
  <si>
    <t>13. Articular acciones interinstitucionales que favorezcan la atención, protección y acceso a la justicia de las mujeres en riesgo de feminicidio y de las víctimas indirectas del delito</t>
  </si>
  <si>
    <t>Brindar 4.200 atenciones y seguimientos psicosociales a los casos de mujeres víctimas de violencias en el contexto intrafamiliar y en el marco de relaciones de pareja y expareja remitidos</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</si>
  <si>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</si>
  <si>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14. Facilitar atención y seguimiento psicosocial, a partir de la capacidad móvil de las profesionales, en casos de violencia contra las mujeres en el contexto intrafamiliar, y en el marco de relaciones de pareja y expareja</t>
  </si>
  <si>
    <t>15. 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</si>
  <si>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2.940 atenciones y seguimientos psico-jurídicos a los casos de mujeres víctimas de violencia en el espacio y el transporte público remitidos</t>
  </si>
  <si>
    <t>La dinamización de la articulación interinstitucional busca fortalecer la identificación y prevención de violencias contra las mujeres en el transporte público</t>
  </si>
  <si>
    <t>16. Facilitar atención y seguimiento psico- jurídico en casos de violencia contra las mujeres en el espacio y el transporte público</t>
  </si>
  <si>
    <t>17.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</si>
  <si>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8.400 atenciones  y seguimientos socio-jurídicos a las mujeres víctimas de violencias que ingresan a las instituciones prestadoras de salud públicas -IPS- y fortalecer las capacidades técnicas del sector salud</t>
  </si>
  <si>
    <t>18. Brindar atención socio-jurídica a las mujeres víctimas de violencias que ingresan a las instituciones prestadoras de salud públicas -IPS- y que son reportadas a la Estrategia en Hospitales, priorizando los casos de violencia sexual y riesgo de feminicidio</t>
  </si>
  <si>
    <t>19. Fortalecer las capacidades técnicas del sector salud para que, en el marco de sus competencias, garanticen la atención integral a las mujeres víctimas de violencias y activen las rutas de acceso a la justicia y protección</t>
  </si>
  <si>
    <t>42. Implementar un modelo integral de prevención y atención de violencias contra las mujeres en el transporte público y en el espacio público peatonal para el encuentro, construyendo entornos seguros e incluyentes.</t>
  </si>
  <si>
    <t>Fortalecer y transversalizar los 4 componentes del Sistema SOFIA con la implementación y coordinación de acciones en el ámbito distrital</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</si>
  <si>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</si>
  <si>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20.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</si>
  <si>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21.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</si>
  <si>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22. Brindar asistencia técnica para el desarrollo de acciones de fortalecimiento de los componentes del Sistema SOFIA</t>
  </si>
  <si>
    <t>23. Realizar acciones de seguimiento a la implementación de las rutas de atención y protección para mujeres en riesgo o víctimas de los delitos de trata de personas y ataques con agentes químicos</t>
  </si>
  <si>
    <t>Dinamizar 20 Consejos y Planes Locales de seguridad para las Mujeres en las 20 localidades de Bogotá.</t>
  </si>
  <si>
    <t>24. Articular y coordinar con las Alcaldías Locales el desarrollo técnico y operativo de las sesiones de los Consejos Locales de Seguridad para las Mujeres.</t>
  </si>
  <si>
    <t>25. Dinamizar el diseño, implementación y seguimiento de las acciones incluidas en los Planes Locales de Seguridad para las Mujeres.</t>
  </si>
  <si>
    <t xml:space="preserve">26. Liderar, articular y dinamizar acciones de prevención de violencias contra las mujeres en el espacio público. </t>
  </si>
  <si>
    <t>27. Liderar, articular y dinamizar acciones para la prevención del delito de feminicidio.</t>
  </si>
  <si>
    <t xml:space="preserve">28. Articular, dinamizar y participar en jornadas territoriales para la garantía de los derechos humanos de las mujeres. </t>
  </si>
  <si>
    <t>Página 2 de 4</t>
  </si>
  <si>
    <t xml:space="preserve">PROGRAMACIÓN </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</si>
  <si>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</si>
  <si>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</si>
  <si>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</si>
  <si>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</si>
  <si>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</si>
  <si>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</si>
  <si>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</si>
  <si>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</si>
  <si>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</si>
  <si>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</si>
  <si>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</si>
  <si>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en 6 casas refugio, los servicios con enfoque diferencial, brindando atención a mujeres víctimas de violencia y sus sistemas familiares dependientes. Entre otras, incluyendo una casa para mujeres de la ruralidad y campesinas y, un modelo intermedio.</t>
  </si>
  <si>
    <t>Número de casas refugio con operación cualificada en la acogida y atención a mujeres víctimas y sus sistemas familiares con enfoque diferencial.</t>
  </si>
  <si>
    <t xml:space="preserve">Número de casas refugio en operación </t>
  </si>
  <si>
    <t xml:space="preserve">Constante </t>
  </si>
  <si>
    <t>Número</t>
  </si>
  <si>
    <t>Dirección de Eliminación de Violencias contra las Mujeres y Acceso a la Justicia</t>
  </si>
  <si>
    <t>Mensual</t>
  </si>
  <si>
    <t>Contratos suscritos</t>
  </si>
  <si>
    <t>No aplica</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</si>
  <si>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</si>
  <si>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de mujeres víctimas de violencias de los casos remitidos por los equipos de atención de la Secretaría Distrital de la Mujer que reciben atención sociojurídica y psicosocial especializada.</t>
  </si>
  <si>
    <t>(# de mujeres víctimas de violencias atendidas/# de mujeres víctimas de violencias remitidas)*100</t>
  </si>
  <si>
    <t>Procentaje</t>
  </si>
  <si>
    <t>Se calcula el número total de casos atendidos de orientación y atención psicosocial y sociojurídica a mujeres víctimas de violencias sobre el número de casos remitidos</t>
  </si>
  <si>
    <t>Simisional</t>
  </si>
  <si>
    <t>Implementar un modelo integral de prevención y atención de violencias contra las mujeres en el transporte público y en el espacio público peatonal para el encuentro, construyendo entornos seguros e incluyentes.</t>
  </si>
  <si>
    <t>Implementación del modelo de prevención de violencias contra las mujeres en transporte y espacio público.</t>
  </si>
  <si>
    <t>(Sumatoria de acciones ejecutadas para la implementación del modelo de prevención de violencias contra las mujeres en transporte y espacio público /Sumatoria de acciones programadas para la implementación del modelo de prevención de violencias contra las mujeres en transporte y espacio público )</t>
  </si>
  <si>
    <t>Se calculan y suman las acciones ejecutadas para la implementación del modelo de prevención de violencias contra las mujeres en transporte y espacio público sobre las programadas en el periodo</t>
  </si>
  <si>
    <t>Reportess equipos Sofia Local y Sofia Distrital</t>
  </si>
  <si>
    <t>2.Atenciones efectivas a través de la Línea Púrpura Distrital</t>
  </si>
  <si>
    <t>Sumatoria del número de atenciones efectivas a través de la Línea Púrpura Distrital</t>
  </si>
  <si>
    <t>SUMA</t>
  </si>
  <si>
    <t>Número total de atenciones de acuerdo con el consolidado por tipo de llamada, según el reporte generado por Simisional para la Línea Púrpura Distrital</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</si>
  <si>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</si>
  <si>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</si>
  <si>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</si>
  <si>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</si>
  <si>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</si>
  <si>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</si>
  <si>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</si>
  <si>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</si>
  <si>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</si>
  <si>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</si>
  <si>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Sumatoria del número total de personas acogidas en las tres modalidades de Casa Refugio (mujeres víctimas de violencia y personas a cargo), según el reporte generado por Simisional y las matrices internas del equipo</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</si>
  <si>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</si>
  <si>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</si>
  <si>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</si>
  <si>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</si>
  <si>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</si>
  <si>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</si>
  <si>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Realizar la supervisión administrativa, financiera y contable de las Casas Refugio en operación.</t>
  </si>
  <si>
    <t>Número de reuniones de supervisión administrativa, financiera, contable con los operadores de las Casas Refugio</t>
  </si>
  <si>
    <t>Sumatoria del número de reuniones de supervisión administrativa, financiera, contable con los operadores de las Casas Refugio</t>
  </si>
  <si>
    <t>A demanda</t>
  </si>
  <si>
    <t>Sumatoria del número total de reuniones de supervisión administrativa, financiera, contable con los operadores de las Casas Refugio</t>
  </si>
  <si>
    <t>Reportes equipo Casa Refugio</t>
  </si>
  <si>
    <t>Brindar lineamientos técnicos a los operadores de las Casas Refugio para la implementación de los diferentes modelos de atención.</t>
  </si>
  <si>
    <t>Número de reuniones de supervisión y lineamientos técnicos con los operadores de Casa Refugio</t>
  </si>
  <si>
    <t>Sumatoria del número de reuniones de supervisión y lineamientos técnicos con los operadores de Casa Refugio</t>
  </si>
  <si>
    <t>Sumatoria del número total de reuniones de supervisión y lineamientos técnicos con los operadores de Casa Refugio</t>
  </si>
  <si>
    <t>Brindar lineamientos técnicos a los operadores de las Casas Refugio y gestionar articulaciones//acciones para la implementación del enfoque diferencial.</t>
  </si>
  <si>
    <t xml:space="preserve">Número de reuniones de supervisión y lineamientos técnicos con los operadores de las Casas Refugio y gestiones para la impementación del enfoque diferencial </t>
  </si>
  <si>
    <t xml:space="preserve">Sumatoria del número de reuniones de supervisión y lineamientos técnicos con los operadores de las Casas Refugio y gestiones para la impementación del enfoque diferencial </t>
  </si>
  <si>
    <t xml:space="preserve">Sumatoria del número total de reuniones de supervisión y lineamientos técnicos con los operadores de las Casas Refugio y gestiones para la impementación del enfoque diferencial </t>
  </si>
  <si>
    <t>Brindar lineamientos técnicos a los operadores de las Casas Refugio para la implementación de los diferentes modelos de atención y la aplicación del enfoque diferencial.</t>
  </si>
  <si>
    <t>Número de reuniones de supervisión y lineamientos técnicos generales y con enfoque diferencial con los operadores de Casa Refugio.</t>
  </si>
  <si>
    <t>Sumatoria del número de reuniones de supervisión y lineamientos técnicos generales y con enfoque diferencial con los operadores de Casa Refugio.</t>
  </si>
  <si>
    <t>Sumatoria del número total de reuniones de supervisión y lineamientos técnicos generales y con enfoque diferencial con los operadores de Casa Refugio.</t>
  </si>
  <si>
    <t>Tramitar las solicitudes de cupo recibidas en el correo institucional de la Estrategia de Casas Refugio.</t>
  </si>
  <si>
    <t>Número de solicitudes de cupo recibidas para la acogida en Casas Refugio</t>
  </si>
  <si>
    <t>Sumatoria del número de solicitudes de cupo recibidas para la acogida en Casas Refugio</t>
  </si>
  <si>
    <t>Sumatoria del número total de solicitudes de cupo recibidas para la acogida en Casas Refugio</t>
  </si>
  <si>
    <t>Número de solicitudes de cupo tramitadas que cumplieron los criterios de ingreso para la acogida en Casas Refugio</t>
  </si>
  <si>
    <t>Sumatoria del número de solicitudes de cupo tramitadas que cumplieron los criterios de ingreso para la acogida en Casas Refugio</t>
  </si>
  <si>
    <t>Sumatoria del número total de solicitudes de cupo tramitadas que cumplieron los criterios de ingreso para la acogida en Casas Refugio</t>
  </si>
  <si>
    <t>Brindar acogida a las mujeres víctimas de violencias de género y sus personas a cargo que cumplen con los criterios para su ingreso a las Casa Refugio.</t>
  </si>
  <si>
    <t>Número total de mujeres víctimas de violencias de género y sus personas a cargo, acogidas y atendidas en los tres modelos de atención de la Estrategia Casas Refugio</t>
  </si>
  <si>
    <t>Sumatoria del número total de mujeres víctimas de violencias de género y sus personas a cargo, acogidas y atendidas en los tres modelos de atención de la Estrategia Casas Refugio</t>
  </si>
  <si>
    <t>Número de personas acogidas en el modelo de atención tradicional de Casas Refugio que cumplen los criterios de ingreso</t>
  </si>
  <si>
    <t>Sumatoria del número de personas acogidas en el modelo de atención tradicional de Casas Refugio que cumplen los criterios de ingreso</t>
  </si>
  <si>
    <t>Sumatoria del número total de personas acogidas en el modelo de atención tradicional de Casas Refugio que cumplen los criterios de ingreso</t>
  </si>
  <si>
    <t>Número de personas acogidas en el modelo de atención intermedio de Casas Refugio que cumplen los criterios de ingreso</t>
  </si>
  <si>
    <t>Sumatoria del número de personas acogidas en el modelo de atención intermedio de Casas Refugio que cumplen los criterios de ingreso</t>
  </si>
  <si>
    <t>Sumatoria del número total de personas acogidas en el modelo de atención intermedio de Casas Refugio que cumplen los criterios de ingreso</t>
  </si>
  <si>
    <t>Número de personas acogidas en el modelo de atención rural de Casas Refugio que cumplen los criterios de ingreso</t>
  </si>
  <si>
    <t>Sumatoria del número de personas acogidas en el modelo de atención rural de Casas Refugio que cumplen los criterios de ingreso</t>
  </si>
  <si>
    <t>Sumatoria del número total de personas acogidas en el modelo de atención rural de Casas Refugio que cumplen los criterios de ingreso</t>
  </si>
  <si>
    <t xml:space="preserve">Brindar orientación psicosocial y con elementos socio jurídicos, así como información en la ruta de atención a mujeres víctimas de violencias a través de la Línea Púrpura Distrital "Mujeres que escuchan mujeres". </t>
  </si>
  <si>
    <t>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</si>
  <si>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</si>
  <si>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No  se presentaron restrasos</t>
  </si>
  <si>
    <t>Realizar seguimientos efectivos a mujeres víctimas de violencias con posible riesgo de feminicidio a través de la Línea Púrpura Distrital "Mujeres que Escuchan Mujeres"</t>
  </si>
  <si>
    <t>Número de seguimientos efectivos a mujeres mediante la LPD realizados (Bogotá y alertantes)</t>
  </si>
  <si>
    <t>Sumatoria del Número de seguimientos efectivos a mujeres mediante la LPD realizados (Bogotá y alertantes)</t>
  </si>
  <si>
    <t>Sumatoria del Número total de seguimientos efectivos a mujeres mediante la LPD realizados (Bogotá y alertantes)</t>
  </si>
  <si>
    <t>Número de seguimientos a llamadas desde la LPD realizados.</t>
  </si>
  <si>
    <t>Sumatoria del número de seguimientos a llamadas desde la LPD realizados.</t>
  </si>
  <si>
    <t>Sumatoria del número total de seguimientos a llamadas desde la LPD realizados.</t>
  </si>
  <si>
    <t xml:space="preserve">Fortalecer la respuesta de gestión, atención y transferencia de voz en urgencia- emergencia de los incidentes asociados a la Agencia Muj por parte del Número Único de Seguridad y Emergencias – NUSE 123. </t>
  </si>
  <si>
    <t>Número de incidentes contestados, analizados o gestionados</t>
  </si>
  <si>
    <t>Sumatoria del Número de incidentes contestados, analizados o gestionados</t>
  </si>
  <si>
    <t>Sumatoria del Número total de incidentes contestados, analizados o gestionados</t>
  </si>
  <si>
    <t>Reporte equipo AnegciaMuj</t>
  </si>
  <si>
    <t>Número de incidentes direccionados para atención en urgencia o post-emergencia</t>
  </si>
  <si>
    <t>Sumatoria del Número de incidentes direccionados para atención en urgencia o post-emergencia</t>
  </si>
  <si>
    <t>Sumatoria del Número total de incidentes direccionados para atención en urgencia o post-emergencia</t>
  </si>
  <si>
    <t>Brindar atención psico-jurídica en emergencia a través de la MóvilMujer en los incidentes asociados por parte del Número Único de Seguridad y Emergencias – NUSE 123.</t>
  </si>
  <si>
    <t xml:space="preserve">Número de casos recepcionados y gestionados </t>
  </si>
  <si>
    <t xml:space="preserve">Sumatoria del Número de casos recepcionados y gestionados </t>
  </si>
  <si>
    <t xml:space="preserve">Sumatoria del Número total de casos recepcionados y gestionados </t>
  </si>
  <si>
    <t>Número total de orientaciones psico-jurídicas efectivas</t>
  </si>
  <si>
    <t>Sumatoria del Número total de orientaciones psico-jurídicas efectivas</t>
  </si>
  <si>
    <t>Número de casos gestionados con Contacto Inicial fallido.</t>
  </si>
  <si>
    <t>Sumatoria del Número de casos gestionados con Contacto Inicial fallido.</t>
  </si>
  <si>
    <t>Sumatoria del Número total de casos gestionados con Contacto Inicial fallido.</t>
  </si>
  <si>
    <t>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</si>
  <si>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Número de mujeres en posible riesgo de feminicidio con registros de seguimiento sociojurídico y psicosocial en el marco del Sistema Articulado de Alertas Tempranas (SAAT).</t>
  </si>
  <si>
    <t>Sumatoria del Número de mujeres en posible riesgo de feminicidio con registros de seguimiento sociojurídico y psicosocial en el marco del Sistema Articulado de Alertas Tempranas (SAAT).</t>
  </si>
  <si>
    <t>Sumatoria del Número total de mujeres en posible riesgo de feminicidio con registros de seguimiento sociojurídico y psicosocial en el marco del Sistema Articulado de Alertas Tempranas (SAAT).</t>
  </si>
  <si>
    <t>Reporte equipo SAAT</t>
  </si>
  <si>
    <t>Brindar acompañamiento psicosocial a las víctimas indirectas de feminicidio de las que tenga conocimiento y datos de contacto la Secretaría Distrital de la Mujer, y según su voluntariedad</t>
  </si>
  <si>
    <t>Número de víctimas indirectas de feminicidio con acompañamiento psicosocial en el marco del Sistema Articulado de Alertas Tempranas (SAAT).</t>
  </si>
  <si>
    <t>Sumatoria del Número de víctimas indirectas de feminicidio con acompañamiento psicosocial en el marco del Sistema Articulado de Alertas Tempranas (SAAT).</t>
  </si>
  <si>
    <t>Sumatoria del Número total de víctimas indirectas de feminicidio con acompañamiento psicosocial en el marco del Sistema Articulado de Alertas Tempranas (SAAT).</t>
  </si>
  <si>
    <t>Articular acciones interinstitucionales que favorezcan la atención, protección y acceso a la justicia de las mujeres en riesgo de feminicidio y de las víctimas indirectas del delito</t>
  </si>
  <si>
    <t>Número de comunicados o solicitudes de articulación interinstitucional a favor de las mujeres en riesgo de feminicidio y de las víctimas indirectas del delito en el marco del Sistema Articulado de Alertas Tempranas</t>
  </si>
  <si>
    <t>Sumatoria del Número de comunicados o solicitudes de articulación interinstitucional a favor de las mujeres en riesgo de feminicidio y de las víctimas indirectas del delito en el marco del Sistema Articulado de Alertas Tempranas</t>
  </si>
  <si>
    <t>Sumatoria del Número total de comunicados o solicitudes de articulación interinstitucional a favor de las mujeres en riesgo de feminicidio y de las víctimas indirectas del delito en el marco del Sistema Articulado de Alertas Tempranas</t>
  </si>
  <si>
    <t>Facilitar atención y seguimiento psicosocial, a partir de la capacidad móvil de las profesionales, en casos de violencia contra las mujeres en el contexto intrafamiliar, y en el marco de relaciones de pareja y expareja</t>
  </si>
  <si>
    <t xml:space="preserve">Número de atenciones psicosociales efectivas facilitadas por las Duplas </t>
  </si>
  <si>
    <t xml:space="preserve">Sumatoria del Número de atenciones psicosociales efectivas facilitadas por las Duplas </t>
  </si>
  <si>
    <t xml:space="preserve">Sumatoria del Número total de atenciones psicosociales efectivas facilitadas por las Duplas </t>
  </si>
  <si>
    <t>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</si>
  <si>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 xml:space="preserve">Número de seguimientos desarrolladas por las Duplas </t>
  </si>
  <si>
    <t xml:space="preserve">Sumatoria del Número de seguimientos desarrolladas por las Duplas </t>
  </si>
  <si>
    <t xml:space="preserve">Sumatoria del Número total de seguimientos desarrolladas por las Duplas </t>
  </si>
  <si>
    <t>Facilitar atención y seguimiento psico- jurídico en casos de violencia contra las mujeres en el espacio y el transporte público</t>
  </si>
  <si>
    <t xml:space="preserve">Número de atenciones psico- jurídicas efectivas facilitadas por las Duplas </t>
  </si>
  <si>
    <t xml:space="preserve">Sumatoria del Número de atenciones psico- jurídicas efectivas facilitadas por las Duplas </t>
  </si>
  <si>
    <t xml:space="preserve">Sumatoria del Número total  de atenciones psico- jurídicas efectivas facilitadas por las Duplas </t>
  </si>
  <si>
    <t>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</si>
  <si>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Número de sesiones de trabajo en prevención y atención a las violencias contra las mujeres en el espacio y el transporte público realizadas</t>
  </si>
  <si>
    <t>Sumatoria del Número de sesiones de trabajo en prevención y atención a las violencias contra las mujeres en el espacio y el transporte público realizadas</t>
  </si>
  <si>
    <t>Sumatoria del Númerototal  de sesiones de trabajo en prevención y atención a las violencias contra las mujeres en el espacio y el transporte público realizadas</t>
  </si>
  <si>
    <t>Reporte equipo Hospitales</t>
  </si>
  <si>
    <t>Brindar atención socio-jurídica a las mujeres víctimas de violencias que ingresan a las instituciones prestadoras de salud públicas -IPS- y que son reportadas a la Estrategia en Hospitales, priorizando los casos de violencia sexual y riesgo de feminicidio</t>
  </si>
  <si>
    <t>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</si>
  <si>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</si>
  <si>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Númerototal  de atenciones socio-jurídica brindadas a mujeres víctimas de violencias que ingresan a las instituciones prestadoras de salud públicas -IPS- y que son reportadas a la Estrategia en Hospitales, priorizando los casos de violencia sexual y riesgo de feminicidio</t>
  </si>
  <si>
    <t>Fortalecer las capacidades técnicas del sector salud para que, en el marco de sus competencias, garanticen la atención integral a las mujeres víctimas de violencias y activen las rutas de acceso a la justicia y protección</t>
  </si>
  <si>
    <t>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</si>
  <si>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</si>
  <si>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total  de jornadas de fortalecimiento de capacidades técnicas del sector salud para que, en el marco de sus competencias, garanticen la atención integral a las mujeres víctimas de violencias y activen las rutas de acceso a la justicia y protección</t>
  </si>
  <si>
    <t xml:space="preserve">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</si>
  <si>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Número de servidores (as) sensibilizados </t>
  </si>
  <si>
    <t>Sumatoria del número de servidores (as) sensibilizados</t>
  </si>
  <si>
    <t>A DEMANDA</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</si>
  <si>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</si>
  <si>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</si>
  <si>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 xml:space="preserve">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</si>
  <si>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</si>
  <si>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</si>
  <si>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</si>
  <si>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Brindar asistencia técnica para el desarrollo de acciones de fortalecimiento de los componentes del Sistema SOFIA</t>
  </si>
  <si>
    <t>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</si>
  <si>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</si>
  <si>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</si>
  <si>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Realizar acciones de seguimiento a la implementación de las rutas de atención y protección de víctimas de los delitos de trata de personas y ataques con agentes químicos</t>
  </si>
  <si>
    <t>Número de seguimientos realizados</t>
  </si>
  <si>
    <t>Sumatoria Número de seguimientos realizados</t>
  </si>
  <si>
    <t>Sumatoria del Número total de seguimientos realizados</t>
  </si>
  <si>
    <t>Articular y coordinar con las Alcaldías Locales el desarrollo técnico y operativo de las sesiones de los Consejos Locales de Seguridad para las Mujeres.</t>
  </si>
  <si>
    <t>Número de Consejos Locales de Seguridad para las Mujeres realizados</t>
  </si>
  <si>
    <t>Sumatoria del Número de Consejos Locales de Seguridad para las Mujeres realizados</t>
  </si>
  <si>
    <t>Sumatoria del Número total de Consejos Locales de Seguridad para las Mujeres realizados</t>
  </si>
  <si>
    <t>Reporte equipo Sofia Local</t>
  </si>
  <si>
    <t>Dinamizar el diseño, implementación y seguimiento de las acciones incluidas en los Planes Locales de Seguridad para las Mujeres.</t>
  </si>
  <si>
    <t>Número de mesas de trabajo con las entidades locales para la concertación y seguimiento de los Planes Locales de Seguridad para las Mujeres realizadas</t>
  </si>
  <si>
    <t>Sumatoria del Número de mesas de trabajo con las entidades locales para la concertación y seguimiento de los Planes Locales de Seguridad para las Mujeres realizadas</t>
  </si>
  <si>
    <t>Sumatoria del Número total de mesas de trabajo con las entidades locales para la concertación y seguimiento de los Planes Locales de Seguridad para las Mujeres realizadas</t>
  </si>
  <si>
    <t xml:space="preserve">No se presentan retrasos </t>
  </si>
  <si>
    <t xml:space="preserve">Liderar, articular y dinamizar acciones de prevención de violencias contra las mujeres en el espacio público. </t>
  </si>
  <si>
    <t>Número de actividades de prevención de violencias contra las muejres en el espacio y transporte público realizadas</t>
  </si>
  <si>
    <t>Sumatoria del Número de actividades de prevención de violencias contra las muejres en el espacio y transporte público realizadas</t>
  </si>
  <si>
    <t>Sumatoria del Número total de actividades de prevención de violencias contra las muejres en el espacio y transporte público realizadas</t>
  </si>
  <si>
    <t>Liderar, articular y dinamizar acciones para la prevención del delito de feminicidio.</t>
  </si>
  <si>
    <t>Número de actividades de prevención del delito de feminicidio realizadas</t>
  </si>
  <si>
    <t>Sumatoria del Número de actividades de prevención del delito de feminicidio realizadas</t>
  </si>
  <si>
    <t>Sumatoria del Número total  de actividades de prevención del delito de feminicidio realizadas</t>
  </si>
  <si>
    <t xml:space="preserve">Articular, dinamizar y participar en jornadas territoriales para la garantía de los derechos humanos de las mujeres. </t>
  </si>
  <si>
    <t>Número de jornadas para para la garantía de los derechos humanos de las mujeres realizadas</t>
  </si>
  <si>
    <t>Sumatoria del Número de jornadas para para la garantía de los derechos humanos de las mujeres realizadas</t>
  </si>
  <si>
    <t>Sumatoria del Número total  de jornadas para para la garantía de los derechos humanos de las mujeres realizadas</t>
  </si>
  <si>
    <t>ELABORÓ</t>
  </si>
  <si>
    <t>Firma:</t>
  </si>
  <si>
    <t>APROBÓ (Según aplique Gerenta de proyecto, Lider técnica y responsable de proceso)</t>
  </si>
  <si>
    <t>REVISÓ OFICINA ASESORA DE PLANEACIÓN</t>
  </si>
  <si>
    <t xml:space="preserve">VoBo. </t>
  </si>
  <si>
    <t>Nombre: Cristian Adrián Villarreal Rincón</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</si>
  <si>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</si>
  <si>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</si>
  <si>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</si>
  <si>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</si>
  <si>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</si>
  <si>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</si>
  <si>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</si>
  <si>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</si>
  <si>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</si>
  <si>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</si>
  <si>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</si>
  <si>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</si>
  <si>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</si>
  <si>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</si>
  <si>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</si>
  <si>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</si>
  <si>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</si>
  <si>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</si>
  <si>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</si>
  <si>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</si>
  <si>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</si>
  <si>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</si>
  <si>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</si>
  <si>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</si>
  <si>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</si>
  <si>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</si>
  <si>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</si>
  <si>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</si>
  <si>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</si>
  <si>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</si>
  <si>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</si>
  <si>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</si>
  <si>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</si>
  <si>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</si>
  <si>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</si>
  <si>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</si>
  <si>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</si>
  <si>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</si>
  <si>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</si>
  <si>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</si>
  <si>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</si>
  <si>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</si>
  <si>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</si>
  <si>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</si>
  <si>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</si>
  <si>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</si>
  <si>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</si>
  <si>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</si>
  <si>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</si>
  <si>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</si>
  <si>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</si>
  <si>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</si>
  <si>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</si>
  <si>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</si>
  <si>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</si>
  <si>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</si>
  <si>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</si>
  <si>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</si>
  <si>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</si>
  <si>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</si>
  <si>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</si>
  <si>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</si>
  <si>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</si>
  <si>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</si>
  <si>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</si>
  <si>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</si>
  <si>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</si>
  <si>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</si>
  <si>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</si>
  <si>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</si>
  <si>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</si>
  <si>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</si>
  <si>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</si>
  <si>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</si>
  <si>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</si>
  <si>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</si>
  <si>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</si>
  <si>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</si>
  <si>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</si>
  <si>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</si>
  <si>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</si>
  <si>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</si>
  <si>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</si>
  <si>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</si>
  <si>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</si>
  <si>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</si>
  <si>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</si>
  <si>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</si>
  <si>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</si>
  <si>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</si>
  <si>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</si>
  <si>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</si>
  <si>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</si>
  <si>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</si>
  <si>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</si>
  <si>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</si>
  <si>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</si>
  <si>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</si>
  <si>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</si>
  <si>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</si>
  <si>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</si>
  <si>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</si>
  <si>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</si>
  <si>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</si>
  <si>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</si>
  <si>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</si>
  <si>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</si>
  <si>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</si>
  <si>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</si>
  <si>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</si>
  <si>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</si>
  <si>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</si>
  <si>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</si>
  <si>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</si>
  <si>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</si>
  <si>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</si>
  <si>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</si>
  <si>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</si>
  <si>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</si>
  <si>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</si>
  <si>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</si>
  <si>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</si>
  <si>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</si>
  <si>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</si>
  <si>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</si>
  <si>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</si>
  <si>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</si>
  <si>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</si>
  <si>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</si>
  <si>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</si>
  <si>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</si>
  <si>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</si>
  <si>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</si>
  <si>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</si>
  <si>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</si>
  <si>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</si>
  <si>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</si>
  <si>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</si>
  <si>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</si>
  <si>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</si>
  <si>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</si>
  <si>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</si>
  <si>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</si>
  <si>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</si>
  <si>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</si>
  <si>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</si>
  <si>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</si>
  <si>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</si>
  <si>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</si>
  <si>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</si>
  <si>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</si>
  <si>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</si>
  <si>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</si>
  <si>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</si>
  <si>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</si>
  <si>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</si>
  <si>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</si>
  <si>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</si>
  <si>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</si>
  <si>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</si>
  <si>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</si>
  <si>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</si>
  <si>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</si>
  <si>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</si>
  <si>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</si>
  <si>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</si>
  <si>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</si>
  <si>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</si>
  <si>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</si>
  <si>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</si>
  <si>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</si>
  <si>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</si>
  <si>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</si>
  <si>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</si>
  <si>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</si>
  <si>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</si>
  <si>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t>
  </si>
  <si>
    <t>https://secretariadistritald-my.sharepoint.com/:f:/g/personal/cvillareal_sdmujer_gov_co/ErhUb5yZkAxPnLn_BP9pqA0BkahYe2OiTSL-PkFMWmIe5A?e=Ll50Vw</t>
  </si>
  <si>
    <t>Reporte Sofia Distrital</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</si>
  <si>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</si>
  <si>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Modelo de acogida y acorde con sus necesidades y condiciones. </t>
  </si>
  <si>
    <t>https://secretariadistritald-my.sharepoint.com/:f:/g/personal/cvillareal_sdmujer_gov_co/Ek9QNGZmaKVJsr7Pv4sz52kBL4vB-bDV3WAxuXvd0MQzCg?e=FVKEQf</t>
  </si>
  <si>
    <t>https://secretariadistritald-my.sharepoint.com/:f:/g/personal/cvillareal_sdmujer_gov_co/Egb3B21f3qhMveucJGSEhewBCjZt7nCVtazCu-GTS1jmsg?e=0lpcEm</t>
  </si>
  <si>
    <t>Hacer seguimiento socio jurídico y psicosocial a las mujeres en riesgo de feminicidio, brindar acompañamiento psicosocial a las víctimas indirectas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</si>
  <si>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Revisar junto con las coordinaciones de los equipos las situaciones que pudieron el registro, y solicitar subsanación.</t>
  </si>
  <si>
    <t>Ajustar los criterios y parámetros de articulación de casos de mujeres valoradas en riesgo a nivel local.</t>
  </si>
  <si>
    <t>Durante el mes de octubre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</si>
  <si>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julio a octubre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</si>
  <si>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octubre se llevaron a cabo 64 reuniones de apoyo a la supervisión administrativa, financiera y contable con los operadores de las 6 Casas Refugio que operaron durante el mes, sobre temas como: revisión de insumos, inventario y gastos; seguimiento y cierre de informes presentados; expedientes de las ciudadanas; y verificación del cumplimiento de obligaciones contractuales, garantizando la prestación del servicio.
En el periodo de julio a octubre de 2024 se llevaron a cabo 221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</si>
  <si>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octubre se realizaron 49 reuniones de supervisión técnica en las 6 Casas Refugio que operaron durante el mes, las cuales estuvieron relacionadas con la supervisión y fortalecimiento técnico de las áreas de atención, siendo 10 de gestión en salud, 7 del área jurídica, 5 de trabajo social, 6 de pedagogía, 4 de nutrición y 11 de psicología; al igual que se desarrollaron 6 actividades sobre la revisión del proceso de atención que se brinda a las mujeres acogidas y lineamientos. 
En el periodo de julio a octubre de 2024 se desarrollaron 168 reuniones del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</si>
  <si>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octubre se realizaron 10 reuniones de supervisión técnica durante las cuales se brindaron lineamientos técnicos para la implementación del enfoque diferencial.
En el periodo de julio a octubre de 2024 se desarrollaron 15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que se encuentra consignada en el "Protocolo de ingreso, permanencia y egreso" y las Guías del modelo de atención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</si>
  <si>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Logros: Durante el mes de octubre se realizaron 49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técnicos.
En los meses de julio a octubre de 2024 se desarrollaron 168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
Beneficios: La orientación técnica a los operadores de las Casas Refugio, desde las diferentes áreas de atención y de manera transversal, aportó a la correcta ejecución de los contratos de operación, garantizando la prestación del servicio integral y de calidad para las mujeres y sus hijos e hijas con énfasis en las características y particularidades de cada Modelo de atención. Las orientaciones técnicas para una atención con enfoque diferencial  permitieron brindar una atención de acuerdo con la necesidad de cada caso, aportando a la correcta prestación del servicio integral a todas las personas acogidas. 
No se presentaron retrasos.</t>
  </si>
  <si>
    <t xml:space="preserve">Durante el mes de octubre se recibieron 68 solicitudes de cupo (mujeres víctimas de violencia con personas a cargo) en el correo institucional de Casas Refugio, de las cuales se aceptaron y se realizaron los trámites de ingreso para 52 solicitudes al evidenciar que cumplían con los criterios, 10 resultaron en desistimiento de cupo y 5 en el no cumplimiento de criterios para el ingreso a Casa Refugio. 
Las 52 solicitudes de cupo que cumplieron con los criterios de ingreso, conllevaron la acogida de 94 personas nuevas, entre las cuales se encontraban 53 mujeres adultas víctimas de violencia y 41 niños, niñas y adolescentes. Durante el mes de octubre estuvieron acogidas un total de 230 personas (mujeres víctimas de violencia y personas a cargo) en las Casas Refugio. </t>
  </si>
  <si>
    <t xml:space="preserve">En los meses de julio a octubre de 2024 se recibieron 224 solicitudes de cupo (mujeres víctimas de violencia y personas a cargo) en el correo institucional de Casas Refugio, de las cuales se aceptaron y se realizaron los trámites de ingreso para 188 solicitudes al evidenciar que cumplían con los criterios, 25 resultaron en desistimiento de cupo y 10 no cumplieron con los criterios para el ingreso a Casa Refugio. 
Las 188 solicitudes de cupo que cumplieron con los criterios de ingreso, conllevaron la acogida de 394 personas nuevas, entre las cuales se encontraban 192 mujeres adultas víctimas de violencia y 202 niños, niñas, adolescentes y personas de sus grupos familiares. </t>
  </si>
  <si>
    <t>Logros: En el mes de octubre se recibieron 68 solicitudes de cupo (mujeres víctimas de violencia y personas a cargo) en el correo institucional de Casas Refugio, de las cuales se aceptaron y se realizaron los trámites de ingreso para 52 solicitudes al evidenciar que cumplían con los criterios, 10 resultaron en desistimiento de cupo y 5 en el no cumplimiento de criterios para el ingreso a Casa Refugio.
En el periodo de julio a octubre de 2024 se recibieron 224 solicitudes de cupo (mujeres víctimas de violencia y personas a cargo) en el correo institucional de Casas Refugio, de las cuales se aceptaron y se realizaron los trámites de ingreso para 188 solicitudes al evidenciar que cumplían con los criterios, a través de 6 Casas Refugio; 25 resultaron en desistimiento de cupo para el ingreso a Casa Refugio y 10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</si>
  <si>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En el mes de octubre se brindó acogida a 94 personas nuevas (mujeres víctimas de violencia y personas a cargo) que cumplieron los criterios de ingreso a las Casas Refugio, de las cuales 53 fueron mujeres adultas y adultas mayores, 5 adolescente, 28 niñas y niños y 8 bebés. Bajo ese marco, en octubre estuvieron acogidas un total de 230 personas en la Estrategia de Casas Refugio en sus tres Modeloes: Tradicional, Intermedio y Rural. 
En el periodo de julio a octubre de 2024 se brindó acogida a 394 personas nuevas (mujeres víctimas de violencia y personas a cargo) que cumplieron los criterios de ingreso a las Casas Refugio, de las cuales 192 son mujeres adultas y adultas mayores, 23 adolescentes, 144 niñas y niños y 35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</si>
  <si>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 xml:space="preserve">Con corte al mes de octubre se dio cumplimiento a la operación de la Estrategia Casas Refugio a través del funcionamiento de 6 casas, 4 en el Modelo de Atención Tradicional, 1 del Modelo Intermedio y 1 de la Modelo Rural. </t>
  </si>
  <si>
    <t>En los meses de julio a octubre de 2024 se dio cumplimiento a la operación de la Estrategia Casas Refugio a través del funcionamiento de 6 casas, 4 en la Modelo de Atención Tradicional, 1 del Modelo Intermedio y 1 de la Modelo Rural.</t>
  </si>
  <si>
    <t xml:space="preserve">Durante el mes de octubre ingresaron un total de 94 personas nuevas en las Casas Refugio, de las cuales 53 fueron mujeres adultas víctimas de violencia y 41 niños, niñas, adolescentes de sus sistemas familiares dependientes. </t>
  </si>
  <si>
    <t xml:space="preserve">En los meses de julio a octubre de 2024 ingresaron un total de 394 personas nuevas en las Casas Refugio, de las cuales 192 fueron mujeres adultas víctimas de violencia y 202 niños, niñas, adolescentes de sus sistemas familiares dependientes. </t>
  </si>
  <si>
    <t>Durante el mes de octubre se llevaron a cabo 64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</si>
  <si>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julio a octubre de 2024 se llevaron a cabo 221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</si>
  <si>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Durante el mes de octubre se realizaron 49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t>
  </si>
  <si>
    <t xml:space="preserve">En los meses de julio a octubre de 2024 se realizaron 168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
</t>
  </si>
  <si>
    <t>Durante el mes de octubre se realizaron 10 reuniones de supervisión técnica durante las cuales se brindaron lineamientos técnicos para la implementación del enfoque diferencial.</t>
  </si>
  <si>
    <t>En el periodo de julio a agosto de 2024 se desarrollaron 15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t>
  </si>
  <si>
    <t>Durante el mes de octubre se realizaron 49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de enfoque diferencial.</t>
  </si>
  <si>
    <t>En los meses de julio a octubre de 2024 se desarrollaron 168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t>
  </si>
  <si>
    <t>Durante el mes de octubre se recibieron 68 solicitudes de cupo en el correo institucional de Casas Refugio, reportadas por los equipos de atención de la Secretaría Distrital de la Mujer y por las demás entidades que remiten mujeres victimas de violencia.</t>
  </si>
  <si>
    <t>En los meses de julio a octubre de 2024  se recibieron 224 solicitudes de cupo en el correo institucional de Casas Refugio, reportadas por los equipos de atención de la Secretaría Distrital de la Mujer y por las demás entidades que remiten mujeres victimas de violencia.</t>
  </si>
  <si>
    <t xml:space="preserve">Durante el mes de octubre se aceptaron y se realizaron los trámites de ingreso para 52 solicitudes de cupo de mujeres víctimas de violencia que fueron recibidas en el correo institucional de Casas Refugio, al evidenciar que cumplían con los criterios de ingreso. </t>
  </si>
  <si>
    <t xml:space="preserve">En los meses de julio a octubre de 2024 se aceptaron y se realizaron los trámites de ingreso para 188 solicitudes de cupo de mujeres víctimas de violencia que fueron recibidas en el correo institucional de Casas Refugio, al evidenciar que cumplían con los criterios de ingreso. </t>
  </si>
  <si>
    <t>En el mes de octubre se acogieron un total de 75 personas nuevas en el Modelo Tradicional de las Casas Refugio, de las cuales 42 fueron mujeres adultas víctimas de violencia y 33 niños, niñas y adolescentes.</t>
  </si>
  <si>
    <t>En los meses de julio a octubre de 2024 se acogieron un total de 262 personas nuevas en el Modelo Tradicional de las Casas Refugio, de las cuales 131 fueron mujeres adultas víctimas de violencia y 131 niños, niñas, adolescentes y personas de su sistema familiar dependiente.</t>
  </si>
  <si>
    <t>En el mes de octubre se acogieron un total de 13 personas nuevas en el Modelo Intermedio de las Casas Refugio, de las cuales 8 fueron mujeres adultas víctimas de violencia y 5 niños, niñas y adolescentes.</t>
  </si>
  <si>
    <t>En los meses de julio a octubre de 2024 se acogieron un total de 101 personas nuevas en el Modelo Intermedio de las Casas Refugio, de las cuales 47 fueron mujeres adultas víctimas de violencia y 54 niños, niñas y adolescentes.</t>
  </si>
  <si>
    <t>En el mes de octubre se acogieron un total de 6 personas nuevas en el Modelo Rural de las Casas Refugio, de las cuales 3 fueron mujeres adultas víctimas de violencia y 3 niños, niñas y adolescentes..</t>
  </si>
  <si>
    <t>En los meses de julio a octubre de 2024 se acogieron un total de 31 persona nueva en el Modelo Rural de las Casas Refugio, que correponde a 14 mujeres adulta víctima de violencia y 17 niños, niñas y adolescentes.</t>
  </si>
  <si>
    <t>Logros: De acuerdo con los registros del Simisional 2.0. 
Durante el mes de Octubre se realizaron un total de 3.327 intervenciones de las cuales 637 fue atención psicosocial, 47 intervención en crisis, 224 orientación e información general, 596 orientaciones en rutas de atención, 11 orientación en salud, 332 orientaciónes jurídicas, 5 primeros auxilios psicológicos y 1475 otras intervenciones; a mujeres de acuerdo con las necesidades y demandas,  así como los hechos victimizantes. 
Nota: Una atención brindada puede tener más de un tipo de intervención.
Con corte al mes de Octubre se realizaron un total de 13797 intervenciones de las cuales: 2.620 fueron atención psicosocial, 183 intervención en crisis, 1.011 orientación e información general, 2.495 orientaciones en rutas de atención, 57 orientación en salud, 1.246 orientaciónes jurídicas, 39 primeros auxilios psicológicos y 6.146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t>
  </si>
  <si>
    <t>Logros: De acuerdo con los registros del Simisional 2.0. 
Durante el mes de octubre se realizaron un total de 1286 seguimientos, de estos  969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corresponden a seguimientos fallidos   (seguimientos de Bogotá, Alertantes y canal WhatsApp)
Con corte al mes de octubre se realizaron un total de  5.263 seguimientos, de estos  3947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</si>
  <si>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 xml:space="preserve">De acuerdo con los datos arrojados por el Simisional 2.0, así como los datos que suministró la Dirección de Gestión de Conocimiento en cuanto a la matriz de efectividad proporcionada, durante el mes de octubre se realizaron 3.512 atenciones efectivas a través de la Línea Púrpura Distrital "Mujeres que escuchan mujeres" </t>
  </si>
  <si>
    <t xml:space="preserve">De acuerdo con los datos arrojados por el Simisional 2.0, así como los datos que suministró la Dirección de Gestión de Conocimiento en cuanto a la matriz de efectividad proporcionada, con corte al mes de octubre se realizaron  14,478 atenciones efectivas a través de la Línea Púrpura Distrital "Mujeres que Escuchan Mujeres". . </t>
  </si>
  <si>
    <t xml:space="preserve">Durante el mes de octubre se realizaron 3.512 atenciones efectivas a través de la Línea Púrpura Distrital "Mujeres que escuchan mujeres" </t>
  </si>
  <si>
    <t xml:space="preserve">Con corte al mes de octubre se realizaron  14,478 atenciones efectivas a través de la Línea Púrpura Distrital "Mujeres que Escuchan Mujeres". </t>
  </si>
  <si>
    <t>Durante el mes de octubre se realizaron un total de 3.327 intervenciones de las cuales 637 fue atención psicosocial, 47 intervención en crisis, 224 orientación e información general, 596 orientaciones en rutas de atención, 11 orientación en salud, 332 orientaciónes jurídicas, 5 primeros auxilios psicológicos y 1475 otras intervenciones; a mujeres de acuerdo con las necesidades y demandas,  así como los hechos victimizantes. 
Nota: Una atención brindada puede tener más de un tipo de intervención</t>
  </si>
  <si>
    <t>Con corte al mes de octubre se realizaron un total de 13797 intervenciones de las cuales: 2.620 fueron atención psicosocial, 183 intervención en crisis, 1.011 orientación e información general, 2.495 orientaciones en rutas de atención, 57 orientación en salud, 1.246 orientaciónes jurídicas, 39 primeros auxilios psicológicos y 6.146 otras intervenciones;  a mujeres de acuerdo con las necesidades y demandas,  así como los hechos victimizantes. 
Nota: Una atención brindada puede tener más de un tipo de intervención</t>
  </si>
  <si>
    <t xml:space="preserve">Durante el mes de octubre se realizaron un total de 969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t>
  </si>
  <si>
    <t>Con corte al mes de octubre se realizaron un total de 3947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t>
  </si>
  <si>
    <t>Durante el mes de octubre se realizaron un total de 695 seguimientos (efectivos + fallidos) a mujeres desde la Línea Púrpura Distrital.</t>
  </si>
  <si>
    <t>Con corte al mes de octubre se realizaron un total de 2992 seguimientos (efectivos + fallidos) a mujeres desde la Línea Púrpura Distrital.</t>
  </si>
  <si>
    <t xml:space="preserve">De acuerdo con los registros del Simisional 2.0. Durante el mes de octubre se recepcionaron y gestionaron 164 incidentes con código de tipificación 204-Tentativa de Feminicidio priorizado para la atención en urgencia/emergencia a través de la móvil mujer de la AgenciaMuj bajo un esquema de duplas psico jurídicas. Asimismo se realizaron 73 orientaciones psico-jurídicas efectivas  y se gestionaron 91 incidentes como intento fallido de contacto. Adicionalmente, se retomó el balance de la móvil mujer en los espacios de reunión entre la AgenciaMuj y C4, desarrollandose 6 espacios. </t>
  </si>
  <si>
    <t>De acuerdo con los registros del Simisional 2.0. Con corte a octubre se recepcionaron y gestionaron 650  incidentes con código de tipificación 204-Tentativa de Feminicidio priorizado para la atención en urgencia/emergencia a través de la móvil mujer de la AgenciaMuj bajo un esquema de duplas psico jurídicas. De estos incidentes 332 incidentes fueron orientaciones psico-jurídicas efectivas y 318 fueron casos gestionados con Contacto Inicial fallido.</t>
  </si>
  <si>
    <t>Logros: De acuerdo con los registros del Simisional 2.0. En el mes de octubre fueron contestados, analizados o gestionados 864 incidentes por la AgenciaMuj de los códigos de tipificación priorizados. 
De estos, 256  incidentes fueron no procedentes (incluye el estado No procedente y Sin información), 608 fueron direccionados a equipos de la SDMujer para atención post-evento y en emergencia. Se desarrollaron 6 espacios de construcción y articulación conjunta con el C4, en el cual se adelantó seguimiento a la operación con el fin de fortalecer la respuesta de gestión y atención de los incidentes. Entre los temas trabajados se retomó: Plan de trabajo semanal, reuniones semanales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Con corte al mes de octubre de los 3.588 incidentes gestionados, atendidos y recepcionados por transferencia de voz por la AgenciaMuj, 2.542 fueron direccionados a equipos de la Secretaría Distrital de la Mujer para atención post-evento y en urgencia-emergencia a través de la móvil mujer, recurso de despacho de la AgenciaMuj.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</si>
  <si>
    <t>Logros: De acuerdo con los registros del Simisional 2.0. Durante el mes de octubre se recepcionaron y gestionaron 164 incidentes con código de tipificación 204-Tentativa de Feminicidio priorizado para la atención en urgencia/emergencia a través de la móvil mujer de la AgenciaMuj bajo un esquema de duplas psico jurídicas. 
De estos, se realizaron 73 orientaciones psico-jurídicas efectivas  y se gestionaron 91 incidentes como intento fallido de contacto. Adicionalmente, se retomó el balance de la móvil mujer en los espacios de reunión entre la AgenciaMuj y C4, desarrollandose 6 espacios. 
Con corte al mes de octubre se recepcionaron y gestionaron 650  incidentes con código de tipificación 204-Tentativa de Feminicidio priorizado para la atención en urgencia/emergencia a través de la móvil mujer de la AgenciaMuj bajo un esquema de duplas psico jurídicas. De estos incidentes 332 incidentes fueron orientaciones psico-jurídicas efectivas y 318 fueron casos gestionados con Contacto Inicial fallido.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</si>
  <si>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Durante el mes de octubre fueron contestados, analizados o gestionados 864 incidentes recepcionados por la AgenciaMuj de los códigos de tipificación priorizados.</t>
  </si>
  <si>
    <t xml:space="preserve">Con corte al mes de octubre fueron contestados, analizados o gestionados 3.588 incidentes recepcionados  por la AgenciaMuj de los códigos de tipificación priorizados. </t>
  </si>
  <si>
    <t>Durante el mes octubre de los 864 incidentes contestados, gestionados y analizados por la AgenciaMuj, 608 fueron direccionados a equipos de la Secretaría Distrital de la Mujer para atención post-evento y en urgencia-emergencia a través de la móvil mujer, recurso de despacho de la AgenciaMuj.</t>
  </si>
  <si>
    <t xml:space="preserve">Con corte al mes de octubre de los 3.588 incidentes contestados, gestionados y analizados, 2.542 fueron direccionados a equipos de la Secretaría Distrital de la Mujer para atención post-evento y en urgencia-emergencia a través de la móvil mujer, recurso de despacho de la AgenciaMuj. </t>
  </si>
  <si>
    <t>Durante el mes de octubre se recepcionaron y gestionaron 164 incidentes con código de tipificación 204-Tentativa de Feminicidio priorizado para la atención en urgencia/emergencia a través de la móvil mujer de la AgenciaMuj bajo un esquema de duplas psico jurídicas.</t>
  </si>
  <si>
    <t>Con corte al mes de octubre de 2024 se recepcionaron y gestionaron 650 incidentes con código de tipificación 204-Tentativa de Feminicidio priorizado para la atención en urgencia/emergencia a través de la móvil mujer de la AgenciaMuj bajo un esquema de duplas psico jurídicas.</t>
  </si>
  <si>
    <t>Durante el mes de octubre se realizaron 73 orientaciones psico-jurídicas efectivas por parte de la móvil mujer de la AgenciaMuj</t>
  </si>
  <si>
    <t>Con corte al mes de cotubre de 2024 se realizaron 332 orientaciones psico-jurídicas efectivaspor parte de la móvil mujer de la AgenciaMuj</t>
  </si>
  <si>
    <t>Durante el mes de octubre se gestionaron 91 incidentes como intento fallido de contacto, en el marco de la atención de la móvil mujer de la AgenciaMuj.</t>
  </si>
  <si>
    <t>Con corte al mes de cotubre se gestionaron 318 incidentes como intento fallido de contacto en el marco de la atención de la móvil mujer de la AgenciaMuj</t>
  </si>
  <si>
    <t>De acuerdo con los registros del Simisional 2.0. Durante el mes de octubre de 2024, las Duplas de Atención Psicosocial realizaron un total de 216 atenciones, de las cuales 71 corresponden a primeras atenciones y 145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</si>
  <si>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 julio a octubre de 2024, las Duplas de Atención Psicosocial realizaron un total de 675 atenciones, de las cuales 205 corresponden a primeras atenciones y 470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</si>
  <si>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r>
      <rPr>
        <sz val="11"/>
        <color theme="3" tint="-0.499984740745262"/>
        <rFont val="Arial"/>
        <family val="2"/>
      </rPr>
      <t>Logros: De acuerdo con los registros del Simisional 2.0. Durante el mes de octubre de 2024, las Duplas de Atención Psicosocial realizaron un total de 216 atenciones, de las cuales 71 corresponden a primeras atenciones y 145 a seguimientos efectivos. Lo anterior tomando como base la información consolidada que se encuentra disponible en el aplicativo Simisional 2.0.
De julio a octubre de 2024, las Duplas de Atención Psicosocial realizaron un total de 675 atenciones, de las cuales 205 corresponden a primeras atenciones y 470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r>
    <r>
      <rPr>
        <sz val="11"/>
        <color rgb="FFFF0000"/>
        <rFont val="Arial"/>
        <family val="2"/>
      </rPr>
      <t xml:space="preserve">
</t>
    </r>
    <r>
      <rPr>
        <sz val="11"/>
        <rFont val="Arial"/>
        <family val="2"/>
      </rPr>
      <t xml:space="preserve">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t>
    </r>
    <r>
      <rPr>
        <sz val="11"/>
        <color theme="3" tint="-0.499984740745262"/>
        <rFont val="Arial"/>
        <family val="2"/>
      </rPr>
      <t>Retrasos y alternativas de solución: Durante el mes de octubre no se reportaron retrasos en el proceso de atención psicosocial.</t>
    </r>
  </si>
  <si>
    <r>
      <t xml:space="preserve">
</t>
    </r>
    <r>
      <rPr>
        <sz val="11"/>
        <color theme="3" tint="-0.499984740745262"/>
        <rFont val="Times New Roman"/>
        <family val="1"/>
      </rPr>
      <t xml:space="preserve">De acuerdo con los registros del Simisional 2.0. Durante el mes de septiembre de 2024, las Duplas de Atención Psicosocial realizaron un total de 216 atenciones, de las cuales 71 corresponden a primeras atenciones y 145 a seguimientos efectivos. El proceso de orientación, atención y acompañamiento psicosocial facilitado por las profesionales aportó al reconocimiento de las violencias y a la garantía del derecho de las mujeres a una vida libre de las mismas. </t>
    </r>
  </si>
  <si>
    <t xml:space="preserve">Durante los meses de julio y octubre de 2024, las Duplas de Atención Psicosocial realizaron un total de 675 atenciones, de las cuales 205 corresponden a primeras atenciones y 470 a seguimientos gestionados. El proceso de orientación, atención y acompañamiento psicosocial facilitado por las profesionales aportó al reconocimiento de las violencias y a la garantía del derecho de las mujeres a una vida libre de las mismas.    </t>
  </si>
  <si>
    <r>
      <rPr>
        <sz val="11"/>
        <color theme="3" tint="-0.499984740745262"/>
        <rFont val="Times New Roman"/>
        <family val="1"/>
      </rPr>
      <t xml:space="preserve">De acuerdo con el reporte del Simisional 2.0, durante el mes de octubre de 2024, las profesionales  de las Duplas de Atención Psicosocial realizaron un total de </t>
    </r>
    <r>
      <rPr>
        <b/>
        <sz val="11"/>
        <color theme="3" tint="-0.499984740745262"/>
        <rFont val="Times New Roman"/>
        <family val="1"/>
      </rPr>
      <t>145 seguimientos efectivos</t>
    </r>
    <r>
      <rPr>
        <sz val="11"/>
        <color theme="3" tint="-0.499984740745262"/>
        <rFont val="Times New Roman"/>
        <family val="1"/>
      </rPr>
      <t xml:space="preserve">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A través de los seguimientos se conoció la situación de las mujeres y con base en ello se determinó el plan de acción y las acciones prioritarias necesarias en cada caso.</t>
    </r>
    <r>
      <rPr>
        <sz val="11"/>
        <color rgb="FFFF0000"/>
        <rFont val="Times New Roman"/>
        <family val="1"/>
      </rPr>
      <t xml:space="preserve">
.</t>
    </r>
  </si>
  <si>
    <t xml:space="preserve">De julio a octubree de 2024, las profesionales  de las Duplas de Atención Psicosocial realizaron un total de 470 que han permitido la  continuidad del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</si>
  <si>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De acuerdo con los registros del Simisional 2.0. En el mes de octubre se brindaron 122 atenciones psico-jurídicas en dupla a mujeres víctimas de violencias en el espacio y el transporte público, de las cuales 45 fueron nuevas atenciones y 77 fueron seguimientos efectivos. Dichas atenciones incluyeron primeros acercamientos, orientaciones y seguimientos a los casos de mujeres que requirieron acompañamiento integral.
Lo anterior con base en la información consolidada que se encuentra disponible en el aplicativo Simisional 2.0.
Así mismo, en el marco de la asistencia técnica para el fortalecimiento de las capacidades del sector transporte, con base en el  protocolo de prevención, atención y sanción de las violencias contra las mujeres en el espacio y transporte público se realizaron 7 espacios de articulación interinstitucional con entidades con competencia en la prevención, atención y sanción de violencias en el espacio y transporte público.</t>
  </si>
  <si>
    <t>De acuerdo con los registros del Simisional 2.0.  Entre los meses de julio a octubre se brindaron 444 atenciones psico-jurídicas en dupla a mujeres víctimas de violencias en el espacio y el transporte público, de las cuales 107 fueron nuevas atenciones y 337 seguimientos efectivos. Dichas atenciones incluyeron primeros acercamientos, orientaciones y seguimientos a los casos de mujeres que requirieron acompañamiento integral.
Lo anterior con base en la información consolidada que se encuentra disponible en el aplicativo Simisional 2.0.
Así mismo, en el marco de la asistencia técnica para el fortalecimiento de las capacidades del sector transporte, con base en el  protocolo de prevención, atención y sanción de las violencias contra las mujeres en el espacio y transporte público se realizaron 20 espacios de articulación interinstitucional con entidades con competencia en la prevención, atención y sanción de violencias en el espacio y transporte público.</t>
  </si>
  <si>
    <t>En octubre a través del curso virtual "El derecho de las mujeres a una vida libre de violencias: Herramientas prácticas", se capacitaron 29 servidoras(es) y 17 ciudadanas(os)  a través de los 4 módulos y las 9 unidades temáticas dispuestas. Así mismo, a partir de 73 jornadas de sensibilización sobre el derecho de las mujeres a una vida libre de violencia realizadas por los equipos de la Dirección de Eliminación de Violencias, se logró la participación de 1240 servidores/as, para un total de 1.269 servidores(as) formados(as).</t>
  </si>
  <si>
    <t>Con corte al mes de octubre se fortalecieron las capacidades de 3.248 servidores(as).</t>
  </si>
  <si>
    <t>En el mes de octubre se participó en 19 espacios de articulación y coordinación de acciones estratégicas para la prevención, atención y sanción de las violencias contra las mujeres en el Distrito Capital: 
(1) 011024 Participación en la reunión de planeación de la conmemoración del Día Internacional de la Eliminación de la violencia contra la mujer 25N, con la Subsecretaría de Fortalecimiento de Capacidades y Oportunidades y los equipos de comunicaciones y transformaciones culturales.
(2) 011024 Articulación de acciones intrainstitucionales desde el equipo de prevención SOFIA Distrital y Local, en el fortalecimiento de los componentes del Sistema SOFIA.
(3) 031024 Participación en la reunión de articulación con la empresa Vanti, con el fin de planear una jornada conjunta enfocada en la conmemoración del 25N.
(4) 031024 Participación en la reunión de articulación entre los equipos de referentas de la Dirección de Derechos y Diseño de Políticas y de prevención de la Dirección de Eliminación de Violencias contra las mujeres y Acceso a la Justicia, con el fin de fortalecer el trabajo articulado, de cara al seguimiento que se realiza a los sectores.
(5) 071024 Participación en la reunión de socialización de la propuesta del protocolo de prevención de violencias en instituciones de educación superior, presentado por la universidad ESAP.
(6) 071024 Articulación de acciones interinstitucionales con la empresa CNCCOL para el fortalecimiento de la autonomía económica de mujeres víctimas de violencia.
(7) 081024 Participación en la segunda reunión de articulación entre los equipos de referentas de la Dirección de Derechos y Diseño de Políticas y de prevención de la Dirección de Eliminación de Violencias contra las mujeres y Acceso a la Justicia, con el fin de fortalecer el trabajo articulado, de cara al seguimiento que se realiza a los sectores.
(8) 091024 Participación en la reunión de construcción del documento de sentido base de la conmemoración del Día Internacional de la Eliminación de las violencias contra las mujeres 25N.
(9) 111024 Participación en la reunión de seguimiento a la articulación de la jornada planeada en conjunto con la empresa Vanti, en el marco del 25N.
(10) 161024 Articulación de acciones intrainstitucionales con la líder del equipo de Trabajadoras Sociales de las Casas de Igualdad de Oportunidades para las Mujeres, para el fortalecimiento de la autonomía económica de mujeres víctimas de violencia atendidas por este equipo.
(11) 171024 161024 Articulación de acciones intrainstitucionales con la líder del equipo de dinamizadoras de las Casas de Justicia, para el fortalecimiento de la autonomía económica de mujeres víctimas de violencia atendidas por este equipo.
(12) 171024 Participación en la Octava Mesa de Prevención del Comité Distrital de Lucha contra la trata de personas, espacio en el que se socializaron las acciones interinstitucionales realizadas para la visibilización del delito en Colegios y entornos escolares, y se realizó la socialización de las acciones de prevención orientadas para el mes de noviembre.
(13) 181024 Articulación de acciones intrainstitucionales con la líder del equipo de profesionales de apoyo de la Estrategia URI, para el fortalecimiento de la autonomía económica de mujeres víctimas de violencia atendidas por este equipo.
(14) 181024 Participación en la Sexta Mesa Técnica de asistencia y protección del Comité Distrital De Lucha Contra La Trata De Personas, espacio en el que se realizó la socialización del balance de los casos atendidos en el último mes, se realizó la revisión de los casos y acciones de seguimiento para cada uno de estos.
(15) 221024 Articulación de acciones interinstitucionales con el equipo delegado de la Terminal de Transporte de Bogotá, con el fin de fortalecer las oportunidades de socialización de los emprendimientos de las mujeres y su autonomía económica.
(16) 281024 Gestión, convocatoria y participación en la segunda sesión directiva de la Mesa Distrital SOFIA, con el fin de realizar el seguimiento a los avances y compromisos de las entidades distritales en la garantía del derecho de las mujeres a una vida libre de violencias
(17) 291024 Articulación de acciones interinstitucionales con la empresa Group COS para el fortalecimiento de la autonomía económica de mujeres víctimas de violencia, a través de nuevas vacantes laborales disponibles.
(18) 301024 Participación en la Mesa técnica de Investigación y Judicialización del Comité Distrital De Lucha Contra La Trata De Personas, espacio en el que la Secretaría Distrital de Seguridad expuso los avances en materia de articulación interinstitucional y apoyo de organizaciones no gubernamentales para fortalecer los procesos de investigación y se socializaron los avances y claridades jurídica en varios casos.
(19) 311024 Participación en la Quinta sesión ordinaria del Comité Distrital De Lucha Contra La Trata De Personas, espacio en el que se realizó fortalecimiento a los miembros del comité sobre la donación y extracción de órganos, se socializaron los avances y necesidad en materia de reporte del Redpat y la socialización de los procesos de fortalecimiento agendados.  </t>
  </si>
  <si>
    <t xml:space="preserve">Con corte al mes de octubre se participó en 32 espacios de articulación y coordinación de acciones estratégicas para la prevención, atención y sanción de las violencias contra las mujeres en el Distrito Capital. </t>
  </si>
  <si>
    <t>En octubre en el marco de la asistencia técnica para el fortalecimiento de los componentes del Sistema SOFIA se llevaron a cabo 10 espacios de articulación entre entidades distritales: 
(1) 031024 Asistencia técnica a la Secretaría Distrital de Desarrollo Económico en la planeación de la Ruta Integral de acceso al trabajo en condiciones de igualdad y dignidad, con énfasis en la planeación de jornadas de inscripción de las mujeres interesadas y focalizadas.
(2) 031024 Participación en la reunión de construcción de la línea técnica para la conmemoración del 25N, desde los equipos de prevención y de comunicaciones.
(3) 081024 Sensibilización sobre el derecho de las mujeres a una vida libre de violencias y la Ruta Única de Atención a mujeres víctimas de violencia y en riesgo de feminicidio, dirigida a colaboradores del programa Talento Capital de la Secretaría de Desarrollo Económico.
(4) 091024 Sensibilización y fortalecimiento técnico a trabajadores y trabajadoras de la Fundación Santa Fe, acerca del delito de trata de personas, se socializaron conceptos técnicos, afectaciones diferenciales en las mujeres, marco normativo y rutas de atención.
(5) 111024 Sensibilización y fortalecimiento técnico al equipo interdisciplinario de la Comisaria de Familia Kennedy 1, acerca de los delitos de trata de personas y ataques con agentes químicos, espacios en el que se compartió porque se consideran violencias exacerbada, conceptos básicos, marco normativo y como realizar la activación de las rutas de atención para cada delito.
(6) 161024 Fortalecimiento técnico a funcionarios/as, servidores, y contratistas de la Escuela Distrital contra la Explotación Sexual Comercial de niños, niñas y adolescentes, acerca del delito de trata de personas, razones por las que se entiende como un delito feminizado, conceptos básicos, rutas de atención y acciones distritales que se adelantan contra la trata de personas.
(7) 161024 Participación en la reunión de contextualización sobre el mecanismo articulador para el abordaje integral de las violencias por razones de sexo y género - Decreto 1710 de 2020, en conjunto con la Secretaría de Integración Social.
(8) 211024 Asistencia técnica a la Fundación Gilberto Álzate Avendaño en la planeación y concertación del acompañamiento de las enlaces SOFIA, en el festival Monumentum.
(9) 231024 Mesa de trabajo interinstitucional, entre los sectores de Mujer, Salud e Integración Social, con el fin de definir compromisos de implementación del mecanismo articulador del Decreto 1710 de 2020 en el Distrito.
(10) 281024 Sensibilización y fortalecimiento técnico al equipo interdisciplinario de la Comisaria de Familia Ciudad Bolívar 1, acerca de los ataques con agentes químicos, sustancias inflamables y líquidos hirvientes ejercidos en contra de las mujeres, se exponen los conceptos básicos, caracterización de la ocurrencia de este tipo de violencia en Bogotá, derechos de las víctimas y ruta de atención.</t>
  </si>
  <si>
    <t xml:space="preserve">Con corte al mes de octubre se realizaron 28 asistencias técnicas para el desarrollo de acciones de fortalecimiento de los componentes del Sistema SOFIA
</t>
  </si>
  <si>
    <t xml:space="preserve">En el mes de octubre, en el marco de las acciones de seguimiento a la implementación de las rutas de atención y protección para mujeres en riesgo o víctimas de los delitos de trata de personas y ataques con agentes químicos, se realizaron un total de 20 acciones de activación de ruta y seguimientos de casos a mujeres en riesgo y víctimas de los delitos de trata de personas y ataques con agentes químicos.
</t>
  </si>
  <si>
    <t>Con corte al mes de octubre se realizaron 35 acciones de activación de ruta y seguimientos efectivos de casos, para mujeres en riesgo o víctimas de los delitos de trata de personas y ataques con agentes químicos.</t>
  </si>
  <si>
    <t>En el mes de octubre para el fortalecimiento de los componentes del Sistema SOFIA, se desarrollaron las siguientes acciones: 
- El fortalecimiento de las capacidades de 1.269 servidoras y servidores sobre el derecho de las mujeres a una vida libre de violencias.
- Participación en 19 espacios de articulación y coordinación de acciones estratégicas para la prevención, atención y sanción de las violencias contra las mujeres en el Distrito Capital.
- Realización de 10 espacios de asistencia técnica para el fortalecimiento de los componentes del Sistema SOFIA.
- Seguimiento a 20 acciones de activación de ruta y seguimientos efectivos de casos, en la implementación de las rutas de atención y protección para mujeres en riesgo o víctimas de los delitos de trata de personas y ataques con agentes químicos.</t>
  </si>
  <si>
    <t>Entre los meses de julio y octubre para el fortalecimiento de los componentes del Sistema SOFIA, se desarrollaron las siguientes acciones: 
- El fortalecimiento de las capacidades de 3.248 servidoras y servidores sobre el derecho de las mujeres a una vida libre de violencias.
- Participación en 32 espacios de articulación y coordinación de acciones estratégicas para la prevención, atención y sanción de las violencias contra las mujeres en el Distrito Capital.
- Realización de 28 espacios de asistencia técnica para el fortalecimiento de los componentes del Sistema SOFIA.
- Seguimiento a 35 acciones de activación de ruta y seguimientos efectivos de casos, en la implementación de las rutas de atención y protección para mujeres en riesgo o víctimas de los delitos de trata de personas y ataques con agentes químicos.</t>
  </si>
  <si>
    <t>Logros: En octubre a través del curso virtual "El derecho de las mujeres a una vida libre de violencias: Herramientas prácticas", se capacitaron 29 servidoras(es) y 17 ciudadanas(os)  a través de los 4 módulos y las 9 unidades temáticas dispuestas. Así mismo, a partir de 73 jornadas de sensibilización sobre el derecho de las mujeres a una vida libre de violencia realizadas por los equipos de la Dirección de Eliminación de Violencias, se logró la participación de 1240 servidores/as, para un total de 1.269 servidores(as) formados(as).
Con corte al mes de octubre se fortalecieron las capacidades de 3.248 servidores(as).
Beneficios: Se brindaron herramientas a la ciudadanía y a servidores/as públicos para el reconocimiento del derecho de las mujeres a una vida libre de violencias y los elementos y procedimientos para su garantía.
No se presentaron retrasos</t>
  </si>
  <si>
    <t xml:space="preserve">
Logros: En el mes de octubre se participó en 19 espacios de articulación y coordinación de acciones estratégicas para la prevención, atención y sanción de las violencias contra las mujeres en el Distrito Capital: 
(1) 011024 Participación en la reunión de planeación de la conmemoración del Día Internacional de la Eliminación de la violencia contra la mujer 25N, con la Subsecretaría de Fortalecimiento de Capacidades y Oportunidades y los equipos de comunicaciones y transformaciones culturales.
(2) 011024 Articulación de acciones intrainstitucionales desde el equipo de prevención SOFIA Distrital y Local, en el fortalecimiento de los componentes del Sistema SOFIA.
(3) 031024 Participación en la reunión de articulación con la empresa Vanti, con el fin de planear una jornada conjunta enfocada en la conmemoración del 25N.
(4) 031024 Participación en la reunión de articulación entre los equipos de referentas de la Dirección de Derechos y Diseño de Políticas y de prevención de la Dirección de Eliminación de Violencias contra las mujeres y Acceso a la Justicia, con el fin de fortalecer el trabajo articulado, de cara al seguimiento que se realiza a los sectores.
(5) 071024 Participación en la reunión de socialización de la propuesta del protocolo de prevención de violencias en instituciones de educación superior, presentado por la universidad ESAP.
(6) 071024 Articulación de acciones interinstitucionales con la empresa CNCCOL para el fortalecimiento de la autonomía económica de mujeres víctimas de violencia.
(7) 081024 Participación en la segunda reunión de articulación entre los equipos de referentas de la Dirección de Derechos y Diseño de Políticas y de prevención de la Dirección de Eliminación de Violencias contra las mujeres y Acceso a la Justicia, con el fin de fortalecer el trabajo articulado, de cara al seguimiento que se realiza a los sectores.
(8) 091024 Participación en la reunión de construcción del documento de sentido base de la conmemoración del Día Internacional de la Eliminación de las violencias contra las mujeres 25N.
(9) 111024 Participación en la reunión de seguimiento a la articulación de la jornada planeada en conjunto con la empresa Vanti, en el marco del 25N.
(10) 161024 Articulación de acciones intrainstitucionales con la líder del equipo de Trabajadoras Sociales de las Casas de Igualdad de Oportunidades para las Mujeres, para el fortalecimiento de la autonomía económica de mujeres víctimas de violencia atendidas por este equipo.
(11) 171024 161024 Articulación de acciones intrainstitucionales con la líder del equipo de dinamizadoras de las Casas de Justicia, para el fortalecimiento de la autonomía económica de mujeres víctimas de violencia atendidas por este equipo.
(12) 171024 Participación en la Octava Mesa de Prevención del Comité Distrital de Lucha contra la trata de personas, espacio en el que se socializaron las acciones interinstitucionales realizadas para la visibilización del delito en Colegios y entornos escolares, y se realizó la socialización de las acciones de prevención orientadas para el mes de noviembre.
(13) 181024 Articulación de acciones intrainstitucionales con la líder del equipo de profesionales de apoyo de la Estrategia URI, para el fortalecimiento de la autonomía económica de mujeres víctimas de violencia atendidas por este equipo.
(14) 181024 Participación en la Sexta Mesa Técnica de asistencia y protección del Comité Distrital De Lucha Contra La Trata De Personas, espacio en el que se realizó la socialización del balance de los casos atendidos en el último mes, se realizó la revisión de los casos y acciones de seguimiento para cada uno de estos.
(15) 221024 Articulación de acciones interinstitucionales con el equipo delegado de la Terminal de Transporte de Bogotá, con el fin de fortalecer las oportunidades de socialización de los emprendimientos de las mujeres y su autonomía económica.
(16) 281024 Gestión, convocatoria y participación en la segunda sesión directiva de la Mesa Distrital SOFIA, con el fin de realizar el seguimiento a los avances y compromisos de las entidades distritales en la garantía del derecho de las mujeres a una vida libre de violencias
(17) 291024 Articulación de acciones interinstitucionales con la empresa Group COS para el fortalecimiento de la autonomía económica de mujeres víctimas de violencia, a través de nuevas vacantes laborales disponibles.
(18) 301024 Participación en la Mesa técnica de Investigación y Judicialización del Comité Distrital De Lucha Contra La Trata De Personas, espacio en el que la Secretaría Distrital de Seguridad expuso los avances en materia de articulación interinstitucional y apoyo de organizaciones no gubernamentales para fortalecer los procesos de investigación y se socializaron los avances y claridades jurídica en varios casos.
(19) 311024 Participación en la Quinta sesión ordinaria del Comité Distrital De Lucha Contra La Trata De Personas, espacio en el que se realizó fortalecimiento a los miembros del comité sobre la donación y extracción de órganos, se socializaron los avances y necesidad en materia de reporte del Redpat y la socialización de los procesos de fortalecimiento agendados.  
Con corte al mes de octubre se participó en 32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No se presentaron retrasos
</t>
  </si>
  <si>
    <t>Logros: En octubre en el marco de la asistencia técnica para el fortalecimiento de los componentes del Sistema SOFIA se llevaron a cabo 10 espacios de articulación entre entidades distritales: 
(1) 031024 Asistencia técnica a la Secretaría Distrital de Desarrollo Económico en la planeación de la Ruta Integral de acceso al trabajo en condiciones de igualdad y dignidad, con énfasis en la planeación de jornadas de inscripción de las mujeres interesadas y focalizadas.
(2) 031024 Participación en la reunión de construcción de la línea técnica para la conmemoración del 25N, desde los equipos de prevención y de comunicaciones.
(3) 081024 Sensibilización sobre el derecho de las mujeres a una vida libre de violencias y la Ruta Única de Atención a mujeres víctimas de violencia y en riesgo de feminicidio, dirigida a colaboradores del programa Talento Capital de la Secretaría de Desarrollo Económico.
(4) 091024 Sensibilización y fortalecimiento técnico a trabajadores y trabajadoras de la Fundación Santa Fe, acerca del delito de trata de personas, se socializaron conceptos técnicos, afectaciones diferenciales en las mujeres, marco normativo y rutas de atención.
(5) 111024 Sensibilización y fortalecimiento técnico al equipo interdisciplinario de la Comisaria de Familia Kennedy 1, acerca de los delitos de trata de personas y ataques con agentes químicos, espacios en el que se compartió porque se consideran violencias exacerbada, conceptos básicos, marco normativo y como realizar la activación de las rutas de atención para cada delito.
(6) 161024 Fortalecimiento técnico a funcionarios/as, servidores, y contratistas de la Escuela Distrital contra la Explotación Sexual Comercial de niños, niñas y adolescentes, acerca del delito de trata de personas, razones por las que se entiende como un delito feminizado, conceptos básicos, rutas de atención y acciones distritales que se adelantan contra la trata de personas.
(7) 161024 Participación en la reunión de contextualización sobre el mecanismo articulador para el abordaje integral de las violencias por razones de sexo y género - Decreto 1710 de 2020, en conjunto con la Secretaría de Integración Social.
(8) 211024 Asistencia técnica a la Fundación Gilberto Álzate Avendaño en la planeación y concertación del acompañamiento de las enlaces SOFIA, en el festival Monumentum.
(9) 231024 Mesa de trabajo interinstitucional, entre los sectores de Mujer, Salud e Integración Social, con el fin de definir compromisos de implementación del mecanismo articulador del Decreto 1710 de 2020 en el Distrito.
(10) 281024 Sensibilización y fortalecimiento técnico al equipo interdisciplinario de la Comisaria de Familia Ciudad Bolívar 1, acerca de los ataques con agentes químicos, sustancias inflamables y líquidos hirvientes ejercidos en contra de las mujeres, se exponen los conceptos básicos, caracterización de la ocurrencia de este tipo de violencia en Bogotá, derechos de las víctimas y ruta de atención.
Con corte al mes de octubre se realizaron 28 asistencias técnicas para el desarrollo de acciones de fortalecimiento de los componentes del Sistema SOFIA.
Beneficios: La dinamización de la articulación interinstitucional busca fortalecer la identificación y prevención de violencias contra las mujeres en el Distrito, en conjunto con las entidades con garantía en el derecho de las mujeres a una vida libre de violencias. 
No se presentaron retrasos</t>
  </si>
  <si>
    <t>Logros:  En el mes de octubre, en el marco de las acciones de seguimiento a la implementación de las rutas de atención y protección para mujeres en riesgo o víctimas de los delitos de trata de personas y ataques con agentes químicos, se realizaron un total de 20 acciones de activación de ruta y seguimientos de casos a mujeres en riesgo y víctimas de los delitos de trata de personas y ataques con agentes químicos.
Con corte al mes de octubre se realizaron 35 acciones de activación de ruta y seguimientos efectivos de casos, para mujeres en riesgo o víctimas de los delitos de trata de personas y ataques con agentes químicos.
Beneficios: El fortalecimiento de las estrategias de prevención y seguimiento de los delitos contra la trata de personas y ataques con agentes químicos busca fortalecer la identificación, prevención y sanción de estos tipos de violencia contra las mujeres en el Distrito.
No se presentaron retrasos</t>
  </si>
  <si>
    <t xml:space="preserve">De acuerdo con las matrices internas de información. 
Durante el mes de octubre,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485 atenciones y 1340 seguimientos, para un total de 1825. Así mismo, se llevaron a cabo 28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t>
  </si>
  <si>
    <t>De acuerdo con las matrices internas de información. Entre julio, agosto, septiembre y octubre de 2024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1.803 atenciones y 4.211 seguimientos, para un total de 6.014 atenciones socio jurídicas a mujeres víctimas de violencia. 
Se llevaron a cabo 85 jornadas de capacitaciones y sensibilizaciones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y Actos Urgentes, Cadena de Custodia y Ley 2126 de 2012. y Acoso Sexual en el Ambito Laboral.</t>
  </si>
  <si>
    <t>Logros: De acuerdo con las matrices internas de información. 
Durante el mes de octubre,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485 atenciones y 1.340 seguimientos, para un total de 1.825. 
Con corte al mes de octubre se operó en 8 IPS en el marco de las 4 subredes públicas y 1 IPS Privada, a través de las cuales se realizaron 6.014 atenciones.
Beneficios:La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</si>
  <si>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Logros: En el  mes de octubre se llevaron a cabo 28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Con corte al mes de octubre, en el marco de la estrategia de prevención del feminicidio (desde la Estrategia Intersectorial para la Prevención y Atención de Víctimas de Violencia de Género con Énfasis en Violencia Sexual y Feminicidio (Estrategia en hospitales), se llevaron a cabo 85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Actos Urgentes, Cadena de Custodia y Acoso Sexual en el Ambito Laboral.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						
							</t>
  </si>
  <si>
    <r>
      <t xml:space="preserve">En octubre  se llevaron a cabo </t>
    </r>
    <r>
      <rPr>
        <b/>
        <sz val="11"/>
        <rFont val="Times New Roman"/>
        <family val="1"/>
      </rPr>
      <t>14</t>
    </r>
    <r>
      <rPr>
        <sz val="11"/>
        <rFont val="Times New Roman"/>
        <family val="1"/>
      </rPr>
      <t xml:space="preserve"> espacios técnicos con las Alcaldías Locales donde se avanzó en la definición de fechas y agendas para las terceras sesiones del año de los Consejos Locales de Seguridad para las Mujeres, así se realizaron las sesiones de los Consejos en </t>
    </r>
    <r>
      <rPr>
        <b/>
        <sz val="11"/>
        <rFont val="Times New Roman"/>
        <family val="1"/>
      </rPr>
      <t>13</t>
    </r>
    <r>
      <rPr>
        <sz val="11"/>
        <rFont val="Times New Roman"/>
        <family val="1"/>
      </rPr>
      <t xml:space="preserve"> localidades: Suba, Chapinero, Santa Fe, Santa Fe, San Cristóbal, Usme, Tunjuelito, Bosa, Kennedy, Fontibón, Engativá, Antonio Nariño y La Candelaria. Se realizaron </t>
    </r>
    <r>
      <rPr>
        <b/>
        <sz val="11"/>
        <rFont val="Times New Roman"/>
        <family val="1"/>
      </rPr>
      <t>18</t>
    </r>
    <r>
      <rPr>
        <sz val="11"/>
        <rFont val="Times New Roman"/>
        <family val="1"/>
      </rPr>
      <t xml:space="preserve"> encuentros con las entidades locales para la retroalimentación de las estrategias de prevención de violencias contra las mujeres de los Planes Locales de Seguridad para las Mujeres. Se realizaron </t>
    </r>
    <r>
      <rPr>
        <b/>
        <sz val="11"/>
        <rFont val="Times New Roman"/>
        <family val="1"/>
      </rPr>
      <t xml:space="preserve">45 </t>
    </r>
    <r>
      <rPr>
        <sz val="11"/>
        <rFont val="Times New Roman"/>
        <family val="1"/>
      </rPr>
      <t xml:space="preserve">acciones de prevención de violencias en el espacio público, </t>
    </r>
    <r>
      <rPr>
        <b/>
        <sz val="11"/>
        <rFont val="Times New Roman"/>
        <family val="1"/>
      </rPr>
      <t>48</t>
    </r>
    <r>
      <rPr>
        <sz val="11"/>
        <rFont val="Times New Roman"/>
        <family val="1"/>
      </rPr>
      <t xml:space="preserve"> jornadas para la promoción y garantía de los derechos humanos de las mujeres y  </t>
    </r>
    <r>
      <rPr>
        <b/>
        <sz val="11"/>
        <rFont val="Times New Roman"/>
        <family val="1"/>
      </rPr>
      <t xml:space="preserve">14 </t>
    </r>
    <r>
      <rPr>
        <sz val="11"/>
        <rFont val="Times New Roman"/>
        <family val="1"/>
      </rPr>
      <t xml:space="preserve">mesas de trabajo para la prevención del delito de feminicidio. 
</t>
    </r>
  </si>
  <si>
    <r>
      <t xml:space="preserve">Entre julio y octubre se llevaron a cabo </t>
    </r>
    <r>
      <rPr>
        <b/>
        <sz val="11"/>
        <rFont val="Times New Roman"/>
        <family val="1"/>
      </rPr>
      <t>40</t>
    </r>
    <r>
      <rPr>
        <sz val="11"/>
        <rFont val="Times New Roman"/>
        <family val="1"/>
      </rPr>
      <t xml:space="preserve">  espacios técnicos con las Alcaldías Locales donde se avanzó en la definición de fechas y agendas para las sesiones de los CLSM y se avanzó con la realización de </t>
    </r>
    <r>
      <rPr>
        <b/>
        <sz val="11"/>
        <rFont val="Times New Roman"/>
        <family val="1"/>
      </rPr>
      <t>27</t>
    </r>
    <r>
      <rPr>
        <sz val="11"/>
        <rFont val="Times New Roman"/>
        <family val="1"/>
      </rPr>
      <t xml:space="preserve"> sesiones de los CLSM. Se realizaron </t>
    </r>
    <r>
      <rPr>
        <b/>
        <sz val="11"/>
        <rFont val="Times New Roman"/>
        <family val="1"/>
      </rPr>
      <t>41</t>
    </r>
    <r>
      <rPr>
        <sz val="11"/>
        <rFont val="Times New Roman"/>
        <family val="1"/>
      </rPr>
      <t xml:space="preserve"> encuentros con las entidades locales y las ciudadanas para la retroalimentación de las estrategias de prevención de violencias contra las mujeres de los Planes Locales de Seguridad para las Mujeres. Se realizaron </t>
    </r>
    <r>
      <rPr>
        <b/>
        <sz val="11"/>
        <rFont val="Times New Roman"/>
        <family val="1"/>
      </rPr>
      <t>68</t>
    </r>
    <r>
      <rPr>
        <sz val="11"/>
        <rFont val="Times New Roman"/>
        <family val="1"/>
      </rPr>
      <t xml:space="preserve"> acciones de prevención de violencias en el espacio público, </t>
    </r>
    <r>
      <rPr>
        <b/>
        <sz val="11"/>
        <rFont val="Times New Roman"/>
        <family val="1"/>
      </rPr>
      <t xml:space="preserve">108 </t>
    </r>
    <r>
      <rPr>
        <sz val="11"/>
        <rFont val="Times New Roman"/>
        <family val="1"/>
      </rPr>
      <t xml:space="preserve"> jornadas para la promoción y garantía de los derechos humanos de las mujeres y </t>
    </r>
    <r>
      <rPr>
        <b/>
        <sz val="11"/>
        <rFont val="Times New Roman"/>
        <family val="1"/>
      </rPr>
      <t xml:space="preserve">57 </t>
    </r>
    <r>
      <rPr>
        <sz val="11"/>
        <rFont val="Times New Roman"/>
        <family val="1"/>
      </rPr>
      <t xml:space="preserve">actividades para la prevención del delito de feminicidio. </t>
    </r>
  </si>
  <si>
    <t xml:space="preserve">No se presentan retrasos. </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</si>
  <si>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Se logró realizar la segund&lt; sesión del CLSM de Suba que presentaba retrasos debido a la agenda de la alcaldía local.   </t>
  </si>
  <si>
    <r>
      <t xml:space="preserve">Logros: En octubre se realizaron </t>
    </r>
    <r>
      <rPr>
        <b/>
        <sz val="11"/>
        <rFont val="Times New Roman"/>
        <family val="1"/>
      </rPr>
      <t>18</t>
    </r>
    <r>
      <rPr>
        <sz val="11"/>
        <rFont val="Times New Roman"/>
        <family val="1"/>
      </rPr>
      <t xml:space="preserve"> encuentros con las entidades locales para la retroalimentación de los compromisos y estrategias de prevención de violencias contra las mujeres de los Planes Locales de Seguridad para las Mujeres de: Usaquén, Chapinero, Santa Fe, San Cristóbal, Usme, Tunjuelito, Bosa, Kennedy, Fontibón, Engativá, Suba, Barrios Unidos, Teusaquillo, Los Mártires, Antonio Nariño, La Candelaria, Rafael Uribe y Ciudad Bolívar.
Con corte al mes de octubre se realizaron </t>
    </r>
    <r>
      <rPr>
        <b/>
        <sz val="11"/>
        <rFont val="Times New Roman"/>
        <family val="1"/>
      </rPr>
      <t>41</t>
    </r>
    <r>
      <rPr>
        <sz val="11"/>
        <rFont val="Times New Roman"/>
        <family val="1"/>
      </rPr>
      <t xml:space="preserve">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r>
  </si>
  <si>
    <r>
      <t xml:space="preserve">Logros: En octubre se avanzó en el desarrollo de </t>
    </r>
    <r>
      <rPr>
        <b/>
        <sz val="11"/>
        <rFont val="Times New Roman"/>
        <family val="1"/>
      </rPr>
      <t xml:space="preserve">45 </t>
    </r>
    <r>
      <rPr>
        <sz val="11"/>
        <rFont val="Times New Roman"/>
        <family val="1"/>
      </rPr>
      <t xml:space="preserve">acciones de prevención de violencias contra las mujeres en el espacio y transporte público en las localidades de: Usaquén, Chapinero, Santa Fe, San Cristóbal, Usme, Tunjuelito, Kennedy, Fontibón, Engativá, Suba, Barrios Unidos, Teusaquillo, Los Mártires, Antonio Nariño, La Candelaria, Rafael Uribe y Ciudad Bolívar.
Con corte al mes de octubre se realizaron </t>
    </r>
    <r>
      <rPr>
        <b/>
        <sz val="11"/>
        <rFont val="Times New Roman"/>
        <family val="1"/>
      </rPr>
      <t>68</t>
    </r>
    <r>
      <rPr>
        <sz val="11"/>
        <rFont val="Times New Roman"/>
        <family val="1"/>
      </rPr>
      <t xml:space="preserve">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r>
  </si>
  <si>
    <r>
      <t xml:space="preserve">Logros: En octubre se avanzó en el desarrollo de </t>
    </r>
    <r>
      <rPr>
        <b/>
        <sz val="11"/>
        <rFont val="Times New Roman"/>
        <family val="1"/>
      </rPr>
      <t xml:space="preserve">14 </t>
    </r>
    <r>
      <rPr>
        <sz val="11"/>
        <rFont val="Times New Roman"/>
        <family val="1"/>
      </rPr>
      <t xml:space="preserve">Mesas de Trabajo para la  prevención del delito de feminicidio en las localidades de: Usaquén, San Cristóbal, Usme, Tunjuelito, Bosa, Kennedy, Engativá, Barrios Unidos, Teusaquillo, Los Mártires, Antonio Nariño, La Candelaria, Rafael Uribe y Sumapaz.
Con corte al mes de octubre se desarrollaron </t>
    </r>
    <r>
      <rPr>
        <b/>
        <sz val="11"/>
        <rFont val="Times New Roman"/>
        <family val="1"/>
      </rPr>
      <t xml:space="preserve">57 </t>
    </r>
    <r>
      <rPr>
        <sz val="11"/>
        <rFont val="Times New Roman"/>
        <family val="1"/>
      </rPr>
      <t>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r>
  </si>
  <si>
    <r>
      <t xml:space="preserve">Logros: En octubre se avanzó en la participación de </t>
    </r>
    <r>
      <rPr>
        <b/>
        <sz val="11"/>
        <rFont val="Arial"/>
        <family val="2"/>
      </rPr>
      <t>48</t>
    </r>
    <r>
      <rPr>
        <sz val="11"/>
        <rFont val="Arial"/>
        <family val="2"/>
      </rPr>
      <t xml:space="preserve"> Jornadas para la garantía y promoción de los derechos humanos de las mujeres en las localidades de:  Usaquén, Santa Fe, Usme, San Cristóbal, Usme, Tunjuelito, Bosa, Kennedy, Fontibón, Suba, Barrios Unidos, Teusaquillo, Los Mártires, La Candelaria, Rafael Uribe y Ciudad Bolívar.
Con corte al mes de octubre se desarrollaron </t>
    </r>
    <r>
      <rPr>
        <b/>
        <sz val="11"/>
        <rFont val="Arial"/>
        <family val="2"/>
      </rPr>
      <t>108</t>
    </r>
    <r>
      <rPr>
        <sz val="11"/>
        <rFont val="Arial"/>
        <family val="2"/>
      </rPr>
      <t xml:space="preserve"> Jornadas para la garantía y promoción de los derechos humanos de las mujeres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r>
  </si>
  <si>
    <t>Durante el periodo del reporte se avanzó en el desarrollo de acciones de sensibilización sobre el derecho de las mujeres a una vida libre de violencias, la prevención de violencias basadas en género y la difusión de la Rutas de atención para mujeres víctimas de violencia. Las acciones se llevaron a cabo con diversos grupos de mujeres en distintos contextos, como:
1.	Sensibilizaciones sobre el derecho a una vida libre de violencias: Dirigida a mujeres de distintos sectores sociales, incluyendo mujeres cuidadores, mujeres víctimas del conflicto armado, mujeres rurales y campesinas y adolescentes. Estas sesiones se realizaron en espacios comunitarios e institucionales como IED y IES, beneficiarias de los servicios de SDIS ve ICBF, Consejos de Propiedad Horizontal y Juntas de Acción Comunal, Frentes de Seguridad 
2.	Difusión de la Ruta de Atención: Se promovieron y acompañaron jornadas de difusión de la ruta de atención a mujeres víctimas de violencias, con un enfoque especial en la oferta de servicios y la detección de casos. Estas actividades se llevaron a cabo en zonas priorizadas como inseguras o donde se requiere promover la oferta de servicios de la entidad como las celebraciones por Halloween, las intervenciones de la obra del metro de Bogotá, las jornadas mujer, Contigo en tu barrio, las Jornadas Territoriales de prevención de violencias y las Mega Tomas de Género de Transmilenio 
3.	Resignificación del espacio público: Se realizaron actividades como talleres y recorridos e intervenciones donde se trabajó con mujeres para prevenir el acoso callejero y mapear puntos inseguros, buscando transformar espacios urbanos en zonas más seguras. 
4.	Participación en eventos institucionales y comunitarios: Se participó y acompañó los Encuentros Comunitarios de la MEBOG, las mesas de trabajo de presupuestos participativos, los encuentros ciudadanos para la formulación del Plan de Desarrollo Local (PDL), el COLMYG, mesas de trabajo para la conmemoración del 25N,   y la socialización de la implementación del Sistema Sofia, que tiene como objetivo prevenir las violencias contra las mujeres.
Las actividades realizadas abarcan un amplio espectro de sensibilización, prevención y difusión de información, dirigidas a las ciudadanas de distintos sectores poblacionales y mujeres diversas, con el objetivo de promover el derecho a una vida libre de violencia para en diferentes contextos locales.</t>
  </si>
  <si>
    <t>Entre julio y octubre, se adelantaron las siguientes acciones de prevención en el marco de la implementación del Sistema Sofia en las localidades::
1.	Sensibilización y prevención: Se llevaron a cabo jornadas dirigidas a mujeres de diferentes sectores sociales, como adolescentes, mujeres rurales, campesinas, migrantes, madres comunitarias, cuidadoras y habitantes de calle. Estas actividades se realizaron en espacios comunitarios, instituciones educativas (IES e IED), y en eventos como las jornadas territoriales de prevención de violencias en zonas priorizadas y las jornadas Mujer, contigo en tu barrio, enfocadas en prevenir la violencia y empoderar a las mujeres.
2.	Difusión de la Ruta de Atención: Se promovió la difusión de la Ruta de atención a mujeres víctimas de violencias, con énfasis en la prevención del feminicidio. Estas jornadas se realizaron en lugares públicos como estaciones de TransMilenio, mercados y otros puntos clave, proporcionando información sobre los servicios de atención y protección disponibles, junto con la detección de casos de violencia.
3.	Resignificación del espacio público: Se organizaron talleres y recorridos con el objetivo de identificar puntos inseguros y prevenir el acoso sexual callejero, trabajando con las mujeres para transformar espacios urbanos en zonas más seguras. Estas jornadas incluyeron actividades en lugares como la Plaza de Mercado de Paloquemao y espacios comunitarios.
4.	Participación en eventos institucionales y comunitarios: Se participó activamente en mesas de trabajo y eventos comunitarios, como el COLMYG y los encuentros ciudadanos para la formulación del Plan de Desarrollo Local (PDL), además de la socialización del Sistema Sofia, orientado a la prevención de violencias. También se llevaron a cabo jornadas de sensibilización con Juntas de Acción Comunal y beneficiarias de programas sociales del distrito (SDIS).
Estas actividades han sido fundamentales para prevenir las violencias contra las mujeres, mejorar su acceso a servicios de protección, y fomentar una mayor seguridad en los espacios públicos, llegando a mujeres diversas en contextos locales prioritarios.</t>
  </si>
  <si>
    <t xml:space="preserve">En octubre se realizaron 13 Consejos Locales de Seguridad para las Mujeres en las localidades de: Suba, Chapinero, Santa Fe, Santa Fe, San Cristóbal, Usme, Tunjuelito, Bosa, Kennedy, Fontibón, Engativá, Antonio Nariño y La Candelaria. </t>
  </si>
  <si>
    <t xml:space="preserve">Entre julio y octubre se ha dado continuidad a la realización de las segundas y terceras sesiones de los Consjeos Locales de Seguridad para las Mujeres. </t>
  </si>
  <si>
    <t>En octubre se realizaron 18 encuentros con las entidades locales para la retroalimentación de los compromisos y estrategias de prevención de violencias contra las mujeres de los Planes Locales de Seguridad para las Mujeres de: Usaquén, Chapinero, Santa Fe, San Cristóbal, Usme, Tunjuelito, Bosa, Kennedy, Fontibón, Engativá, Suba, Barrios Unidos, Teusaquillo, Los Mártires, Antonio Nariño, La Candelaria, Rafael Uribe y Ciudad Bolívar.</t>
  </si>
  <si>
    <t xml:space="preserve">Entre julio y octubre se han realizado 41 espacios para el seguimiento, retroalimentación y evaluación de los Planes Locales de Seguridad para las Mujeres. </t>
  </si>
  <si>
    <t>En octubre se avanzó en el desarrollo de 45 acciones de prevención de violencias contra las mujeres en el espacio y transporte público en las localidades de: Usaquén, Chapinero, Santa Fe, San Cristóbal, Usme, Tunjuelito, Kennedy, Fontibón, Engativá, Suba, Barrios Unidos, Teusaquillo, Los Mártires, Antonio Nariño, La Candelaria, Rafael Uribe y Ciudad Bolívar.</t>
  </si>
  <si>
    <t>Entre julio y  octubre se avanzó en el desarrollo de 68 acciones de prevención de violencias contra las mujeres en el espacio y transporte público en las localidades.</t>
  </si>
  <si>
    <t xml:space="preserve">En octubre se avanzó en el desarrollo de 14 Mesas de Trabajo para la  prevención del delito de feminicidio en las localidades de: Usaquén, San Cristóbal, Usme, Tunjuelito, Bosa, Kennedy, Engativá, Barrios Unidos, Teusaquillo, Los Mártires, Antonio Nariño, La Candelaria, Rafael Uribe y Sumapaz.
</t>
  </si>
  <si>
    <t xml:space="preserve">Entre julio y octubre se desarrollaron 57 acciones de prevención de violencias contra las mujeres y la prevención del delito de feminicidio en las localidades. </t>
  </si>
  <si>
    <t>En octubre se avanzó en la participación de 48 Jornadas para la garantía y promoción de los derechos humanos de las mujeres en las localidades de: Usaquén, Santa Fe, Usme, San Cristóbal, Usme, Tunjuelito, Bosa, Kennedy, Fontibón, Suba, Barrios Unidos, Teusaquillo, Los Mártires, La Candelaria, Rafael Uribe y Ciudad Bolívar.</t>
  </si>
  <si>
    <t>Entre julio y octubre se avanzó en la participación de 108 Jornadas para la garantía y promoción de los derechos humanos de las mujeres en las localidades.</t>
  </si>
  <si>
    <t xml:space="preserve">Durante el mes de septiembre,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485 atenciones y 1.340 seguimientos, para un total de 1.825. 
</t>
  </si>
  <si>
    <t xml:space="preserve">Con corte al mes de septiembre se operó en 8 IPS en el marco de las 4 subredes públicas y 1 IPS Privada, a través de las cuales  se realizaron 6.014 atenciones socio jurídicas a mujeres víctimas de violencia. </t>
  </si>
  <si>
    <r>
      <rPr>
        <sz val="11"/>
        <color theme="3" tint="-0.499984740745262"/>
        <rFont val="Times New Roman"/>
        <family val="1"/>
      </rPr>
      <t>De acuerdo con los registros del Simisional 2.0. Durante el mes de octubre de 2024, las Duplas de Atención Psicosocial realizaron un total de 216 atenciones, de las cuales 71 corresponden a primeras atenciones y 145 a seguimientos efectivos. Lo anterior tomando como base la información consolidada que se encuentra disponible en el aplicativo Simisional 2.0.</t>
    </r>
    <r>
      <rPr>
        <sz val="11"/>
        <color rgb="FFFF0000"/>
        <rFont val="Times New Roman"/>
        <family val="1"/>
      </rPr>
      <t xml:space="preserve">
</t>
    </r>
  </si>
  <si>
    <r>
      <t xml:space="preserve">
</t>
    </r>
    <r>
      <rPr>
        <sz val="11"/>
        <color theme="3" tint="-0.499984740745262"/>
        <rFont val="Times New Roman"/>
        <family val="1"/>
      </rPr>
      <t>De julio a octubre de 2024, las Duplas de Atención Psicosocial realizaron un total de 675 atenciones, de las cuales 205 corresponden a primeras atenciones y 470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r>
  </si>
  <si>
    <t>https://secretariadistritald-my.sharepoint.com/:f:/g/personal/cvillareal_sdmujer_gov_co/Ek7BDoMgiQ1KjWOLD5uYCCAB3Lm1YHB6pN1bmUmvd0N6ww?e=0hDkhk</t>
  </si>
  <si>
    <t>https://secretariadistritald-my.sharepoint.com/:f:/g/personal/cvillareal_sdmujer_gov_co/Ekej212olItCpwuSesLuI6MBOcHpzTowCAsqzMVjFQ4z8A?e=7AVdkg</t>
  </si>
  <si>
    <t>https://secretariadistritald-my.sharepoint.com/:f:/g/personal/cvillareal_sdmujer_gov_co/EjutbLKU-t9OnmFzmTPvnzcBGCPcvKJt5AyT4VbEprv3uQ?e=XD0Y3s</t>
  </si>
  <si>
    <t>https://secretariadistritald-my.sharepoint.com/:f:/g/personal/cvillareal_sdmujer_gov_co/ErXIxzfoNStEp9ioZFBAfZkBP2P_-W5JW2zLeEwRKSabIQ?e=ZEW0GF</t>
  </si>
  <si>
    <t>https://secretariadistritald-my.sharepoint.com/:f:/g/personal/cvillareal_sdmujer_gov_co/EoNXqQhx3PJLor_mnUqAuZABeXDg58ZuS9uDyvLARlfn0Q?e=PFN18K</t>
  </si>
  <si>
    <t>https://secretariadistritald-my.sharepoint.com/:f:/g/personal/cvillareal_sdmujer_gov_co/ElJwWmdfkg5Io67B3RodxP8B6nKeR2UuZw2fTsrRq8vFuA?e=W5gXxv</t>
  </si>
  <si>
    <t>https://secretariadistritald-my.sharepoint.com/:f:/g/personal/cvillareal_sdmujer_gov_co/EpcsDEQw7ntOvrOcmR5REWoBdfAvDtbKZAwSo-d5hQhqPQ?e=o3QGcS</t>
  </si>
  <si>
    <t>https://secretariadistritald-my.sharepoint.com/:f:/g/personal/cvillareal_sdmujer_gov_co/EiQAKZarQzNKl7URGA9ZdOEBCYNIDD0KvjvuGm-MOMzdWQ?e=ZZih2t</t>
  </si>
  <si>
    <t>https://secretariadistritald-my.sharepoint.com/:f:/g/personal/cvillareal_sdmujer_gov_co/EhD6j1HdHJRMhbdUnvfrIL8BCpDU2Qps0ffufT_fBK0YHg?e=cqqiVb</t>
  </si>
  <si>
    <t xml:space="preserve">En el marco de la gestión para la atención, durante el mes de octubre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</si>
  <si>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r>
      <t xml:space="preserve">Logros: De acuerdo con los registros del Simisional 2.0. Durante el mes de octubre de 2024, las profesionales  de las Duplas de Atención Psicosocial realizaron un total de 145 seguimientos </t>
    </r>
    <r>
      <rPr>
        <b/>
        <sz val="11"/>
        <rFont val="Arial"/>
        <family val="2"/>
      </rPr>
      <t xml:space="preserve">efectivos </t>
    </r>
    <r>
      <rPr>
        <sz val="11"/>
        <rFont val="Arial"/>
        <family val="2"/>
      </rPr>
      <t>que permitieron dar continuidad al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De julio a octubre de 2024, las profesionales  de las Duplas de Atención Psicosocial realizaron un total de 470 que han permitido la  continuidad del plan de acompañamiento psicosocial identificado y proyectado en cada caso de acuerdo con las necesidades de las mujeres. Lo anterior tomando como base la información consolidada que se encuentra disponible en el aplicativo Simisional 2.0.
Beneficios: A través de los seguimientos se conoció la situación de las mujeres y con base en ello se determinó el plan de acción y las acciones prioritarias necesarias en cada caso.
Retrasos: 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r>
  </si>
  <si>
    <t>https://secretariadistritald-my.sharepoint.com/:f:/g/personal/cvillareal_sdmujer_gov_co/EqN6A8-L4R9Mskw4D4R-23IBp-tnSjx4EB1WcBqAepuo6Q?e=aw0Wha</t>
  </si>
  <si>
    <t>https://secretariadistritald-my.sharepoint.com/:f:/g/personal/cvillareal_sdmujer_gov_co/En1BQXRFbohDgcvV5MCL9KYBv6CIDG4I4ZNzXexwGBuYLg?e=WhhAGg</t>
  </si>
  <si>
    <t>https://secretariadistritald-my.sharepoint.com/:f:/g/personal/cvillareal_sdmujer_gov_co/EvqL6aybJhhIqeyu2-MI0ecBln6vAb0fk4yCAT2q-2iwLw?e=jYgKX0</t>
  </si>
  <si>
    <t>https://secretariadistritald-my.sharepoint.com/:f:/g/personal/cvillareal_sdmujer_gov_co/Ej_2zT2HL01BkxbXI-8Qt0wBMNjah2wSJAak2swjoyRjOQ?e=IQm8ps</t>
  </si>
  <si>
    <t>https://secretariadistritald-my.sharepoint.com/:f:/g/personal/cvillareal_sdmujer_gov_co/EkGrrIrPtDlBrZBEWdbvtsQBjsFFOEZxyDuMpl-9v8wz5w?e=BqZ0ju</t>
  </si>
  <si>
    <t>https://secretariadistritald-my.sharepoint.com/:f:/g/personal/cvillareal_sdmujer_gov_co/EvelqhLECfNKrGmRFbrPgE8BS9MULt_CxqFEJsd8EYHJ-Q?e=RXk1zH</t>
  </si>
  <si>
    <t>https://secretariadistritald-my.sharepoint.com/:f:/g/personal/cvillareal_sdmujer_gov_co/EpQjf8_Rw2ZCvZrbLv0u5AwBLOriKhtpEM6GZPAm-vn6vw?e=sm4shi</t>
  </si>
  <si>
    <t>https://secretariadistritald-my.sharepoint.com/:f:/g/personal/cvillareal_sdmujer_gov_co/EpPeOQZfP4xJtaepVbjXwfoBYXxL_UHYmF3s9bWmvz6nGg?e=ly2Vhh</t>
  </si>
  <si>
    <t>https://secretariadistritald-my.sharepoint.com/:f:/g/personal/cvillareal_sdmujer_gov_co/EsKyRIoHfjRNksVKYqvRjWwBz3dozKxD_rdVIrNADy5EAg?e=1c5ShU</t>
  </si>
  <si>
    <t>https://secretariadistritald-my.sharepoint.com/:f:/g/personal/cvillareal_sdmujer_gov_co/EuPiqLlb15xPju5jjxRh3Z4BhcDzDKtRnrP3HGcKAT1dAg?e=VRIHyK</t>
  </si>
  <si>
    <t>https://secretariadistritald-my.sharepoint.com/:f:/g/personal/cvillareal_sdmujer_gov_co/EmWhlQGKJKxJiC0JTdvuuaMBH9C_2cFLsppEslmp6Jnv-Q?e=mG7hJC</t>
  </si>
  <si>
    <t>https://secretariadistritald-my.sharepoint.com/:f:/g/personal/cvillareal_sdmujer_gov_co/EjY2r-giYyBIqalpEqVOgHIBdsu3yqN_J4Oqn9DCC9uyKg?e=AG0EM8</t>
  </si>
  <si>
    <t>Durante el mes de octubre el 100% de mujeres víctimas de violencias de los casos remitidos por los equipos de atención de la Secretaría Distrital de la Mujer recibieron atención sociojurídica y psicosocial especializada.
De acuerdo con los registros del Simisional 2.0. Durante el mes de octubre de 2024, las Duplas de Atención Psicosocial realizaron un total de 216 atenciones, de las cuales 71 corresponden a primeras atenciones y 145 a seguimientos efectivos. El proceso de orientación, atención y acompañamiento psicosocial facilitado por las profesionales aportó al reconocimiento de las violencias y a la garantía del derecho de las mujeres a una vida libre de las mismas. 
De acuerdo con los registros del Simisional 2.0. En el mes de octubre se brindaron 122 atenciones psico-jurídicas en dupla a mujeres víctimas de violencias en el espacio y el transporte público, de las cuales 45 fueron nuevas atenciones y 77 fueron seguimientos efectivos. Dichas atenciones incluyeron primeros acercamientos, orientaciones y seguimientos a los casos de mujeres que requirieron acompañamiento integral.</t>
  </si>
  <si>
    <t xml:space="preserve">Entre julio y octubre el 100% de mujeres víctimas de violencias de los casos remitidos por los equipos de atención de la Secretaría Distrital de la Mujer recibieron atención sociojurídica y psicosocial especializada.
De acuerdo con los registros del Simisional 2.0. De julio a octubre de 2024, las Duplas de Atención Psicosocial realizaron un total de 675 atenciones, de las cuales 205 corresponden a primeras atenciones y 470 a seguimientos gestionados. El proceso de orientación, atención y acompañamiento psicosocial facilitado por las profesionales aportó al reconocimiento de las violencias y a la garantía del derecho de las mujeres a una vida libre de las mismas.
De acuerdo con los registros del Simisional 2.0.  Entre los meses de julio a octubre se brindaron 444 atenciones psico-jurídicas en dupla a mujeres víctimas de violencias en el espacio y el transporte público, de las cuales 107 fueron nuevas atenciones y 337 seguimientos efectivos. Dichas atenciones incluyeron primeros acercamientos, orientaciones y seguimientos a los casos de mujeres que requirieron acompañamiento integral.
 </t>
  </si>
  <si>
    <t xml:space="preserve">https://secretariadistritald-my.sharepoint.com/:f:/g/personal/cvillareal_sdmujer_gov_co/En1BQXRFbohDgcvV5MCL9KYBv6CIDG4I4ZNzXexwGBuYLg?e=WhhAGg
https://secretariadistritald-my.sharepoint.com/:f:/g/personal/cvillareal_sdmujer_gov_co/EvqL6aybJhhIqeyu2-MI0ecBln6vAb0fk4yCAT2q-2iwLw?e=jYgKX0
</t>
  </si>
  <si>
    <t xml:space="preserve">Entre julio y octubre en el marco del modelo de prevención de violencias contra las mujeres en transporte y espacio público se realizaron 20 espacios de articulación interinstitucional con entidades con competencia en el Protocolo de Prevención, Atención y Sanción de violencias en el Espacio y Transporte Público:
</t>
  </si>
  <si>
    <t>https://secretariadistritald-my.sharepoint.com/:f:/g/personal/cvillareal_sdmujer_gov_co/EkUDNXGLgINMpLpJtKlniwcBcaszIE2dFKNJf8z4q9lnyA?e=86Mm7N</t>
  </si>
  <si>
    <t>Logros: De acuerdo con los registros del Simisional 2.0. En el mes de octubre se brindaron 122 atenciones psico-jurídicas en dupla a mujeres víctimas de violencias en el espacio y el transporte público, de las cuales 45 fueron nuevas atenciones y 77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Con corte al mes de octubre las  Duplas Psico-Jurídicas han realizado un total de 444 atenciones psico-jurídicas en dupla a mujeres víctimas de violencias en el espacio y el transporte público, de las cuales 107 fueron primeras atenciones y 337 seguimientos efectivos. 
Beneficios: A través de las atenciones brindadas, se facilitaron espacios de orientación y atención psicojurídica a mujeres victimas de violencia en el espacio y transporte publico, garantizando su derecho a una vida libre de violencias y acceso a la justicia. Así mismo, en octubre se logró la contratación completa del equipo, incluyendo una quinta dupla psicojurídica, la cual ampliará la capacidad de respuesta para atención y seguimiento a casos.
Retrasos: No se presentaron retrasos</t>
  </si>
  <si>
    <t xml:space="preserve">e acuerdo con los registros del Simisional 2.0. En el mes de octubre se brindaron 122 atenciones psico-jurídicas en dupla a mujeres víctimas de violencias en el espacio y el transporte público, de las cuales 45 fueron nuevas atenciones y 77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 
</t>
  </si>
  <si>
    <t>Con corte al mes de octubre las  Duplas Psico-Jurídicas han realizado un total de 444 atenciones psico-jurídicas en dupla a mujeres víctimas de violencias en el espacio y el transporte público, de las cuales 107 fueron primeras atenciones y 333 seguimientos efectivos</t>
  </si>
  <si>
    <t xml:space="preserve">De acuerdo con las matrices internas de información. Durante el mes de octubre,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485 atenciones y 1.340 seguimientos, para un total de 1.825. 
</t>
  </si>
  <si>
    <t>Con corte al mes de octubre se operó en 8 IPS en el marco de las 4 subredes públicas y 1 IPS Privada, a través de las cuales se realizaron 6.014 atenciones.</t>
  </si>
  <si>
    <r>
      <rPr>
        <sz val="11"/>
        <rFont val="Times New Roman"/>
        <family val="1"/>
      </rPr>
      <t>En el  mes de octubre se llevaron a cabo 28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t>
    </r>
    <r>
      <rPr>
        <sz val="11"/>
        <color rgb="FFFF0000"/>
        <rFont val="Times New Roman"/>
        <family val="1"/>
      </rPr>
      <t xml:space="preserve">
</t>
    </r>
  </si>
  <si>
    <t>Con corte al mes de septiembre, en el marco de la estrategia de prevención del feminicidio (desde la Estrategia Intersectorial para la Prevención y Atención de Víctimas de Violencia de Género con Énfasis en Violencia Sexual y Feminicidio (Estrategia en hospitales), se llevaron a cabo 85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Actos Urgentes, Cadena de Custodia y Acoso Sexual en el Ambito Laboral.</t>
  </si>
  <si>
    <t>https://secretariadistritald-my.sharepoint.com/:f:/g/personal/cvillareal_sdmujer_gov_co/EpvwdWhm2Y1Kg9ZKIz7zjScBGWCxrjI7vctb0ljB1dfsuw?e=szfIIe</t>
  </si>
  <si>
    <t>https://secretariadistritald-my.sharepoint.com/:f:/g/personal/cvillareal_sdmujer_gov_co/EjsJWQRpn1JOi_2eKtPi4TkB1lWnnm3Sd44ci-sZ7xKhpQ?e=L3gHR0</t>
  </si>
  <si>
    <t>En  octubre el Sistema Articulado de Alertas Tempranas-SAAT hizo seguimiento socio jurídico y psicosocial a 502 casos de mujeres en riesgo de feminicidio, según remisiones externas del Instituto Nacional de Medicina Legal y Ciencias Forenses y remisiones internas de los equipos de la Secretaría Distrital de la Mujer. Así mismo, brindó acompañamiento psicosocial a víctimas indirectas de feminicidio (5 nuevos casos de feminicidios); e impulsó 76 acciones de coordinación interinstitucional para aportar a la garantía de los derechos de las mujeres en riesgo de feminicidio.</t>
  </si>
  <si>
    <t>Entre julio y octubre de 2024 el Sistema Articulado de Alertas Tempranas-SAAT hizo seguimiento jurídico y psicosocial a 997 mujeres en riesgo de feminicidio, valoradas por el Instituto Nacional de Medicina Legal y Ciencias Forenses-INMLCF e identificadas por los equipos de atención de la Secretaría Distrital de la Mujer. Así mismo, brindó acompañamiento psicosocial a víctimas indirectas de feminicidio; e impulsó 269 acciones de coordinación interinstitucional para aportar a la garantía de los derechos de las mujeres en riesgo de feminicidio.</t>
  </si>
  <si>
    <t>En octubre de 2024 no se registró el seguimiento de 117 casos de mujeres valoradas por el INMLCF asignados a los equipos de atención de la entidad. Como alternativa de solución se plantea revisar junto con las coordinaciones de los equipos las situaciones que pudieron el registro, y solicitar subsanación.</t>
  </si>
  <si>
    <r>
      <rPr>
        <b/>
        <u/>
        <sz val="11"/>
        <rFont val="Times New Roman"/>
        <family val="1"/>
      </rPr>
      <t>PERIODO JULIO-OCTUBRE 2024</t>
    </r>
    <r>
      <rPr>
        <sz val="11"/>
        <rFont val="Times New Roman"/>
        <family val="1"/>
      </rPr>
      <t xml:space="preserve">
El Sistema Articulado de Alertas Tempranas-SAAT entre julio y octubre de 2024 brindó acompañamiento psicosocial a las víctimas indirectas de feminicidio con datos de contacto y según su voluntariedad.
</t>
    </r>
    <r>
      <rPr>
        <u/>
        <sz val="11"/>
        <rFont val="Times New Roman"/>
        <family val="1"/>
      </rPr>
      <t xml:space="preserve">
</t>
    </r>
    <r>
      <rPr>
        <b/>
        <u/>
        <sz val="11"/>
        <rFont val="Times New Roman"/>
        <family val="1"/>
      </rPr>
      <t>OCTUBRE 2024:</t>
    </r>
    <r>
      <rPr>
        <sz val="11"/>
        <rFont val="Times New Roman"/>
        <family val="1"/>
      </rPr>
      <t xml:space="preserve">
</t>
    </r>
    <r>
      <rPr>
        <b/>
        <sz val="11"/>
        <rFont val="Times New Roman"/>
        <family val="1"/>
      </rPr>
      <t xml:space="preserve">Logros: 
</t>
    </r>
    <r>
      <rPr>
        <sz val="11"/>
        <rFont val="Times New Roman"/>
        <family val="1"/>
      </rPr>
      <t xml:space="preserve">El equipo de profesionales del SAAT hizo acompañamiento y seguimiento psicosocial a víctimas indirectas de feminicidio (individuales y grupos familiares), que corresponden a 5 casos nuevos de feminicidio asignados en octubre de 2024. En el periodo se registraron 7 atenciones y 40 seguimientos de casos ocurridos y asignados en meses anteriores. 
</t>
    </r>
    <r>
      <rPr>
        <b/>
        <sz val="11"/>
        <rFont val="Times New Roman"/>
        <family val="1"/>
      </rPr>
      <t>Beneficios:</t>
    </r>
    <r>
      <rPr>
        <sz val="11"/>
        <rFont val="Times New Roman"/>
        <family val="1"/>
      </rPr>
      <t xml:space="preserve"> apoyar los procesos de duelo y el acceso a servicios para la garantía de los derechos de las víctimas indirectas de feminicidio, contribuye a acciones de dignificación y reparación simbólica por los daños sufridos por el delito de feminicidio. 
</t>
    </r>
    <r>
      <rPr>
        <b/>
        <sz val="11"/>
        <rFont val="Times New Roman"/>
        <family val="1"/>
      </rPr>
      <t>Retrasos:</t>
    </r>
    <r>
      <rPr>
        <sz val="11"/>
        <rFont val="Times New Roman"/>
        <family val="1"/>
      </rPr>
      <t xml:space="preserve"> durante este periodo no se registraron retrasos en la actividad.
</t>
    </r>
    <r>
      <rPr>
        <b/>
        <sz val="11"/>
        <rFont val="Times New Roman"/>
        <family val="1"/>
      </rPr>
      <t xml:space="preserve">Alternativas: </t>
    </r>
    <r>
      <rPr>
        <sz val="11"/>
        <rFont val="Times New Roman"/>
        <family val="1"/>
      </rPr>
      <t>no aplica.</t>
    </r>
  </si>
  <si>
    <r>
      <rPr>
        <b/>
        <u/>
        <sz val="11"/>
        <rFont val="Times New Roman"/>
        <family val="1"/>
      </rPr>
      <t>PERIODO JULIO-OCTUBRE 2024</t>
    </r>
    <r>
      <rPr>
        <b/>
        <sz val="11"/>
        <rFont val="Times New Roman"/>
        <family val="1"/>
      </rPr>
      <t xml:space="preserve">
</t>
    </r>
    <r>
      <rPr>
        <sz val="11"/>
        <rFont val="Times New Roman"/>
        <family val="1"/>
      </rPr>
      <t>Entre julio y octubre de 2024 se impulsaron 269 acciones de coordinación interinstitucional a favor de los derechos de las mujeres en riesgo de feminicidio.</t>
    </r>
    <r>
      <rPr>
        <b/>
        <sz val="11"/>
        <rFont val="Times New Roman"/>
        <family val="1"/>
      </rPr>
      <t xml:space="preserve">
</t>
    </r>
    <r>
      <rPr>
        <b/>
        <u/>
        <sz val="11"/>
        <rFont val="Times New Roman"/>
        <family val="1"/>
      </rPr>
      <t>OCTUBRE 2024:</t>
    </r>
    <r>
      <rPr>
        <b/>
        <sz val="11"/>
        <rFont val="Times New Roman"/>
        <family val="1"/>
      </rPr>
      <t xml:space="preserve">
Logros: </t>
    </r>
    <r>
      <rPr>
        <sz val="11"/>
        <rFont val="Times New Roman"/>
        <family val="1"/>
      </rPr>
      <t xml:space="preserve">
(i) Durante el mes de octubre de 2024 se realizaron 76 acciones de articulación interinstitucional de 48 casos de mujeres en riesgo de feminicidio atendidas por el equipo SAAT. Las entidades a las que se enviaron casos fueron: FGN (39 solicitudes); Policía Bogotá (27 solicitudes); Comisarías de Familia (3 solicitudes); entes territoriales (4 solicitudes); Ministerio Público y otras entidades (3 solicitudes).
</t>
    </r>
    <r>
      <rPr>
        <b/>
        <sz val="11"/>
        <rFont val="Times New Roman"/>
        <family val="1"/>
      </rPr>
      <t>Beneficios:</t>
    </r>
    <r>
      <rPr>
        <sz val="11"/>
        <rFont val="Times New Roman"/>
        <family val="1"/>
      </rPr>
      <t xml:space="preserve"> avanzar en las acciones de articulación institucional a nivel distrital aportan a la prevención del feminicidio y a la superación de barreras que limitan el derecho de las mujeres a una vida libre de violencias.
</t>
    </r>
    <r>
      <rPr>
        <b/>
        <sz val="11"/>
        <rFont val="Times New Roman"/>
        <family val="1"/>
      </rPr>
      <t xml:space="preserve">Retrasos: </t>
    </r>
    <r>
      <rPr>
        <sz val="11"/>
        <rFont val="Times New Roman"/>
        <family val="1"/>
      </rPr>
      <t>en octubre de 2024 no se registran acciones a nivel local porque se están revisando los parámetros de articulación de las enlaces SOFIA en los territorios sobre los casos de mujeres valoradas en riesgo de feminicidio por el INMLCF.</t>
    </r>
    <r>
      <rPr>
        <b/>
        <sz val="11"/>
        <rFont val="Times New Roman"/>
        <family val="1"/>
      </rPr>
      <t xml:space="preserve">
Alternativas:</t>
    </r>
    <r>
      <rPr>
        <sz val="11"/>
        <rFont val="Times New Roman"/>
        <family val="1"/>
      </rPr>
      <t xml:space="preserve"> ajustar los criterios y parámetros de articulación de casos de mujeres valoradas en riesgo a nivel local.</t>
    </r>
  </si>
  <si>
    <t>En octubre el Sistema Articulado de Alertas Tempranas-SAAT hizo seguimiento socio jurídico y psicosocial a 502 casos de mujeres en riesgo de feminicidio, según remisiones externas del Instituto Nacional de Medicina Legal y Ciencias Forenses.</t>
  </si>
  <si>
    <t xml:space="preserve">Entre julio y octubre de 2024 el Sistema Articulado de Alertas Tempranas-SAAT hizo seguimiento jurídico y psicosocial a 997 mujeres en riesgo de feminicidio, valoradas por el Instituto Nacional de Medicina Legal y Ciencias Forenses-INMLCF e identificadas por los equipos de atención de la Secretaría Distrital de la Mujer. </t>
  </si>
  <si>
    <t>En octubre no se registró el seguimiento de 117 casos de mujeres valoradas por el INMLCF asignados a los equipos de atención de la entidad.</t>
  </si>
  <si>
    <t xml:space="preserve">El equipo de profesionales del SAAT hizo acompañamiento y seguimiento psicosocial a víctimas indirectas de feminicidio (individuales y grupos familiares). De este número,  5 casos nuevos se asignaron en octubre 2024. </t>
  </si>
  <si>
    <t>El Sistema Articulado de Alertas Tempranas-SAAT entre julio y octubre de 2024 brindó acompañamiento psicosocial a las víctimas indirectas de feminicidio con datos de contacto y según su voluntariedad.</t>
  </si>
  <si>
    <t>Durante este periodo no se registraron retrasos en la actividad.</t>
  </si>
  <si>
    <t>No aplica.</t>
  </si>
  <si>
    <t>El equipo de profesionales del SAAT en octubre impulsó 76 acciones de coordinación interinstitucional para aportar a la garantía de los derechos de las mujeres en riesgo de feminicidio.</t>
  </si>
  <si>
    <t>Entre julio y octubre de 2024 se impulsaron 269 acciones de coordinación interinstitucional a favor de los derechos de las mujeres en riesgo de feminicidio.</t>
  </si>
  <si>
    <t>En octubre de 2024 no se registran acciones a nivel local porque se están revisando los parámetros de articulación de las enlaces SOFIA en los territorios sobre los casos de mujeres valoradas en riesgo de feminicidio por el INMLCF.</t>
  </si>
  <si>
    <t>https://secretariadistritald-my.sharepoint.com/:f:/g/personal/cvillareal_sdmujer_gov_co/EhnGOeyEeWNHqkIDu19NDF8BMYzj1nQw0CRnBnDHOvS6ow?e=GdJDzY</t>
  </si>
  <si>
    <t>https://secretariadistritald-my.sharepoint.com/:f:/g/personal/cvillareal_sdmujer_gov_co/EgZTIY96uldIoD-baO_f5gsBNmlA7s-MR6dO_uFxOSRyPw?e=uYj7re</t>
  </si>
  <si>
    <t>https://secretariadistritald-my.sharepoint.com/:f:/g/personal/cvillareal_sdmujer_gov_co/EmLSnuNTt6hLg7yjxXP3-wcBKl9oGvDFKTh_x90RSY-zPw?e=jbTvfg</t>
  </si>
  <si>
    <t>https://secretariadistritald-my.sharepoint.com/:f:/g/personal/cvillareal_sdmujer_gov_co/EiT1wrzn6ShJljex-m4LRwEB13-2gcxczBWxmY1qutmghg?e=46Vw1A</t>
  </si>
  <si>
    <r>
      <t>En octubre, en el marco de la asistencia técnica para el fortalecimiento de las capacidades del sector transporte, con base en el  protocolo de prevención, atención y sanción de las violencias contra las mujeres en el espacio y transporte público, se llevaron a cabo</t>
    </r>
    <r>
      <rPr>
        <sz val="11"/>
        <color rgb="FFFF0000"/>
        <rFont val="Times New Roman"/>
        <family val="1"/>
      </rPr>
      <t xml:space="preserve"> 6 </t>
    </r>
    <r>
      <rPr>
        <sz val="11"/>
        <rFont val="Times New Roman"/>
        <family val="1"/>
      </rPr>
      <t>espacios de articulación interinstitucional con entidades con competencia en la garantía del derecho de las mujeres a una vida libre de violencias:
(1) 101024 Asistencia técnica a la Dirección de Derechos y Diseño de Políticas, con el fin de coordinar acciones conjuntas que se llevarán a cabo con los sectores de movilidad.
(2) 111024 Asistencia técnica a la Unidad de Mantenimiento Vial, con el fin de definir el plan de trabajo de cumplimiento de las acciones contenidas en el Plan de Acción de la mesa SOFIA con respecto al protocolo PPASETP.
(3) 151024 Participación en  Megatoma de TM en la estación Ricaurte, con énfasis en la Ruta Única de Atención a mujeres víctimas de violencia y en riesgo de feminicidio.
(4) 151024 Elaboración de un documento técnico que sustenta el articulado propuesto para la adopción de sanciones administrativas en casos de acoso sexual en el transporte y espacios públicos. Este insumo se desarrolló como base para la exposición de motivos, que tiene por propósito brindar elementos para impulsar medidas sancionatorias  de tipo administrativo, que contribuyan a la disuasión de estos comportamientos y a la protección de las víctimas en entornos públicos.
(5) 171024 Sensibilización sobre violencias en el transporte y espacio público y Código TM-26 con el operador G-Móvil, en la sesión se abordaron las violencias en el espacio público y el transporte, además de la correcta activación del Código TM-26. Fortaleciendo las capacidades del personal operativo en la detección temprana y respuesta adecuada ante situaciones de violencia contra la mujer.
(6) 171024 Participación en una reunión con representantes de la Mesa de Taxis, en la cual se exploraron oportunidades de colaboración para integrar a los taxistas en la Escuela Virtual de Acoso. Además, se socializó el curso Derecho a una Vida Libre de Violencias, parte de la oferta formativa accesible para conductores y conductoras del servicio de transporte individual, orientado a sensibilizar y capacitar en temas de prevención de violencias de género.
(7) 251024 Participación en  Megatoma de TM en la estación Ricaurte, con el propósito de brindar a las ciudadanas información directa sobre los servicios de atención y protección disponibles, fortaleciendo así la visibilidad y accesibilidad de estos recursos en el transporte público.</t>
    </r>
  </si>
  <si>
    <r>
      <rPr>
        <b/>
        <u/>
        <sz val="11"/>
        <rFont val="Times New Roman"/>
        <family val="1"/>
      </rPr>
      <t>PERIODO JULIO-OCTUBRE 2024</t>
    </r>
    <r>
      <rPr>
        <sz val="11"/>
        <rFont val="Times New Roman"/>
        <family val="1"/>
      </rPr>
      <t xml:space="preserve">
El Sistema Articulado de Alertas Tempranas-SAAT entre julio y octubre de 2024 hizo seguimiento socio jurídico y psicosocial a 997 casos de mujeres en riesgo de feminicidio, según remisiones externas del Instituto Nacional de Medicina Legal y Ciencias Forenses, y remisiones internas de equipos de atención de la Secretaría Distrital de la Mujer. 
</t>
    </r>
    <r>
      <rPr>
        <u/>
        <sz val="11"/>
        <rFont val="Times New Roman"/>
        <family val="1"/>
      </rPr>
      <t xml:space="preserve">
</t>
    </r>
    <r>
      <rPr>
        <b/>
        <u/>
        <sz val="11"/>
        <rFont val="Times New Roman"/>
        <family val="1"/>
      </rPr>
      <t>OCTUBRE 2024:</t>
    </r>
    <r>
      <rPr>
        <sz val="11"/>
        <rFont val="Times New Roman"/>
        <family val="1"/>
      </rPr>
      <t xml:space="preserve">
</t>
    </r>
    <r>
      <rPr>
        <b/>
        <sz val="11"/>
        <rFont val="Times New Roman"/>
        <family val="1"/>
      </rPr>
      <t xml:space="preserve">Logros: </t>
    </r>
    <r>
      <rPr>
        <sz val="11"/>
        <rFont val="Times New Roman"/>
        <family val="1"/>
      </rPr>
      <t xml:space="preserve">
(i) El equipo de profesionales del SAAT registró 502 casos de mujeres valoradas en riesgo de feminicidio por el Instituto Nacional de Medicina Legal y Ciencias Forenses en junio, julio, agosto y/o septiembre de 2024, con acciones de contacto y seguimiento sociojurídico y psicosocial, así:
-Casos con contacto efectivo y voluntariedad ciudadana: 259
-Casos con contacto efectivo sin voluntariedad ciudadana: 57
-Casos con contacto fallido (no efectivo): 143
-Casos mujeres en Casa Refugio: 43
</t>
    </r>
    <r>
      <rPr>
        <b/>
        <sz val="11"/>
        <rFont val="Times New Roman"/>
        <family val="1"/>
      </rPr>
      <t>Beneficios:</t>
    </r>
    <r>
      <rPr>
        <sz val="11"/>
        <rFont val="Times New Roman"/>
        <family val="1"/>
      </rPr>
      <t xml:space="preserve">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t>
    </r>
    <r>
      <rPr>
        <b/>
        <sz val="11"/>
        <rFont val="Times New Roman"/>
        <family val="1"/>
      </rPr>
      <t>Retrasos:</t>
    </r>
    <r>
      <rPr>
        <sz val="11"/>
        <rFont val="Times New Roman"/>
        <family val="1"/>
      </rPr>
      <t xml:space="preserve"> en octubre no se registró el seguimiento de 117 casos de mujeres valoradas por el INMLCF asignados a los equipos de atención de la entidad.
</t>
    </r>
    <r>
      <rPr>
        <b/>
        <sz val="11"/>
        <rFont val="Times New Roman"/>
        <family val="1"/>
      </rPr>
      <t xml:space="preserve">Alternativas: </t>
    </r>
    <r>
      <rPr>
        <sz val="11"/>
        <rFont val="Times New Roman"/>
        <family val="1"/>
      </rPr>
      <t>revisar junto con las coordinaciones de los equipos las situaciones que pudieron el registro, y solicitar subsanación.</t>
    </r>
  </si>
  <si>
    <r>
      <t xml:space="preserve">Logros: En octubre se realizaron </t>
    </r>
    <r>
      <rPr>
        <b/>
        <sz val="11"/>
        <rFont val="Times New Roman"/>
        <family val="1"/>
      </rPr>
      <t>14</t>
    </r>
    <r>
      <rPr>
        <sz val="11"/>
        <rFont val="Times New Roman"/>
        <family val="1"/>
      </rPr>
      <t xml:space="preserve">espacios técnicos con las Alcaldías de: Usaquén, Chapinero, Santa Fe, Usme, Bosa, Kennedy, Suba, Barrios Unidos, Teusaquillo, Los Mártires, Puente Aranda, La Candelaria, Ciudad Bolívar y Sumpaz, donde se definieron las fechas de las terceras sesiones del año de los Consejos Locales de Seguridad para las Mujeres, las cuales se programaron para octubre y noviembre con base en la agenda propuesta por parte de la SDMujer.
Con corte al mes de octubre se realizaron </t>
    </r>
    <r>
      <rPr>
        <b/>
        <sz val="11"/>
        <rFont val="Times New Roman"/>
        <family val="1"/>
      </rPr>
      <t>40</t>
    </r>
    <r>
      <rPr>
        <sz val="11"/>
        <rFont val="Times New Roman"/>
        <family val="1"/>
      </rPr>
      <t xml:space="preserve"> 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r>
  </si>
  <si>
    <t>En octubre, en el marco de la asistencia técnica para el fortalecimiento de las capacidades del sector transporte, con base en el  protocolo de prevención, atención y sanción de las violencias contra las mujeres en el espacio y transporte público, se llevaron a cabo 7 espacios de articulación interinstitucional con entidades con competencia en la garantía del derecho de las mujeres a una vida libre de violencias:
(1) 101024 Asistencia técnica a la Dirección de Derechos y Diseño de Políticas, con el fin de coordinar acciones conjuntas que se llevarán a cabo con los sectores de movilidad.
(2) 111024 Asistencia técnica a la Unidad de Mantenimiento Vial, con el fin de definir el plan de trabajo de cumplimiento de las acciones contenidas en el Plan de Acción de la mesa SOFIA con respecto al protocolo PPASETP.
(3) 151024 Participación en  Megatoma de TM en la estación Ricaurte, con énfasis en la Ruta Única de Atención a mujeres víctimas de violencia y en riesgo de feminicidio.
(4) 151024 Elaboración de un documento técnico que sustenta el articulado propuesto para la adopción de sanciones administrativas en casos de acoso sexual en el transporte y espacios públicos. Este insumo se desarrolló como base para la exposición de motivos, que tiene por propósito brindar elementos para impulsar medidas sancionatorias  de tipo administrativo, que contribuyan a la disuasión de estos comportamientos y a la protección de las víctimas en entornos públicos.
(5) 171024 Sensibilización sobre violencias en el transporte y espacio público y Código TM-26 con el operador G-Móvil, en la sesión se abordaron las violencias en el espacio público y el transporte, además de la correcta activación del Código TM-26. Fortaleciendo las capacidades del personal operativo en la detección temprana y respuesta adecuada ante situaciones de violencia contra la mujer.
(6) 171024 Participación en una reunión con representantes de la Mesa de Taxis, en la cual se exploraron oportunidades de colaboración para integrar a los taxistas en la Escuela Virtual de Acoso. Además, se socializó el curso Derecho a una Vida Libre de Violencias, parte de la oferta formativa accesible para conductores y conductoras del servicio de transporte individual, orientado a sensibilizar y capacitar en temas de prevención de violencias de género.
(7) 251024 Participación en  Megatoma de TM en la estación Ricaurte, con el propósito de brindar a las ciudadanas información directa sobre los servicios de atención y protección disponibles, fortaleciendo así la visibilidad y accesibilidad de estos recursos en el transporte público.</t>
  </si>
  <si>
    <t xml:space="preserve">Entre julio y octubre en el marco del modelo de prevención de violencias contra las mujeres en transporte y espacio público se realizaron 21 espacios de articulación interinstitucional con entidades con competencia en el Protocolo de Prevención, Atención y Sanción de violencias en el Espacio y Transporte Público:
</t>
  </si>
  <si>
    <t xml:space="preserve">Logros: En octubre, en el marco de la asistencia técnica para el fortalecimiento de las capacidades del sector transporte, con base en el  protocolo de prevención, atención y sanción de las violencias contra las mujeres en el espacio y transporte público, se llevaron a cabo 7 espacios de articulación interinstitucional con entidades con competencia en la garantía del derecho de las mujeres a una vida libre de violencias:
(1) 101024 Asistencia técnica a la Dirección de Derechos y Diseño de Políticas, con el fin de coordinar acciones conjuntas que se llevarán a cabo con los sectores de movilidad.
(2) 111024 Asistencia técnica a la Unidad de Mantenimiento Vial, con el fin de definir el plan de trabajo de cumplimiento de las acciones contenidas en el Plan de Acción de la mesa SOFIA con respecto al protocolo PPASETP.
(3) 151024 Participación en  Megatoma de TM en la estación Ricaurte, con énfasis en la Ruta Única de Atención a mujeres víctimas de violencia y en riesgo de feminicidio.
(4) 151024 Elaboración de un documento técnico que sustenta el articulado propuesto para la adopción de sanciones administrativas en casos de acoso sexual en el transporte y espacios públicos. Este insumo se desarrolló como base para la exposición de motivos, que tiene por propósito brindar elementos para impulsar medidas sancionatorias  de tipo administrativo, que contribuyan a la disuasión de estos comportamientos y a la protección de las víctimas en entornos públicos.
(5) 171024 Sensibilización sobre violencias en el transporte y espacio público y Código TM-26 con el operador G-Móvil, en la sesión se abordaron las violencias en el espacio público y el transporte, además de la correcta activación del Código TM-26. Fortaleciendo las capacidades del personal operativo en la detección temprana y respuesta adecuada ante situaciones de violencia contra la mujer.
(6) 171024 Participación en una reunión con representantes de la Mesa de Taxis, en la cual se exploraron oportunidades de colaboración para integrar a los taxistas en la Escuela Virtual de Acoso. Además, se socializó el curso Derecho a una Vida Libre de Violencias, parte de la oferta formativa accesible para conductores y conductoras del servicio de transporte individual, orientado a sensibilizar y capacitar en temas de prevención de violencias de género.
(7) 251024 Participación en  Megatoma de TM en la estación Ricaurte, con el propósito de brindar a las ciudadanas información directa sobre los servicios de atención y protección disponibles, fortaleciendo así la visibilidad y accesibilidad de estos recursos en el transporte público.
Con corte al mes de octubre se realizaron 20 asistencias técnicas para el fortalecimiento de las capacidades del sector transporte, con base en el  protocolo de prevención, atención y sanción de las violencias contra las mujeres en el espacio y transporte público.
Beneficios: La dinamización de la articulación interinstitucional busca fortalecer la identificación y prevención de violencias contra las mujeres en el espacio y el transporte público
Retrasos: No se presentaron retrasos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</si>
</sst>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s>
  <fonts count="52"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u/>
      <sz val="11"/>
      <color theme="10"/>
      <name val="Calibri"/>
      <family val="2"/>
      <scheme val="minor"/>
    </font>
    <font>
      <sz val="11"/>
      <name val="Times New Roman"/>
      <family val="1"/>
    </font>
    <font>
      <b/>
      <sz val="11"/>
      <name val="Times New Roman"/>
      <family val="1"/>
    </font>
    <font>
      <b/>
      <sz val="11"/>
      <color rgb="FFFF0000"/>
      <name val="Times New Roman"/>
      <family val="1"/>
    </font>
    <font>
      <sz val="11"/>
      <color rgb="FFFF0000"/>
      <name val="Times New Roman"/>
      <family val="1"/>
    </font>
    <font>
      <u/>
      <sz val="11"/>
      <name val="Calibri"/>
      <family val="2"/>
      <scheme val="minor"/>
    </font>
    <font>
      <b/>
      <u/>
      <sz val="11"/>
      <name val="Times New Roman"/>
      <family val="1"/>
    </font>
    <font>
      <u/>
      <sz val="11"/>
      <name val="Times New Roman"/>
      <family val="1"/>
    </font>
    <font>
      <sz val="10"/>
      <color theme="1"/>
      <name val="Arial"/>
      <family val="2"/>
    </font>
    <font>
      <sz val="11"/>
      <color theme="3" tint="-0.499984740745262"/>
      <name val="Arial"/>
      <family val="2"/>
    </font>
    <font>
      <sz val="11"/>
      <color theme="3" tint="-0.499984740745262"/>
      <name val="Times New Roman"/>
      <family val="1"/>
    </font>
    <font>
      <b/>
      <sz val="11"/>
      <color theme="3" tint="-0.499984740745262"/>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40">
    <xf numFmtId="0" fontId="0" fillId="0" borderId="0"/>
    <xf numFmtId="0" fontId="7" fillId="3" borderId="61" applyNumberFormat="0" applyAlignment="0" applyProtection="0"/>
    <xf numFmtId="49" fontId="9" fillId="0" borderId="0" applyFill="0" applyBorder="0" applyProtection="0">
      <alignment horizontal="left" vertical="center"/>
    </xf>
    <xf numFmtId="0" fontId="10" fillId="4" borderId="62" applyNumberFormat="0" applyFont="0" applyFill="0" applyAlignment="0"/>
    <xf numFmtId="0" fontId="10" fillId="4" borderId="63"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0" fillId="0" borderId="0" applyNumberForma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cellStyleXfs>
  <cellXfs count="637">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7" xfId="0" applyFont="1" applyFill="1" applyBorder="1" applyAlignment="1">
      <alignment horizontal="center" vertical="center"/>
    </xf>
    <xf numFmtId="0" fontId="22" fillId="18" borderId="68"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4" xfId="22" applyFont="1" applyFill="1" applyBorder="1" applyAlignment="1">
      <alignment vertical="center" wrapText="1"/>
    </xf>
    <xf numFmtId="0" fontId="26" fillId="9" borderId="66" xfId="22" applyFont="1" applyFill="1" applyBorder="1" applyAlignment="1">
      <alignment vertical="center" wrapText="1"/>
    </xf>
    <xf numFmtId="0" fontId="26" fillId="9" borderId="67"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5"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3" borderId="18" xfId="22" applyFont="1" applyFill="1" applyBorder="1" applyAlignment="1">
      <alignment horizontal="center" vertical="center" wrapText="1"/>
    </xf>
    <xf numFmtId="0" fontId="26" fillId="13" borderId="24" xfId="22" applyFont="1" applyFill="1" applyBorder="1" applyAlignment="1">
      <alignment horizontal="center" vertical="center" wrapText="1"/>
    </xf>
    <xf numFmtId="0" fontId="26" fillId="13" borderId="25" xfId="22" applyFont="1" applyFill="1" applyBorder="1" applyAlignment="1">
      <alignment horizontal="center" vertical="center" wrapText="1"/>
    </xf>
    <xf numFmtId="0" fontId="26" fillId="13" borderId="26" xfId="22" applyFont="1" applyFill="1" applyBorder="1" applyAlignment="1">
      <alignment horizontal="center" vertical="center" wrapText="1"/>
    </xf>
    <xf numFmtId="0" fontId="26" fillId="12" borderId="0" xfId="22" applyFont="1" applyFill="1" applyAlignment="1">
      <alignment vertical="center" wrapText="1"/>
    </xf>
    <xf numFmtId="174" fontId="28" fillId="0" borderId="0" xfId="14" applyNumberFormat="1" applyFont="1" applyBorder="1" applyAlignment="1">
      <alignment vertical="center"/>
    </xf>
    <xf numFmtId="0" fontId="26" fillId="13"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0" fontId="26" fillId="13"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3"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0" fontId="28" fillId="0" borderId="0" xfId="0" applyFont="1"/>
    <xf numFmtId="0" fontId="26" fillId="13" borderId="6" xfId="22" applyFont="1" applyFill="1" applyBorder="1" applyAlignment="1">
      <alignment horizontal="center"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5"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5"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9" fontId="25" fillId="10" borderId="5" xfId="28" applyFont="1" applyFill="1" applyBorder="1" applyAlignment="1" applyProtection="1">
      <alignment horizontal="center" vertical="center" wrapText="1"/>
      <protection locked="0"/>
    </xf>
    <xf numFmtId="9" fontId="26" fillId="0" borderId="5" xfId="22" applyNumberFormat="1" applyFont="1" applyBorder="1" applyAlignment="1">
      <alignment horizontal="center" vertical="center" wrapText="1"/>
    </xf>
    <xf numFmtId="0" fontId="28"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6" fillId="10" borderId="3" xfId="0" applyFont="1" applyFill="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9" fontId="28" fillId="0" borderId="0" xfId="28" applyFont="1" applyAlignment="1">
      <alignment vertical="center"/>
    </xf>
    <xf numFmtId="0" fontId="26" fillId="13" borderId="6" xfId="0" applyFont="1" applyFill="1" applyBorder="1" applyAlignment="1">
      <alignment horizontal="left" vertical="center" wrapText="1"/>
    </xf>
    <xf numFmtId="0" fontId="26"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6"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6"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175" fontId="37" fillId="11" borderId="6" xfId="15" applyNumberFormat="1" applyFont="1" applyFill="1" applyBorder="1" applyAlignment="1">
      <alignment horizontal="center" vertical="center"/>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4" xfId="0" applyFont="1" applyBorder="1"/>
    <xf numFmtId="0" fontId="28" fillId="0" borderId="4" xfId="0" applyFont="1" applyBorder="1"/>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5" fontId="25" fillId="0" borderId="0" xfId="15" applyFont="1" applyAlignment="1">
      <alignment vertical="center"/>
    </xf>
    <xf numFmtId="9" fontId="25" fillId="10" borderId="5" xfId="30" applyFont="1" applyFill="1" applyBorder="1" applyAlignment="1" applyProtection="1">
      <alignment vertical="center" wrapText="1"/>
    </xf>
    <xf numFmtId="0" fontId="18" fillId="0" borderId="6" xfId="0" applyFont="1" applyBorder="1" applyAlignment="1">
      <alignment horizontal="center" vertical="center" wrapText="1"/>
    </xf>
    <xf numFmtId="0" fontId="18" fillId="0" borderId="6" xfId="0" applyFont="1" applyBorder="1" applyAlignment="1">
      <alignment horizontal="left" vertical="center" wrapText="1"/>
    </xf>
    <xf numFmtId="168" fontId="18" fillId="0" borderId="6" xfId="11" applyFont="1" applyFill="1" applyBorder="1" applyAlignment="1">
      <alignment horizontal="center" vertical="center" wrapText="1"/>
    </xf>
    <xf numFmtId="0" fontId="18" fillId="0" borderId="6" xfId="0" applyFont="1" applyBorder="1" applyAlignment="1">
      <alignment vertical="center" wrapText="1"/>
    </xf>
    <xf numFmtId="0" fontId="41" fillId="9" borderId="6" xfId="28" applyNumberFormat="1" applyFont="1" applyFill="1" applyBorder="1" applyAlignment="1">
      <alignment vertical="center" wrapText="1"/>
    </xf>
    <xf numFmtId="0" fontId="35" fillId="0" borderId="0" xfId="0" applyFont="1" applyAlignment="1">
      <alignment vertical="center"/>
    </xf>
    <xf numFmtId="0" fontId="41" fillId="0" borderId="6" xfId="0" applyFont="1" applyBorder="1" applyAlignment="1">
      <alignment horizontal="center" vertical="center" wrapText="1"/>
    </xf>
    <xf numFmtId="9" fontId="26" fillId="0" borderId="3" xfId="22" applyNumberFormat="1" applyFont="1" applyBorder="1" applyAlignment="1">
      <alignment horizontal="center" vertical="center" wrapText="1"/>
    </xf>
    <xf numFmtId="172" fontId="26" fillId="0" borderId="3" xfId="10" applyNumberFormat="1" applyFont="1" applyFill="1" applyBorder="1" applyAlignment="1" applyProtection="1">
      <alignment horizontal="center" vertical="center" wrapText="1"/>
    </xf>
    <xf numFmtId="0" fontId="26" fillId="10" borderId="19" xfId="22" applyFont="1" applyFill="1" applyBorder="1" applyAlignment="1">
      <alignment horizontal="left" vertical="center" wrapText="1"/>
    </xf>
    <xf numFmtId="9" fontId="25" fillId="10" borderId="19" xfId="28" applyFont="1" applyFill="1" applyBorder="1" applyAlignment="1" applyProtection="1">
      <alignment horizontal="center" vertical="center" wrapText="1"/>
      <protection locked="0"/>
    </xf>
    <xf numFmtId="9" fontId="26" fillId="0" borderId="19" xfId="22" applyNumberFormat="1" applyFont="1" applyBorder="1" applyAlignment="1">
      <alignment horizontal="center" vertical="center" wrapText="1"/>
    </xf>
    <xf numFmtId="41" fontId="28" fillId="0" borderId="0" xfId="0" applyNumberFormat="1" applyFont="1" applyAlignment="1">
      <alignment vertical="center"/>
    </xf>
    <xf numFmtId="0" fontId="28" fillId="0" borderId="16" xfId="0" applyFont="1" applyBorder="1" applyAlignment="1">
      <alignment vertical="center"/>
    </xf>
    <xf numFmtId="172" fontId="28" fillId="0" borderId="28" xfId="10" applyNumberFormat="1" applyFont="1" applyBorder="1" applyAlignment="1">
      <alignment vertical="center"/>
    </xf>
    <xf numFmtId="172" fontId="26" fillId="0" borderId="3" xfId="10" applyNumberFormat="1" applyFont="1" applyFill="1" applyBorder="1" applyAlignment="1" applyProtection="1">
      <alignment horizontal="right" vertical="center" wrapText="1"/>
    </xf>
    <xf numFmtId="173" fontId="25" fillId="0" borderId="6" xfId="29" applyNumberFormat="1" applyFont="1" applyFill="1" applyBorder="1" applyAlignment="1" applyProtection="1">
      <alignment horizontal="center" vertical="center" wrapText="1"/>
      <protection locked="0"/>
    </xf>
    <xf numFmtId="0" fontId="25" fillId="10" borderId="5" xfId="28" applyNumberFormat="1" applyFont="1" applyFill="1" applyBorder="1" applyAlignment="1" applyProtection="1">
      <alignment horizontal="center" vertical="center" wrapText="1"/>
      <protection locked="0"/>
    </xf>
    <xf numFmtId="0" fontId="19" fillId="10" borderId="7" xfId="0" applyFont="1" applyFill="1" applyBorder="1" applyAlignment="1">
      <alignment horizontal="center" vertical="center"/>
    </xf>
    <xf numFmtId="0" fontId="19" fillId="10" borderId="3"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9" fillId="10" borderId="29" xfId="0" applyFont="1" applyFill="1" applyBorder="1" applyAlignment="1">
      <alignment vertical="center"/>
    </xf>
    <xf numFmtId="0" fontId="43" fillId="10" borderId="7" xfId="0" applyFont="1" applyFill="1" applyBorder="1" applyAlignment="1">
      <alignment vertical="center"/>
    </xf>
    <xf numFmtId="0" fontId="19" fillId="10" borderId="7" xfId="0" applyFont="1" applyFill="1" applyBorder="1" applyAlignment="1">
      <alignment vertical="center"/>
    </xf>
    <xf numFmtId="0" fontId="19" fillId="10" borderId="8" xfId="0" applyFont="1" applyFill="1" applyBorder="1" applyAlignment="1">
      <alignment vertical="center"/>
    </xf>
    <xf numFmtId="0" fontId="19" fillId="10" borderId="0" xfId="0" applyFont="1" applyFill="1" applyAlignment="1">
      <alignment horizontal="center" vertical="center"/>
    </xf>
    <xf numFmtId="0" fontId="18" fillId="0" borderId="30" xfId="0" applyFont="1" applyBorder="1" applyAlignment="1">
      <alignment horizontal="center" vertical="center"/>
    </xf>
    <xf numFmtId="0" fontId="19" fillId="10" borderId="30" xfId="0" applyFont="1" applyFill="1" applyBorder="1" applyAlignment="1">
      <alignment vertical="center"/>
    </xf>
    <xf numFmtId="0" fontId="43" fillId="10" borderId="0" xfId="0" applyFont="1" applyFill="1" applyAlignment="1">
      <alignment vertical="center"/>
    </xf>
    <xf numFmtId="0" fontId="19" fillId="10" borderId="0" xfId="0" applyFont="1" applyFill="1" applyAlignment="1">
      <alignment vertical="center"/>
    </xf>
    <xf numFmtId="0" fontId="19" fillId="10" borderId="9" xfId="0" applyFont="1" applyFill="1" applyBorder="1" applyAlignment="1">
      <alignment vertical="center"/>
    </xf>
    <xf numFmtId="0" fontId="18" fillId="0" borderId="15" xfId="0" applyFont="1" applyBorder="1" applyAlignment="1">
      <alignment horizontal="center" vertical="center"/>
    </xf>
    <xf numFmtId="0" fontId="19" fillId="10" borderId="15" xfId="0" applyFont="1" applyFill="1" applyBorder="1" applyAlignment="1">
      <alignment vertical="center"/>
    </xf>
    <xf numFmtId="0" fontId="43" fillId="10" borderId="10" xfId="0" applyFont="1" applyFill="1" applyBorder="1" applyAlignment="1">
      <alignment vertical="center"/>
    </xf>
    <xf numFmtId="0" fontId="19" fillId="10" borderId="10" xfId="0" applyFont="1" applyFill="1" applyBorder="1" applyAlignment="1">
      <alignment horizontal="center" vertical="center"/>
    </xf>
    <xf numFmtId="0" fontId="19" fillId="10" borderId="10" xfId="0" applyFont="1" applyFill="1" applyBorder="1" applyAlignment="1">
      <alignment vertical="center"/>
    </xf>
    <xf numFmtId="0" fontId="19" fillId="10" borderId="11" xfId="0" applyFont="1" applyFill="1" applyBorder="1" applyAlignment="1">
      <alignment vertical="center"/>
    </xf>
    <xf numFmtId="0" fontId="42" fillId="10" borderId="3" xfId="0" applyFont="1" applyFill="1" applyBorder="1" applyAlignment="1">
      <alignment horizontal="center" vertical="center" wrapText="1"/>
    </xf>
    <xf numFmtId="9" fontId="19" fillId="10" borderId="3" xfId="28" applyFont="1" applyFill="1" applyBorder="1" applyAlignment="1">
      <alignment horizontal="center" vertical="center" wrapText="1"/>
    </xf>
    <xf numFmtId="0" fontId="18" fillId="0" borderId="6" xfId="0" applyFont="1" applyBorder="1" applyAlignment="1">
      <alignment vertical="center"/>
    </xf>
    <xf numFmtId="0" fontId="41" fillId="0" borderId="6" xfId="0" applyFont="1" applyBorder="1" applyAlignment="1">
      <alignment horizontal="center" vertical="center"/>
    </xf>
    <xf numFmtId="9" fontId="18" fillId="0" borderId="6" xfId="28" applyFont="1" applyBorder="1" applyAlignment="1">
      <alignment vertical="center"/>
    </xf>
    <xf numFmtId="3" fontId="41" fillId="0" borderId="6" xfId="0" applyNumberFormat="1" applyFont="1" applyBorder="1" applyAlignment="1">
      <alignment horizontal="center" vertical="center"/>
    </xf>
    <xf numFmtId="3" fontId="18" fillId="0" borderId="6" xfId="0" applyNumberFormat="1" applyFont="1" applyBorder="1" applyAlignment="1">
      <alignment vertical="center"/>
    </xf>
    <xf numFmtId="0" fontId="18" fillId="0" borderId="6" xfId="0" applyFont="1" applyBorder="1" applyAlignment="1">
      <alignment horizontal="right" vertical="center"/>
    </xf>
    <xf numFmtId="2" fontId="41" fillId="0" borderId="6" xfId="22" applyNumberFormat="1" applyFont="1" applyBorder="1" applyAlignment="1">
      <alignment horizontal="left" vertical="center" wrapText="1"/>
    </xf>
    <xf numFmtId="0" fontId="41" fillId="0" borderId="6" xfId="0" applyFont="1" applyBorder="1" applyAlignment="1">
      <alignment horizontal="left" vertical="center" wrapText="1"/>
    </xf>
    <xf numFmtId="168" fontId="18" fillId="0" borderId="6" xfId="11" applyFont="1" applyBorder="1" applyAlignment="1">
      <alignment horizontal="center" vertical="center" wrapText="1"/>
    </xf>
    <xf numFmtId="0" fontId="18" fillId="0" borderId="6" xfId="28" applyNumberFormat="1" applyFont="1" applyBorder="1" applyAlignment="1">
      <alignment vertical="center"/>
    </xf>
    <xf numFmtId="168" fontId="41" fillId="0" borderId="6" xfId="11" applyFont="1" applyBorder="1" applyAlignment="1">
      <alignment horizontal="center" vertical="center" wrapText="1"/>
    </xf>
    <xf numFmtId="0" fontId="41" fillId="0" borderId="6" xfId="28" applyNumberFormat="1" applyFont="1" applyBorder="1" applyAlignment="1">
      <alignment vertical="center"/>
    </xf>
    <xf numFmtId="0" fontId="41" fillId="0" borderId="6" xfId="0" applyFont="1" applyBorder="1" applyAlignment="1">
      <alignment vertical="center" wrapText="1"/>
    </xf>
    <xf numFmtId="0" fontId="18" fillId="9" borderId="6" xfId="0" applyFont="1" applyFill="1" applyBorder="1" applyAlignment="1">
      <alignment horizontal="left" vertical="center" wrapText="1"/>
    </xf>
    <xf numFmtId="0" fontId="18" fillId="9" borderId="6" xfId="0" applyFont="1" applyFill="1" applyBorder="1" applyAlignment="1">
      <alignment vertical="center" wrapText="1"/>
    </xf>
    <xf numFmtId="0" fontId="18" fillId="9" borderId="6" xfId="0" applyFont="1" applyFill="1" applyBorder="1" applyAlignment="1">
      <alignment horizontal="center" vertical="center" wrapText="1"/>
    </xf>
    <xf numFmtId="0" fontId="41" fillId="9" borderId="6" xfId="0" applyFont="1" applyFill="1" applyBorder="1" applyAlignment="1">
      <alignment vertical="center"/>
    </xf>
    <xf numFmtId="0" fontId="25" fillId="9" borderId="0" xfId="0" applyFont="1" applyFill="1" applyAlignment="1">
      <alignment vertical="center"/>
    </xf>
    <xf numFmtId="165" fontId="25" fillId="9" borderId="0" xfId="15" applyFont="1" applyFill="1" applyAlignment="1">
      <alignment vertical="center"/>
    </xf>
    <xf numFmtId="0" fontId="41" fillId="9" borderId="6" xfId="35" applyNumberFormat="1" applyFont="1" applyFill="1" applyBorder="1" applyAlignment="1">
      <alignment vertical="center" wrapText="1"/>
    </xf>
    <xf numFmtId="0" fontId="41" fillId="9" borderId="6" xfId="0" applyFont="1" applyFill="1" applyBorder="1" applyAlignment="1">
      <alignment vertical="center" wrapText="1"/>
    </xf>
    <xf numFmtId="0" fontId="40" fillId="0" borderId="6" xfId="34" applyBorder="1" applyAlignment="1">
      <alignment vertical="center" wrapText="1"/>
    </xf>
    <xf numFmtId="9" fontId="40" fillId="0" borderId="6" xfId="34" applyNumberFormat="1" applyBorder="1" applyAlignment="1">
      <alignment vertical="center" wrapText="1"/>
    </xf>
    <xf numFmtId="0" fontId="18" fillId="9" borderId="6" xfId="0" applyFont="1" applyFill="1" applyBorder="1" applyAlignment="1">
      <alignment vertical="center"/>
    </xf>
    <xf numFmtId="9" fontId="18" fillId="9" borderId="6" xfId="28" applyFont="1" applyFill="1" applyBorder="1" applyAlignment="1">
      <alignment vertical="center"/>
    </xf>
    <xf numFmtId="0" fontId="18" fillId="9" borderId="6" xfId="0" applyFont="1" applyFill="1" applyBorder="1" applyAlignment="1">
      <alignment horizontal="center" vertical="center"/>
    </xf>
    <xf numFmtId="0" fontId="41" fillId="9" borderId="6" xfId="0" applyFont="1" applyFill="1" applyBorder="1" applyAlignment="1">
      <alignment horizontal="center" vertical="center" wrapText="1"/>
    </xf>
    <xf numFmtId="168" fontId="18" fillId="9" borderId="6" xfId="11" applyFont="1" applyFill="1" applyBorder="1" applyAlignment="1">
      <alignment horizontal="center" vertical="center" wrapText="1"/>
    </xf>
    <xf numFmtId="9" fontId="7" fillId="0" borderId="6" xfId="35" applyFont="1" applyFill="1" applyBorder="1" applyAlignment="1">
      <alignment vertical="center"/>
    </xf>
    <xf numFmtId="9" fontId="28" fillId="0" borderId="16" xfId="28" applyFont="1" applyBorder="1" applyAlignment="1">
      <alignment vertical="center"/>
    </xf>
    <xf numFmtId="0" fontId="26" fillId="10" borderId="5" xfId="28" applyNumberFormat="1" applyFont="1" applyFill="1" applyBorder="1" applyAlignment="1" applyProtection="1">
      <alignment horizontal="center" vertical="center" wrapText="1"/>
    </xf>
    <xf numFmtId="172" fontId="28" fillId="0" borderId="6" xfId="10" applyNumberFormat="1" applyFont="1" applyFill="1" applyBorder="1" applyAlignment="1">
      <alignment vertical="center"/>
    </xf>
    <xf numFmtId="9" fontId="28" fillId="0" borderId="6" xfId="35" applyFont="1" applyFill="1" applyBorder="1" applyAlignment="1">
      <alignment vertical="center"/>
    </xf>
    <xf numFmtId="41" fontId="28" fillId="0" borderId="6" xfId="12" applyFont="1" applyBorder="1" applyAlignment="1">
      <alignment vertical="center"/>
    </xf>
    <xf numFmtId="172" fontId="26" fillId="0" borderId="3" xfId="10" applyNumberFormat="1" applyFont="1" applyBorder="1" applyAlignment="1">
      <alignment horizontal="center" vertical="center" wrapText="1"/>
    </xf>
    <xf numFmtId="172" fontId="26" fillId="10" borderId="5" xfId="10" applyNumberFormat="1" applyFont="1" applyFill="1" applyBorder="1" applyAlignment="1" applyProtection="1">
      <alignment horizontal="right" vertical="center" wrapText="1"/>
    </xf>
    <xf numFmtId="172" fontId="26" fillId="10" borderId="5" xfId="10" applyNumberFormat="1" applyFont="1" applyFill="1" applyBorder="1" applyAlignment="1" applyProtection="1">
      <alignment vertical="center" wrapText="1"/>
    </xf>
    <xf numFmtId="1" fontId="26" fillId="0" borderId="3" xfId="10" applyNumberFormat="1" applyFont="1" applyFill="1" applyBorder="1" applyAlignment="1" applyProtection="1">
      <alignment horizontal="center" vertical="center" wrapText="1"/>
    </xf>
    <xf numFmtId="173" fontId="26" fillId="10" borderId="5" xfId="28" applyNumberFormat="1" applyFont="1" applyFill="1" applyBorder="1" applyAlignment="1" applyProtection="1">
      <alignment horizontal="center" vertical="center" wrapText="1"/>
    </xf>
    <xf numFmtId="1" fontId="26" fillId="10" borderId="5" xfId="28" applyNumberFormat="1" applyFont="1" applyFill="1" applyBorder="1" applyAlignment="1" applyProtection="1">
      <alignment horizontal="center" vertical="center" wrapText="1"/>
    </xf>
    <xf numFmtId="9" fontId="41" fillId="9" borderId="6" xfId="28" applyFont="1" applyFill="1" applyBorder="1" applyAlignment="1">
      <alignment vertical="center"/>
    </xf>
    <xf numFmtId="0" fontId="28" fillId="0" borderId="6" xfId="0" applyFont="1" applyBorder="1" applyAlignment="1">
      <alignment horizontal="center" vertical="center"/>
    </xf>
    <xf numFmtId="9" fontId="18" fillId="0" borderId="6" xfId="28" applyFont="1" applyFill="1" applyBorder="1" applyAlignment="1">
      <alignment vertical="center"/>
    </xf>
    <xf numFmtId="0" fontId="25" fillId="0" borderId="0" xfId="0" applyFont="1"/>
    <xf numFmtId="9" fontId="28" fillId="0" borderId="5" xfId="28" applyFont="1" applyBorder="1" applyAlignment="1">
      <alignment vertical="center"/>
    </xf>
    <xf numFmtId="9" fontId="28" fillId="0" borderId="28" xfId="28" applyFont="1" applyBorder="1" applyAlignment="1">
      <alignment vertical="center"/>
    </xf>
    <xf numFmtId="9" fontId="41" fillId="9" borderId="6" xfId="28" applyFont="1" applyFill="1" applyBorder="1" applyAlignment="1">
      <alignment vertical="center" wrapText="1"/>
    </xf>
    <xf numFmtId="0" fontId="41" fillId="0" borderId="6" xfId="0" applyFont="1" applyBorder="1" applyAlignment="1">
      <alignment vertical="center"/>
    </xf>
    <xf numFmtId="9" fontId="45" fillId="0" borderId="6" xfId="34" applyNumberFormat="1" applyFont="1" applyFill="1" applyBorder="1" applyAlignment="1">
      <alignment vertical="center" wrapText="1"/>
    </xf>
    <xf numFmtId="9" fontId="41" fillId="0" borderId="6" xfId="28" applyFont="1" applyBorder="1" applyAlignment="1">
      <alignment vertical="center"/>
    </xf>
    <xf numFmtId="9" fontId="18" fillId="9" borderId="6" xfId="28" applyFont="1" applyFill="1" applyBorder="1" applyAlignment="1">
      <alignment vertical="center" wrapText="1"/>
    </xf>
    <xf numFmtId="9" fontId="40" fillId="9" borderId="6" xfId="34" applyNumberFormat="1" applyFill="1" applyBorder="1" applyAlignment="1">
      <alignment vertical="center" wrapText="1"/>
    </xf>
    <xf numFmtId="41" fontId="48" fillId="0" borderId="6" xfId="38" applyFont="1" applyBorder="1" applyAlignment="1">
      <alignment vertical="center"/>
    </xf>
    <xf numFmtId="9" fontId="18" fillId="0" borderId="6" xfId="28" applyFont="1" applyBorder="1" applyAlignment="1">
      <alignment vertical="center" wrapText="1"/>
    </xf>
    <xf numFmtId="0" fontId="38" fillId="12" borderId="6" xfId="0"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177" fontId="38" fillId="0" borderId="6" xfId="14" applyNumberFormat="1" applyFont="1" applyBorder="1" applyAlignment="1">
      <alignment vertical="center"/>
    </xf>
    <xf numFmtId="0" fontId="14" fillId="0" borderId="6" xfId="35" applyNumberFormat="1" applyFont="1" applyFill="1" applyBorder="1" applyAlignment="1">
      <alignment vertical="center" wrapText="1"/>
    </xf>
    <xf numFmtId="0" fontId="14" fillId="0" borderId="6" xfId="0" applyFont="1" applyBorder="1" applyAlignment="1">
      <alignment vertical="center" wrapText="1"/>
    </xf>
    <xf numFmtId="0" fontId="41" fillId="0" borderId="6" xfId="28" applyNumberFormat="1" applyFont="1" applyFill="1" applyBorder="1" applyAlignment="1">
      <alignment vertical="center" wrapText="1"/>
    </xf>
    <xf numFmtId="0" fontId="41" fillId="0" borderId="6" xfId="28" applyNumberFormat="1" applyFont="1" applyFill="1" applyBorder="1" applyAlignment="1">
      <alignment vertical="center"/>
    </xf>
    <xf numFmtId="0" fontId="18" fillId="0" borderId="6" xfId="28" applyNumberFormat="1" applyFont="1" applyFill="1" applyBorder="1" applyAlignment="1">
      <alignment vertical="center"/>
    </xf>
    <xf numFmtId="9" fontId="26" fillId="0" borderId="6" xfId="28" applyFont="1" applyBorder="1" applyAlignment="1">
      <alignment horizontal="center" vertical="center" wrapText="1"/>
    </xf>
    <xf numFmtId="0" fontId="18" fillId="13" borderId="6" xfId="0" applyFont="1" applyFill="1" applyBorder="1" applyAlignment="1">
      <alignment vertical="center"/>
    </xf>
    <xf numFmtId="0" fontId="14" fillId="0" borderId="6" xfId="34" applyNumberFormat="1" applyFont="1" applyFill="1" applyBorder="1" applyAlignment="1">
      <alignment vertical="center" wrapText="1"/>
    </xf>
    <xf numFmtId="9" fontId="25" fillId="0" borderId="6" xfId="28" applyFont="1" applyFill="1" applyBorder="1" applyAlignment="1">
      <alignment vertical="center" wrapText="1"/>
    </xf>
    <xf numFmtId="9" fontId="28" fillId="0" borderId="6" xfId="28" applyFont="1" applyFill="1" applyBorder="1" applyAlignment="1">
      <alignment vertical="center" wrapText="1"/>
    </xf>
    <xf numFmtId="0" fontId="40" fillId="9" borderId="6" xfId="34" applyNumberFormat="1" applyFill="1" applyBorder="1" applyAlignment="1">
      <alignment vertical="center" wrapText="1"/>
    </xf>
    <xf numFmtId="0" fontId="40" fillId="9" borderId="0" xfId="34" applyFill="1" applyAlignment="1">
      <alignment vertical="center" wrapText="1"/>
    </xf>
    <xf numFmtId="9" fontId="45" fillId="9" borderId="6" xfId="34" applyNumberFormat="1" applyFont="1" applyFill="1" applyBorder="1" applyAlignment="1">
      <alignment vertical="center" wrapText="1"/>
    </xf>
    <xf numFmtId="0" fontId="44" fillId="9" borderId="6" xfId="0" applyFont="1" applyFill="1" applyBorder="1" applyAlignment="1">
      <alignment vertical="center" wrapText="1"/>
    </xf>
    <xf numFmtId="0" fontId="50" fillId="9" borderId="6" xfId="0" applyFont="1" applyFill="1" applyBorder="1" applyAlignment="1">
      <alignment vertical="center" wrapText="1"/>
    </xf>
    <xf numFmtId="0" fontId="14" fillId="9" borderId="6" xfId="35" applyNumberFormat="1" applyFont="1" applyFill="1" applyBorder="1" applyAlignment="1">
      <alignment vertical="center" wrapText="1"/>
    </xf>
    <xf numFmtId="0" fontId="14" fillId="9" borderId="6" xfId="0" applyFont="1" applyFill="1" applyBorder="1" applyAlignment="1">
      <alignment vertical="center" wrapText="1"/>
    </xf>
    <xf numFmtId="9" fontId="14" fillId="9" borderId="6" xfId="35" applyFont="1" applyFill="1" applyBorder="1" applyAlignment="1">
      <alignment vertical="center" wrapText="1"/>
    </xf>
    <xf numFmtId="9" fontId="44" fillId="9" borderId="6" xfId="28" applyFont="1" applyFill="1" applyBorder="1" applyAlignment="1">
      <alignment vertical="center" wrapText="1"/>
    </xf>
    <xf numFmtId="9" fontId="50" fillId="9" borderId="6" xfId="28" applyFont="1" applyFill="1" applyBorder="1" applyAlignment="1">
      <alignment vertical="center" wrapText="1"/>
    </xf>
    <xf numFmtId="172" fontId="28" fillId="9" borderId="6" xfId="10" applyNumberFormat="1" applyFont="1" applyFill="1" applyBorder="1" applyAlignment="1">
      <alignment vertical="center"/>
    </xf>
    <xf numFmtId="0" fontId="25" fillId="9" borderId="0" xfId="0" applyFont="1" applyFill="1" applyAlignment="1">
      <alignment vertical="center" wrapText="1"/>
    </xf>
    <xf numFmtId="0" fontId="41" fillId="9" borderId="6" xfId="37" applyNumberFormat="1" applyFont="1" applyFill="1" applyBorder="1" applyAlignment="1">
      <alignment vertical="center" wrapText="1"/>
    </xf>
    <xf numFmtId="9" fontId="25" fillId="9" borderId="6" xfId="28" applyFont="1" applyFill="1" applyBorder="1" applyAlignment="1">
      <alignment vertical="center" wrapText="1"/>
    </xf>
    <xf numFmtId="9" fontId="41" fillId="9" borderId="6" xfId="35" applyFont="1" applyFill="1" applyBorder="1" applyAlignment="1">
      <alignment vertical="center" wrapText="1"/>
    </xf>
    <xf numFmtId="0" fontId="25" fillId="9" borderId="6" xfId="0" applyFont="1" applyFill="1" applyBorder="1" applyAlignment="1">
      <alignment vertical="center" wrapText="1"/>
    </xf>
    <xf numFmtId="41" fontId="28" fillId="9" borderId="6" xfId="12" applyFont="1" applyFill="1" applyBorder="1" applyAlignment="1">
      <alignment vertical="center"/>
    </xf>
    <xf numFmtId="0" fontId="25" fillId="9" borderId="12" xfId="0" applyFont="1" applyFill="1" applyBorder="1" applyAlignment="1">
      <alignment horizontal="left" vertical="center" wrapText="1"/>
    </xf>
    <xf numFmtId="0" fontId="25" fillId="9" borderId="38"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8"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8"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8" xfId="0" applyFont="1" applyFill="1" applyBorder="1" applyAlignment="1">
      <alignment horizontal="center" vertical="center"/>
    </xf>
    <xf numFmtId="9" fontId="25" fillId="9" borderId="29" xfId="22" applyNumberFormat="1" applyFont="1" applyFill="1" applyBorder="1" applyAlignment="1">
      <alignment horizontal="center" vertical="center" wrapText="1"/>
    </xf>
    <xf numFmtId="9" fontId="25" fillId="9" borderId="7" xfId="22" applyNumberFormat="1" applyFont="1" applyFill="1" applyBorder="1" applyAlignment="1">
      <alignment horizontal="center" vertical="center" wrapText="1"/>
    </xf>
    <xf numFmtId="9" fontId="25" fillId="9" borderId="8" xfId="22" applyNumberFormat="1" applyFont="1" applyFill="1" applyBorder="1" applyAlignment="1">
      <alignment horizontal="center" vertical="center" wrapText="1"/>
    </xf>
    <xf numFmtId="9" fontId="25" fillId="9" borderId="15" xfId="22" applyNumberFormat="1" applyFont="1" applyFill="1" applyBorder="1" applyAlignment="1">
      <alignment horizontal="center" vertical="center" wrapText="1"/>
    </xf>
    <xf numFmtId="9" fontId="25" fillId="9" borderId="10" xfId="22" applyNumberFormat="1" applyFont="1" applyFill="1" applyBorder="1" applyAlignment="1">
      <alignment horizontal="center" vertical="center" wrapText="1"/>
    </xf>
    <xf numFmtId="9" fontId="25" fillId="9" borderId="11" xfId="22" applyNumberFormat="1" applyFont="1" applyFill="1" applyBorder="1" applyAlignment="1">
      <alignment horizontal="center" vertical="center" wrapText="1"/>
    </xf>
    <xf numFmtId="9" fontId="40" fillId="9" borderId="29" xfId="34" applyNumberFormat="1" applyFill="1" applyBorder="1" applyAlignment="1">
      <alignment horizontal="center" vertical="center" wrapText="1"/>
    </xf>
    <xf numFmtId="9" fontId="25" fillId="9" borderId="58" xfId="22" applyNumberFormat="1" applyFont="1" applyFill="1" applyBorder="1" applyAlignment="1">
      <alignment horizontal="center" vertical="center" wrapText="1"/>
    </xf>
    <xf numFmtId="9" fontId="25" fillId="9" borderId="59" xfId="22" applyNumberFormat="1" applyFont="1" applyFill="1" applyBorder="1" applyAlignment="1">
      <alignment horizontal="center" vertical="center" wrapText="1"/>
    </xf>
    <xf numFmtId="0" fontId="26" fillId="13" borderId="12" xfId="22" applyFont="1" applyFill="1" applyBorder="1" applyAlignment="1">
      <alignment horizontal="center" vertical="center" wrapText="1"/>
    </xf>
    <xf numFmtId="0" fontId="26" fillId="13" borderId="37" xfId="22" applyFont="1" applyFill="1" applyBorder="1" applyAlignment="1">
      <alignment horizontal="center" vertical="center" wrapText="1"/>
    </xf>
    <xf numFmtId="0" fontId="26" fillId="13" borderId="51" xfId="22" applyFont="1" applyFill="1" applyBorder="1" applyAlignment="1">
      <alignment horizontal="center" vertical="center" wrapText="1"/>
    </xf>
    <xf numFmtId="9" fontId="35" fillId="9" borderId="7" xfId="22" applyNumberFormat="1" applyFont="1" applyFill="1" applyBorder="1" applyAlignment="1">
      <alignment horizontal="center" vertical="center" wrapText="1"/>
    </xf>
    <xf numFmtId="9" fontId="35" fillId="9" borderId="8" xfId="22" applyNumberFormat="1" applyFont="1" applyFill="1" applyBorder="1" applyAlignment="1">
      <alignment horizontal="center" vertical="center" wrapText="1"/>
    </xf>
    <xf numFmtId="9" fontId="35" fillId="9" borderId="15" xfId="22" applyNumberFormat="1" applyFont="1" applyFill="1" applyBorder="1" applyAlignment="1">
      <alignment horizontal="center" vertical="center" wrapText="1"/>
    </xf>
    <xf numFmtId="9" fontId="35" fillId="9" borderId="10" xfId="22" applyNumberFormat="1" applyFont="1" applyFill="1" applyBorder="1" applyAlignment="1">
      <alignment horizontal="center" vertical="center" wrapText="1"/>
    </xf>
    <xf numFmtId="9" fontId="35" fillId="9" borderId="11" xfId="22" applyNumberFormat="1" applyFont="1" applyFill="1" applyBorder="1" applyAlignment="1">
      <alignment horizontal="center" vertical="center" wrapText="1"/>
    </xf>
    <xf numFmtId="2" fontId="14" fillId="0" borderId="8" xfId="22" applyNumberFormat="1" applyFont="1" applyBorder="1" applyAlignment="1">
      <alignment horizontal="center" vertical="center" wrapText="1"/>
    </xf>
    <xf numFmtId="2" fontId="14" fillId="0" borderId="45" xfId="22" applyNumberFormat="1" applyFont="1" applyBorder="1" applyAlignment="1">
      <alignment horizontal="center" vertical="center" wrapText="1"/>
    </xf>
    <xf numFmtId="173" fontId="25" fillId="0" borderId="6" xfId="28" applyNumberFormat="1" applyFont="1" applyFill="1" applyBorder="1" applyAlignment="1">
      <alignment horizontal="center" vertical="center" wrapText="1"/>
    </xf>
    <xf numFmtId="173" fontId="25" fillId="0" borderId="5" xfId="28" applyNumberFormat="1" applyFont="1" applyFill="1" applyBorder="1" applyAlignment="1">
      <alignment horizontal="center" vertical="center" wrapText="1"/>
    </xf>
    <xf numFmtId="2" fontId="14" fillId="0" borderId="11" xfId="22" applyNumberFormat="1" applyFont="1" applyBorder="1" applyAlignment="1">
      <alignment horizontal="center" vertical="center" wrapText="1"/>
    </xf>
    <xf numFmtId="0" fontId="25" fillId="0" borderId="57" xfId="22" applyFont="1" applyBorder="1" applyAlignment="1">
      <alignment horizontal="center" vertical="center" wrapText="1"/>
    </xf>
    <xf numFmtId="0" fontId="25"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9" fontId="26" fillId="0" borderId="19" xfId="22" applyNumberFormat="1" applyFont="1" applyBorder="1" applyAlignment="1">
      <alignment horizontal="center" vertical="center" wrapText="1"/>
    </xf>
    <xf numFmtId="0" fontId="26" fillId="13" borderId="20" xfId="22" applyFont="1" applyFill="1" applyBorder="1" applyAlignment="1">
      <alignment horizontal="center" vertical="center" wrapText="1"/>
    </xf>
    <xf numFmtId="0" fontId="26" fillId="13" borderId="13" xfId="22" applyFont="1" applyFill="1" applyBorder="1" applyAlignment="1">
      <alignment horizontal="center" vertical="center" wrapText="1"/>
    </xf>
    <xf numFmtId="0" fontId="26" fillId="13" borderId="21"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6" fillId="0" borderId="34"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13" borderId="38" xfId="22" applyFont="1" applyFill="1" applyBorder="1" applyAlignment="1">
      <alignment horizontal="center" vertical="center" wrapText="1"/>
    </xf>
    <xf numFmtId="0" fontId="26" fillId="13" borderId="39" xfId="22" applyFont="1" applyFill="1" applyBorder="1" applyAlignment="1">
      <alignment horizontal="center" vertical="center" wrapText="1"/>
    </xf>
    <xf numFmtId="0" fontId="26" fillId="13" borderId="4" xfId="22" applyFont="1" applyFill="1" applyBorder="1" applyAlignment="1">
      <alignment horizontal="center" vertical="center" wrapText="1"/>
    </xf>
    <xf numFmtId="0" fontId="26" fillId="13" borderId="40" xfId="22" applyFont="1" applyFill="1" applyBorder="1" applyAlignment="1">
      <alignment horizontal="center" vertical="center" wrapText="1"/>
    </xf>
    <xf numFmtId="0" fontId="26" fillId="13" borderId="41"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9" fontId="25" fillId="9" borderId="29" xfId="30" applyFont="1" applyFill="1" applyBorder="1" applyAlignment="1" applyProtection="1">
      <alignment horizontal="center" vertical="center" wrapText="1"/>
    </xf>
    <xf numFmtId="9" fontId="25" fillId="9" borderId="7" xfId="30" applyFont="1" applyFill="1" applyBorder="1" applyAlignment="1" applyProtection="1">
      <alignment horizontal="center" vertical="center" wrapText="1"/>
    </xf>
    <xf numFmtId="9" fontId="25" fillId="9" borderId="8" xfId="30" applyFont="1" applyFill="1" applyBorder="1" applyAlignment="1" applyProtection="1">
      <alignment horizontal="center" vertical="center" wrapText="1"/>
    </xf>
    <xf numFmtId="9" fontId="25" fillId="9" borderId="43" xfId="30" applyFont="1" applyFill="1" applyBorder="1" applyAlignment="1" applyProtection="1">
      <alignment horizontal="center" vertical="center" wrapText="1"/>
    </xf>
    <xf numFmtId="9" fontId="25" fillId="9" borderId="44" xfId="30" applyFont="1" applyFill="1" applyBorder="1" applyAlignment="1" applyProtection="1">
      <alignment horizontal="center" vertical="center" wrapText="1"/>
    </xf>
    <xf numFmtId="9" fontId="25" fillId="9" borderId="45" xfId="30" applyFont="1" applyFill="1" applyBorder="1" applyAlignment="1" applyProtection="1">
      <alignment horizontal="center" vertical="center" wrapText="1"/>
    </xf>
    <xf numFmtId="9" fontId="25" fillId="9" borderId="6" xfId="30" applyFont="1" applyFill="1" applyBorder="1" applyAlignment="1" applyProtection="1">
      <alignment horizontal="center" vertical="center" wrapText="1"/>
    </xf>
    <xf numFmtId="9" fontId="25" fillId="9" borderId="5" xfId="30" applyFont="1" applyFill="1" applyBorder="1" applyAlignment="1" applyProtection="1">
      <alignment horizontal="center" vertical="center" wrapText="1"/>
    </xf>
    <xf numFmtId="9" fontId="25" fillId="9" borderId="16" xfId="30" applyFont="1" applyFill="1" applyBorder="1" applyAlignment="1" applyProtection="1">
      <alignment horizontal="center" vertical="center" wrapText="1"/>
    </xf>
    <xf numFmtId="9" fontId="25" fillId="9" borderId="28" xfId="30" applyFont="1" applyFill="1" applyBorder="1" applyAlignment="1" applyProtection="1">
      <alignment horizontal="center" vertical="center" wrapText="1"/>
    </xf>
    <xf numFmtId="0" fontId="26" fillId="13" borderId="22" xfId="22" applyFont="1" applyFill="1" applyBorder="1" applyAlignment="1">
      <alignment horizontal="center"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3" borderId="16" xfId="22" applyFont="1" applyFill="1" applyBorder="1" applyAlignment="1">
      <alignment horizontal="center" vertical="center" wrapText="1"/>
    </xf>
    <xf numFmtId="0" fontId="25" fillId="13" borderId="6" xfId="22" applyFont="1" applyFill="1" applyBorder="1" applyAlignment="1">
      <alignment horizontal="center" vertical="center" wrapText="1"/>
    </xf>
    <xf numFmtId="0" fontId="26" fillId="13" borderId="34" xfId="22" applyFont="1" applyFill="1" applyBorder="1" applyAlignment="1">
      <alignment horizontal="left" vertical="center" wrapText="1"/>
    </xf>
    <xf numFmtId="0" fontId="26" fillId="13" borderId="36" xfId="22" applyFont="1" applyFill="1" applyBorder="1" applyAlignment="1">
      <alignment horizontal="left" vertical="center" wrapText="1"/>
    </xf>
    <xf numFmtId="0" fontId="26" fillId="13" borderId="1" xfId="22" applyFont="1" applyFill="1" applyBorder="1" applyAlignment="1">
      <alignment horizontal="left" vertical="center" wrapText="1"/>
    </xf>
    <xf numFmtId="0" fontId="26" fillId="13" borderId="2" xfId="22" applyFont="1" applyFill="1" applyBorder="1" applyAlignment="1">
      <alignment horizontal="left" vertical="center" wrapText="1"/>
    </xf>
    <xf numFmtId="0" fontId="26" fillId="13" borderId="46" xfId="22" applyFont="1" applyFill="1" applyBorder="1" applyAlignment="1">
      <alignment horizontal="left" vertical="center" wrapText="1"/>
    </xf>
    <xf numFmtId="0" fontId="26" fillId="13" borderId="47" xfId="22" applyFont="1" applyFill="1" applyBorder="1" applyAlignment="1">
      <alignment horizontal="left" vertical="center" wrapText="1"/>
    </xf>
    <xf numFmtId="0" fontId="26" fillId="13" borderId="35" xfId="22" applyFont="1" applyFill="1" applyBorder="1" applyAlignment="1">
      <alignment horizontal="left" vertical="center" wrapText="1"/>
    </xf>
    <xf numFmtId="0" fontId="26" fillId="13" borderId="0" xfId="22" applyFont="1" applyFill="1" applyAlignment="1">
      <alignment horizontal="left" vertical="center" wrapText="1"/>
    </xf>
    <xf numFmtId="0" fontId="26" fillId="13" borderId="44" xfId="22" applyFont="1" applyFill="1" applyBorder="1" applyAlignment="1">
      <alignment horizontal="left" vertical="center" wrapText="1"/>
    </xf>
    <xf numFmtId="0" fontId="26" fillId="13" borderId="31" xfId="22" applyFont="1" applyFill="1" applyBorder="1" applyAlignment="1">
      <alignment horizontal="left" vertical="center" wrapText="1"/>
    </xf>
    <xf numFmtId="0" fontId="26" fillId="13" borderId="33" xfId="22" applyFont="1" applyFill="1" applyBorder="1" applyAlignment="1">
      <alignment horizontal="left" vertical="center" wrapText="1"/>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6" xfId="22" applyFont="1" applyBorder="1" applyAlignment="1">
      <alignment horizontal="center" vertical="center" wrapText="1"/>
    </xf>
    <xf numFmtId="0" fontId="26" fillId="0" borderId="44" xfId="22" applyFont="1" applyBorder="1" applyAlignment="1">
      <alignment horizontal="center" vertical="center" wrapText="1"/>
    </xf>
    <xf numFmtId="0" fontId="26" fillId="0" borderId="47" xfId="22" applyFont="1" applyBorder="1" applyAlignment="1">
      <alignment horizontal="center" vertical="center" wrapText="1"/>
    </xf>
    <xf numFmtId="0" fontId="34" fillId="0" borderId="31"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28" fillId="0" borderId="52" xfId="0" applyFont="1" applyBorder="1" applyAlignment="1">
      <alignment horizontal="center" vertical="center"/>
    </xf>
    <xf numFmtId="0" fontId="28" fillId="0" borderId="53" xfId="0" applyFont="1" applyBorder="1" applyAlignment="1">
      <alignment horizontal="center" vertical="center"/>
    </xf>
    <xf numFmtId="14" fontId="26" fillId="0" borderId="34" xfId="0" applyNumberFormat="1" applyFont="1" applyBorder="1" applyAlignment="1">
      <alignment horizontal="center" vertical="center"/>
    </xf>
    <xf numFmtId="0" fontId="26" fillId="0" borderId="3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13" borderId="31" xfId="22" applyFont="1" applyFill="1" applyBorder="1" applyAlignment="1">
      <alignment horizontal="center" vertical="center" wrapText="1"/>
    </xf>
    <xf numFmtId="0" fontId="26" fillId="13" borderId="33" xfId="22" applyFont="1" applyFill="1" applyBorder="1" applyAlignment="1">
      <alignment horizontal="center" vertical="center" wrapText="1"/>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25" fillId="0" borderId="34"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6"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9" fillId="0" borderId="31"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6" fillId="0" borderId="31" xfId="22" applyFont="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3" borderId="46" xfId="22" applyFont="1" applyFill="1" applyBorder="1" applyAlignment="1">
      <alignment horizontal="center" vertical="center" wrapText="1"/>
    </xf>
    <xf numFmtId="0" fontId="26" fillId="13" borderId="44" xfId="22" applyFont="1" applyFill="1" applyBorder="1" applyAlignment="1">
      <alignment horizontal="center" vertical="center" wrapText="1"/>
    </xf>
    <xf numFmtId="0" fontId="26" fillId="13" borderId="47" xfId="22" applyFont="1" applyFill="1" applyBorder="1" applyAlignment="1">
      <alignment horizontal="center" vertical="center" wrapText="1"/>
    </xf>
    <xf numFmtId="0" fontId="26" fillId="13" borderId="32" xfId="22" applyFont="1" applyFill="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3" fontId="26" fillId="0" borderId="5" xfId="22" applyNumberFormat="1" applyFont="1" applyBorder="1" applyAlignment="1">
      <alignment horizontal="center" vertical="center" wrapText="1"/>
    </xf>
    <xf numFmtId="0" fontId="26" fillId="9" borderId="44" xfId="22" applyFont="1" applyFill="1" applyBorder="1" applyAlignment="1">
      <alignment horizontal="left"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9" fontId="25" fillId="0" borderId="6" xfId="28" applyFont="1" applyBorder="1" applyAlignment="1">
      <alignment horizontal="center" vertical="center" wrapText="1"/>
    </xf>
    <xf numFmtId="9" fontId="25" fillId="0" borderId="5" xfId="28" applyFont="1" applyBorder="1" applyAlignment="1">
      <alignment horizontal="center" vertical="center" wrapText="1"/>
    </xf>
    <xf numFmtId="9" fontId="25" fillId="9" borderId="43" xfId="22" applyNumberFormat="1" applyFont="1" applyFill="1" applyBorder="1" applyAlignment="1">
      <alignment horizontal="center" vertical="center" wrapText="1"/>
    </xf>
    <xf numFmtId="9" fontId="25" fillId="9" borderId="44" xfId="22" applyNumberFormat="1" applyFont="1" applyFill="1" applyBorder="1" applyAlignment="1">
      <alignment horizontal="center" vertical="center" wrapText="1"/>
    </xf>
    <xf numFmtId="9" fontId="25" fillId="9" borderId="45" xfId="22" applyNumberFormat="1" applyFont="1" applyFill="1" applyBorder="1" applyAlignment="1">
      <alignment horizontal="center" vertical="center" wrapText="1"/>
    </xf>
    <xf numFmtId="9" fontId="25" fillId="9" borderId="47" xfId="22" applyNumberFormat="1" applyFont="1" applyFill="1" applyBorder="1" applyAlignment="1">
      <alignment horizontal="center" vertical="center" wrapText="1"/>
    </xf>
    <xf numFmtId="9" fontId="25" fillId="0" borderId="29" xfId="30" applyFont="1" applyFill="1" applyBorder="1" applyAlignment="1" applyProtection="1">
      <alignment horizontal="left" vertical="center" wrapText="1"/>
    </xf>
    <xf numFmtId="9" fontId="25" fillId="0" borderId="7" xfId="30" applyFont="1" applyFill="1" applyBorder="1" applyAlignment="1" applyProtection="1">
      <alignment horizontal="left" vertical="center" wrapText="1"/>
    </xf>
    <xf numFmtId="9" fontId="25" fillId="0" borderId="8" xfId="30" applyFont="1" applyFill="1" applyBorder="1" applyAlignment="1" applyProtection="1">
      <alignment horizontal="left" vertical="center" wrapText="1"/>
    </xf>
    <xf numFmtId="9" fontId="25" fillId="0" borderId="43" xfId="30" applyFont="1" applyFill="1" applyBorder="1" applyAlignment="1" applyProtection="1">
      <alignment horizontal="left" vertical="center" wrapText="1"/>
    </xf>
    <xf numFmtId="9" fontId="25" fillId="0" borderId="44" xfId="30" applyFont="1" applyFill="1" applyBorder="1" applyAlignment="1" applyProtection="1">
      <alignment horizontal="left" vertical="center" wrapText="1"/>
    </xf>
    <xf numFmtId="9" fontId="25" fillId="0" borderId="45" xfId="30" applyFont="1" applyFill="1" applyBorder="1" applyAlignment="1" applyProtection="1">
      <alignment horizontal="left" vertical="center" wrapText="1"/>
    </xf>
    <xf numFmtId="9" fontId="25" fillId="0" borderId="6" xfId="30" applyFont="1" applyFill="1" applyBorder="1" applyAlignment="1" applyProtection="1">
      <alignment horizontal="left" vertical="center" wrapText="1"/>
    </xf>
    <xf numFmtId="9" fontId="25" fillId="0" borderId="5" xfId="30" applyFont="1" applyFill="1" applyBorder="1" applyAlignment="1" applyProtection="1">
      <alignment horizontal="left"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43" xfId="22" applyNumberFormat="1" applyFont="1" applyBorder="1" applyAlignment="1">
      <alignment horizontal="left" vertical="center" wrapText="1"/>
    </xf>
    <xf numFmtId="9" fontId="25" fillId="0" borderId="44" xfId="22" applyNumberFormat="1" applyFont="1" applyBorder="1" applyAlignment="1">
      <alignment horizontal="left" vertical="center" wrapText="1"/>
    </xf>
    <xf numFmtId="9" fontId="25" fillId="0" borderId="45" xfId="22" applyNumberFormat="1" applyFont="1" applyBorder="1" applyAlignment="1">
      <alignment horizontal="left" vertical="center" wrapText="1"/>
    </xf>
    <xf numFmtId="9" fontId="25" fillId="0" borderId="16" xfId="30" applyFont="1" applyFill="1" applyBorder="1" applyAlignment="1" applyProtection="1">
      <alignment horizontal="left" vertical="center" wrapText="1"/>
    </xf>
    <xf numFmtId="9" fontId="25" fillId="0" borderId="28" xfId="30" applyFont="1" applyFill="1" applyBorder="1" applyAlignment="1" applyProtection="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9" fontId="41" fillId="9" borderId="29" xfId="22" applyNumberFormat="1" applyFont="1" applyFill="1" applyBorder="1" applyAlignment="1">
      <alignment horizontal="left" vertical="center" wrapText="1"/>
    </xf>
    <xf numFmtId="9" fontId="41" fillId="9" borderId="7" xfId="22" applyNumberFormat="1" applyFont="1" applyFill="1" applyBorder="1" applyAlignment="1">
      <alignment horizontal="left" vertical="center" wrapText="1"/>
    </xf>
    <xf numFmtId="9" fontId="41" fillId="9" borderId="8" xfId="22" applyNumberFormat="1" applyFont="1" applyFill="1" applyBorder="1" applyAlignment="1">
      <alignment horizontal="left" vertical="center" wrapText="1"/>
    </xf>
    <xf numFmtId="9" fontId="41" fillId="9" borderId="15" xfId="22" applyNumberFormat="1" applyFont="1" applyFill="1" applyBorder="1" applyAlignment="1">
      <alignment horizontal="left" vertical="center" wrapText="1"/>
    </xf>
    <xf numFmtId="9" fontId="41" fillId="9" borderId="10" xfId="22" applyNumberFormat="1" applyFont="1" applyFill="1" applyBorder="1" applyAlignment="1">
      <alignment horizontal="left" vertical="center" wrapText="1"/>
    </xf>
    <xf numFmtId="9" fontId="41" fillId="9" borderId="11" xfId="22" applyNumberFormat="1" applyFont="1" applyFill="1" applyBorder="1" applyAlignment="1">
      <alignment horizontal="left" vertical="center" wrapText="1"/>
    </xf>
    <xf numFmtId="0" fontId="40" fillId="9" borderId="29" xfId="34"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58"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44" xfId="0" applyFont="1" applyFill="1" applyBorder="1" applyAlignment="1">
      <alignment horizontal="center" vertical="center" wrapText="1"/>
    </xf>
    <xf numFmtId="0" fontId="28" fillId="9" borderId="47" xfId="0" applyFont="1" applyFill="1" applyBorder="1" applyAlignment="1">
      <alignment horizontal="center" vertical="center" wrapText="1"/>
    </xf>
    <xf numFmtId="9" fontId="25" fillId="0" borderId="58" xfId="30" applyFont="1" applyFill="1" applyBorder="1" applyAlignment="1" applyProtection="1">
      <alignment horizontal="left" vertical="center" wrapText="1"/>
    </xf>
    <xf numFmtId="9" fontId="25" fillId="0" borderId="47" xfId="30" applyFont="1" applyFill="1" applyBorder="1" applyAlignment="1" applyProtection="1">
      <alignment horizontal="left" vertical="center" wrapText="1"/>
    </xf>
    <xf numFmtId="9" fontId="41" fillId="9" borderId="43" xfId="22" applyNumberFormat="1" applyFont="1" applyFill="1" applyBorder="1" applyAlignment="1">
      <alignment horizontal="left" vertical="center" wrapText="1"/>
    </xf>
    <xf numFmtId="9" fontId="41" fillId="9" borderId="44" xfId="22" applyNumberFormat="1" applyFont="1" applyFill="1" applyBorder="1" applyAlignment="1">
      <alignment horizontal="left" vertical="center" wrapText="1"/>
    </xf>
    <xf numFmtId="9" fontId="41" fillId="9" borderId="45" xfId="22" applyNumberFormat="1" applyFont="1" applyFill="1" applyBorder="1" applyAlignment="1">
      <alignment horizontal="left" vertical="center" wrapText="1"/>
    </xf>
    <xf numFmtId="0" fontId="0" fillId="0" borderId="4" xfId="0" applyBorder="1" applyAlignment="1">
      <alignment horizontal="center" vertical="center" wrapText="1"/>
    </xf>
    <xf numFmtId="0" fontId="41" fillId="9" borderId="5" xfId="22" applyFont="1" applyFill="1" applyBorder="1" applyAlignment="1">
      <alignment horizontal="left" vertical="center" wrapText="1"/>
    </xf>
    <xf numFmtId="0" fontId="35" fillId="0" borderId="5" xfId="22" applyFont="1" applyBorder="1" applyAlignment="1">
      <alignment horizontal="center" vertical="center" wrapText="1"/>
    </xf>
    <xf numFmtId="0" fontId="35" fillId="0" borderId="28" xfId="22" applyFont="1" applyBorder="1" applyAlignment="1">
      <alignment horizontal="center" vertical="center" wrapText="1"/>
    </xf>
    <xf numFmtId="9" fontId="41" fillId="0" borderId="6" xfId="30" applyFont="1" applyFill="1" applyBorder="1" applyAlignment="1" applyProtection="1">
      <alignment horizontal="left" vertical="center" wrapText="1"/>
    </xf>
    <xf numFmtId="0" fontId="26" fillId="0" borderId="19" xfId="22" applyFont="1" applyBorder="1" applyAlignment="1">
      <alignment horizontal="center" vertical="center" wrapText="1"/>
    </xf>
    <xf numFmtId="9" fontId="41" fillId="0" borderId="29" xfId="30" applyFont="1" applyFill="1" applyBorder="1" applyAlignment="1" applyProtection="1">
      <alignment horizontal="left" vertical="center" wrapText="1"/>
    </xf>
    <xf numFmtId="9" fontId="41" fillId="0" borderId="7" xfId="30" applyFont="1" applyFill="1" applyBorder="1" applyAlignment="1" applyProtection="1">
      <alignment horizontal="left" vertical="center" wrapText="1"/>
    </xf>
    <xf numFmtId="9" fontId="41" fillId="0" borderId="8" xfId="30" applyFont="1" applyFill="1" applyBorder="1" applyAlignment="1" applyProtection="1">
      <alignment horizontal="left" vertical="center" wrapText="1"/>
    </xf>
    <xf numFmtId="9" fontId="41" fillId="0" borderId="15" xfId="30" applyFont="1" applyFill="1" applyBorder="1" applyAlignment="1" applyProtection="1">
      <alignment horizontal="left" vertical="center" wrapText="1"/>
    </xf>
    <xf numFmtId="9" fontId="41" fillId="0" borderId="10" xfId="30" applyFont="1" applyFill="1" applyBorder="1" applyAlignment="1" applyProtection="1">
      <alignment horizontal="left" vertical="center" wrapText="1"/>
    </xf>
    <xf numFmtId="9" fontId="41" fillId="0" borderId="11" xfId="30" applyFont="1" applyFill="1" applyBorder="1" applyAlignment="1" applyProtection="1">
      <alignment horizontal="left" vertical="center" wrapText="1"/>
    </xf>
    <xf numFmtId="9" fontId="41" fillId="0" borderId="29" xfId="22" applyNumberFormat="1" applyFont="1" applyBorder="1" applyAlignment="1">
      <alignment horizontal="left" vertical="center" wrapText="1"/>
    </xf>
    <xf numFmtId="9" fontId="41" fillId="0" borderId="7" xfId="22" applyNumberFormat="1" applyFont="1" applyBorder="1" applyAlignment="1">
      <alignment horizontal="left" vertical="center" wrapText="1"/>
    </xf>
    <xf numFmtId="9" fontId="41" fillId="0" borderId="8" xfId="22" applyNumberFormat="1" applyFont="1" applyBorder="1" applyAlignment="1">
      <alignment horizontal="left" vertical="center" wrapText="1"/>
    </xf>
    <xf numFmtId="9" fontId="41" fillId="0" borderId="15" xfId="22" applyNumberFormat="1" applyFont="1" applyBorder="1" applyAlignment="1">
      <alignment horizontal="left" vertical="center" wrapText="1"/>
    </xf>
    <xf numFmtId="9" fontId="41" fillId="0" borderId="10" xfId="22" applyNumberFormat="1" applyFont="1" applyBorder="1" applyAlignment="1">
      <alignment horizontal="left" vertical="center" wrapText="1"/>
    </xf>
    <xf numFmtId="9" fontId="41" fillId="0" borderId="11" xfId="22" applyNumberFormat="1" applyFont="1" applyBorder="1" applyAlignment="1">
      <alignment horizontal="left" vertical="center" wrapText="1"/>
    </xf>
    <xf numFmtId="9" fontId="40" fillId="0" borderId="29" xfId="34" applyNumberFormat="1" applyBorder="1" applyAlignment="1">
      <alignment horizontal="left" vertical="center" wrapText="1"/>
    </xf>
    <xf numFmtId="9" fontId="41" fillId="0" borderId="58" xfId="22" applyNumberFormat="1" applyFont="1" applyBorder="1" applyAlignment="1">
      <alignment horizontal="left" vertical="center" wrapText="1"/>
    </xf>
    <xf numFmtId="9" fontId="41" fillId="0" borderId="59" xfId="22" applyNumberFormat="1" applyFont="1" applyBorder="1" applyAlignment="1">
      <alignment horizontal="left" vertical="center" wrapText="1"/>
    </xf>
    <xf numFmtId="9" fontId="25" fillId="9" borderId="6" xfId="30" applyFont="1" applyFill="1" applyBorder="1" applyAlignment="1" applyProtection="1">
      <alignment vertical="center" wrapText="1"/>
    </xf>
    <xf numFmtId="9" fontId="25" fillId="9" borderId="16" xfId="30" applyFont="1" applyFill="1" applyBorder="1" applyAlignment="1" applyProtection="1">
      <alignment vertical="center" wrapText="1"/>
    </xf>
    <xf numFmtId="9" fontId="25" fillId="9" borderId="5" xfId="30" applyFont="1" applyFill="1" applyBorder="1" applyAlignment="1" applyProtection="1">
      <alignment vertical="center" wrapText="1"/>
    </xf>
    <xf numFmtId="9" fontId="25" fillId="9" borderId="28" xfId="30" applyFont="1" applyFill="1" applyBorder="1" applyAlignment="1" applyProtection="1">
      <alignment vertical="center" wrapText="1"/>
    </xf>
    <xf numFmtId="9" fontId="25" fillId="9" borderId="29" xfId="30" applyFont="1" applyFill="1" applyBorder="1" applyAlignment="1" applyProtection="1">
      <alignment vertical="center" wrapText="1"/>
    </xf>
    <xf numFmtId="9" fontId="25" fillId="9" borderId="7" xfId="30" applyFont="1" applyFill="1" applyBorder="1" applyAlignment="1" applyProtection="1">
      <alignment vertical="center" wrapText="1"/>
    </xf>
    <xf numFmtId="9" fontId="25" fillId="9" borderId="8" xfId="30" applyFont="1" applyFill="1" applyBorder="1" applyAlignment="1" applyProtection="1">
      <alignment vertical="center" wrapText="1"/>
    </xf>
    <xf numFmtId="9" fontId="25" fillId="9" borderId="43" xfId="30" applyFont="1" applyFill="1" applyBorder="1" applyAlignment="1" applyProtection="1">
      <alignment vertical="center" wrapText="1"/>
    </xf>
    <xf numFmtId="9" fontId="25" fillId="9" borderId="44" xfId="30" applyFont="1" applyFill="1" applyBorder="1" applyAlignment="1" applyProtection="1">
      <alignment vertical="center" wrapText="1"/>
    </xf>
    <xf numFmtId="9" fontId="25" fillId="9" borderId="45" xfId="30" applyFont="1" applyFill="1" applyBorder="1" applyAlignment="1" applyProtection="1">
      <alignment vertical="center" wrapText="1"/>
    </xf>
    <xf numFmtId="9" fontId="25" fillId="9" borderId="29" xfId="22" applyNumberFormat="1" applyFont="1" applyFill="1" applyBorder="1" applyAlignment="1">
      <alignment horizontal="left" vertical="center" wrapText="1"/>
    </xf>
    <xf numFmtId="9" fontId="25" fillId="9" borderId="7" xfId="22" applyNumberFormat="1" applyFont="1" applyFill="1" applyBorder="1" applyAlignment="1">
      <alignment horizontal="left" vertical="center" wrapText="1"/>
    </xf>
    <xf numFmtId="9" fontId="25" fillId="9" borderId="8" xfId="22" applyNumberFormat="1" applyFont="1" applyFill="1" applyBorder="1" applyAlignment="1">
      <alignment horizontal="left" vertical="center" wrapText="1"/>
    </xf>
    <xf numFmtId="9" fontId="25" fillId="9" borderId="15" xfId="22" applyNumberFormat="1" applyFont="1" applyFill="1" applyBorder="1" applyAlignment="1">
      <alignment horizontal="left" vertical="center" wrapText="1"/>
    </xf>
    <xf numFmtId="9" fontId="25" fillId="9" borderId="10" xfId="22" applyNumberFormat="1" applyFont="1" applyFill="1" applyBorder="1" applyAlignment="1">
      <alignment horizontal="left" vertical="center" wrapText="1"/>
    </xf>
    <xf numFmtId="9" fontId="25" fillId="9" borderId="11" xfId="22" applyNumberFormat="1" applyFont="1" applyFill="1" applyBorder="1" applyAlignment="1">
      <alignment horizontal="left" vertical="center" wrapText="1"/>
    </xf>
    <xf numFmtId="9" fontId="25" fillId="9" borderId="43" xfId="22" applyNumberFormat="1" applyFont="1" applyFill="1" applyBorder="1" applyAlignment="1">
      <alignment horizontal="left" vertical="center" wrapText="1"/>
    </xf>
    <xf numFmtId="9" fontId="25" fillId="9" borderId="44" xfId="22" applyNumberFormat="1" applyFont="1" applyFill="1" applyBorder="1" applyAlignment="1">
      <alignment horizontal="left" vertical="center" wrapText="1"/>
    </xf>
    <xf numFmtId="9" fontId="25" fillId="9" borderId="45" xfId="22" applyNumberFormat="1" applyFont="1" applyFill="1" applyBorder="1" applyAlignment="1">
      <alignment horizontal="left" vertical="center" wrapText="1"/>
    </xf>
    <xf numFmtId="9" fontId="41" fillId="0" borderId="16" xfId="30" applyFont="1" applyFill="1" applyBorder="1" applyAlignment="1" applyProtection="1">
      <alignment horizontal="left" vertical="center" wrapText="1"/>
    </xf>
    <xf numFmtId="9" fontId="41" fillId="0" borderId="5" xfId="30" applyFont="1" applyFill="1" applyBorder="1" applyAlignment="1" applyProtection="1">
      <alignment horizontal="left" vertical="center" wrapText="1"/>
    </xf>
    <xf numFmtId="9" fontId="41" fillId="0" borderId="28" xfId="30" applyFont="1" applyFill="1" applyBorder="1" applyAlignment="1" applyProtection="1">
      <alignment horizontal="left" vertical="center" wrapText="1"/>
    </xf>
    <xf numFmtId="9" fontId="41" fillId="0" borderId="43" xfId="30" applyFont="1" applyFill="1" applyBorder="1" applyAlignment="1" applyProtection="1">
      <alignment horizontal="left" vertical="center" wrapText="1"/>
    </xf>
    <xf numFmtId="9" fontId="41" fillId="0" borderId="44" xfId="30" applyFont="1" applyFill="1" applyBorder="1" applyAlignment="1" applyProtection="1">
      <alignment horizontal="left" vertical="center" wrapText="1"/>
    </xf>
    <xf numFmtId="9" fontId="41" fillId="0" borderId="45" xfId="30" applyFont="1" applyFill="1" applyBorder="1" applyAlignment="1" applyProtection="1">
      <alignment horizontal="left" vertical="center" wrapText="1"/>
    </xf>
    <xf numFmtId="9" fontId="40" fillId="9" borderId="29" xfId="34" applyNumberFormat="1" applyFill="1" applyBorder="1" applyAlignment="1">
      <alignment horizontal="left" vertical="center" wrapText="1"/>
    </xf>
    <xf numFmtId="9" fontId="41" fillId="9" borderId="58" xfId="22" applyNumberFormat="1" applyFont="1" applyFill="1" applyBorder="1" applyAlignment="1">
      <alignment horizontal="left" vertical="center" wrapText="1"/>
    </xf>
    <xf numFmtId="9" fontId="41" fillId="9" borderId="59" xfId="22" applyNumberFormat="1" applyFont="1" applyFill="1" applyBorder="1" applyAlignment="1">
      <alignment horizontal="left" vertical="center" wrapText="1"/>
    </xf>
    <xf numFmtId="9" fontId="41" fillId="9" borderId="47" xfId="22" applyNumberFormat="1" applyFont="1" applyFill="1" applyBorder="1" applyAlignment="1">
      <alignment horizontal="left" vertical="center" wrapText="1"/>
    </xf>
    <xf numFmtId="9" fontId="41" fillId="9" borderId="29" xfId="22" applyNumberFormat="1" applyFont="1" applyFill="1" applyBorder="1" applyAlignment="1">
      <alignment horizontal="left" vertical="top" wrapText="1"/>
    </xf>
    <xf numFmtId="9" fontId="41" fillId="9" borderId="7" xfId="22" applyNumberFormat="1" applyFont="1" applyFill="1" applyBorder="1" applyAlignment="1">
      <alignment horizontal="left" vertical="top" wrapText="1"/>
    </xf>
    <xf numFmtId="9" fontId="41" fillId="9" borderId="8" xfId="22" applyNumberFormat="1" applyFont="1" applyFill="1" applyBorder="1" applyAlignment="1">
      <alignment horizontal="left" vertical="top" wrapText="1"/>
    </xf>
    <xf numFmtId="9" fontId="41" fillId="9" borderId="43" xfId="22" applyNumberFormat="1" applyFont="1" applyFill="1" applyBorder="1" applyAlignment="1">
      <alignment horizontal="left" vertical="top" wrapText="1"/>
    </xf>
    <xf numFmtId="9" fontId="41" fillId="9" borderId="44" xfId="22" applyNumberFormat="1" applyFont="1" applyFill="1" applyBorder="1" applyAlignment="1">
      <alignment horizontal="left" vertical="top" wrapText="1"/>
    </xf>
    <xf numFmtId="9" fontId="41" fillId="9" borderId="45" xfId="22" applyNumberFormat="1" applyFont="1" applyFill="1" applyBorder="1" applyAlignment="1">
      <alignment horizontal="left" vertical="top" wrapText="1"/>
    </xf>
    <xf numFmtId="9" fontId="25" fillId="9" borderId="6" xfId="30" applyFont="1" applyFill="1" applyBorder="1" applyAlignment="1" applyProtection="1">
      <alignment horizontal="left" vertical="center" wrapText="1"/>
    </xf>
    <xf numFmtId="9" fontId="25" fillId="9" borderId="16" xfId="30" applyFont="1" applyFill="1" applyBorder="1" applyAlignment="1" applyProtection="1">
      <alignment horizontal="left" vertical="center" wrapText="1"/>
    </xf>
    <xf numFmtId="9" fontId="25" fillId="9" borderId="5" xfId="30" applyFont="1" applyFill="1" applyBorder="1" applyAlignment="1" applyProtection="1">
      <alignment horizontal="left" vertical="center" wrapText="1"/>
    </xf>
    <xf numFmtId="9" fontId="25" fillId="9" borderId="28" xfId="30" applyFont="1" applyFill="1" applyBorder="1" applyAlignment="1" applyProtection="1">
      <alignment horizontal="left" vertical="center" wrapText="1"/>
    </xf>
    <xf numFmtId="9" fontId="25" fillId="9" borderId="29" xfId="30" applyFont="1" applyFill="1" applyBorder="1" applyAlignment="1" applyProtection="1">
      <alignment horizontal="left" vertical="center" wrapText="1"/>
    </xf>
    <xf numFmtId="9" fontId="25" fillId="9" borderId="7" xfId="30" applyFont="1" applyFill="1" applyBorder="1" applyAlignment="1" applyProtection="1">
      <alignment horizontal="left" vertical="center" wrapText="1"/>
    </xf>
    <xf numFmtId="9" fontId="25" fillId="9" borderId="8" xfId="30" applyFont="1" applyFill="1" applyBorder="1" applyAlignment="1" applyProtection="1">
      <alignment horizontal="left" vertical="center" wrapText="1"/>
    </xf>
    <xf numFmtId="9" fontId="25" fillId="9" borderId="43" xfId="30" applyFont="1" applyFill="1" applyBorder="1" applyAlignment="1" applyProtection="1">
      <alignment horizontal="left" vertical="center" wrapText="1"/>
    </xf>
    <xf numFmtId="9" fontId="25" fillId="9" borderId="44" xfId="30" applyFont="1" applyFill="1" applyBorder="1" applyAlignment="1" applyProtection="1">
      <alignment horizontal="left" vertical="center" wrapText="1"/>
    </xf>
    <xf numFmtId="9" fontId="25" fillId="9" borderId="45" xfId="30" applyFont="1" applyFill="1" applyBorder="1" applyAlignment="1" applyProtection="1">
      <alignment horizontal="left" vertical="center" wrapText="1"/>
    </xf>
    <xf numFmtId="9" fontId="25" fillId="9" borderId="29" xfId="22" applyNumberFormat="1" applyFont="1" applyFill="1" applyBorder="1" applyAlignment="1">
      <alignment horizontal="left" wrapText="1"/>
    </xf>
    <xf numFmtId="9" fontId="25" fillId="9" borderId="7" xfId="22" applyNumberFormat="1" applyFont="1" applyFill="1" applyBorder="1" applyAlignment="1">
      <alignment horizontal="left" wrapText="1"/>
    </xf>
    <xf numFmtId="9" fontId="25" fillId="9" borderId="8" xfId="22" applyNumberFormat="1" applyFont="1" applyFill="1" applyBorder="1" applyAlignment="1">
      <alignment horizontal="left" wrapText="1"/>
    </xf>
    <xf numFmtId="9" fontId="25" fillId="9" borderId="43" xfId="22" applyNumberFormat="1" applyFont="1" applyFill="1" applyBorder="1" applyAlignment="1">
      <alignment horizontal="left" wrapText="1"/>
    </xf>
    <xf numFmtId="9" fontId="25" fillId="9" borderId="44" xfId="22" applyNumberFormat="1" applyFont="1" applyFill="1" applyBorder="1" applyAlignment="1">
      <alignment horizontal="left" wrapText="1"/>
    </xf>
    <xf numFmtId="9" fontId="25" fillId="9" borderId="45" xfId="22" applyNumberFormat="1" applyFont="1" applyFill="1" applyBorder="1" applyAlignment="1">
      <alignment horizontal="left" wrapText="1"/>
    </xf>
    <xf numFmtId="9" fontId="41" fillId="0" borderId="6" xfId="30" applyFont="1" applyFill="1" applyBorder="1" applyAlignment="1" applyProtection="1">
      <alignment vertical="center" wrapText="1"/>
    </xf>
    <xf numFmtId="9" fontId="41" fillId="0" borderId="16" xfId="30" applyFont="1" applyFill="1" applyBorder="1" applyAlignment="1" applyProtection="1">
      <alignment vertical="center" wrapText="1"/>
    </xf>
    <xf numFmtId="9" fontId="41" fillId="0" borderId="5" xfId="30" applyFont="1" applyFill="1" applyBorder="1" applyAlignment="1" applyProtection="1">
      <alignment vertical="center" wrapText="1"/>
    </xf>
    <xf numFmtId="9" fontId="41" fillId="0" borderId="28" xfId="30" applyFont="1" applyFill="1" applyBorder="1" applyAlignment="1" applyProtection="1">
      <alignment vertical="center" wrapText="1"/>
    </xf>
    <xf numFmtId="173" fontId="26" fillId="0" borderId="3" xfId="22" applyNumberFormat="1" applyFont="1" applyBorder="1" applyAlignment="1">
      <alignment horizontal="center" vertical="center" wrapText="1"/>
    </xf>
    <xf numFmtId="9" fontId="41" fillId="9" borderId="29" xfId="30" applyFont="1" applyFill="1" applyBorder="1" applyAlignment="1" applyProtection="1">
      <alignment horizontal="left" vertical="center" wrapText="1"/>
    </xf>
    <xf numFmtId="9" fontId="41" fillId="9" borderId="7" xfId="30" applyFont="1" applyFill="1" applyBorder="1" applyAlignment="1" applyProtection="1">
      <alignment horizontal="left" vertical="center" wrapText="1"/>
    </xf>
    <xf numFmtId="9" fontId="41" fillId="9" borderId="8" xfId="30" applyFont="1" applyFill="1" applyBorder="1" applyAlignment="1" applyProtection="1">
      <alignment horizontal="left" vertical="center" wrapText="1"/>
    </xf>
    <xf numFmtId="9" fontId="41" fillId="9" borderId="43" xfId="30" applyFont="1" applyFill="1" applyBorder="1" applyAlignment="1" applyProtection="1">
      <alignment horizontal="left" vertical="center" wrapText="1"/>
    </xf>
    <xf numFmtId="9" fontId="41" fillId="9" borderId="44" xfId="30" applyFont="1" applyFill="1" applyBorder="1" applyAlignment="1" applyProtection="1">
      <alignment horizontal="left" vertical="center" wrapText="1"/>
    </xf>
    <xf numFmtId="9" fontId="41" fillId="9" borderId="45" xfId="30" applyFont="1" applyFill="1" applyBorder="1" applyAlignment="1" applyProtection="1">
      <alignment horizontal="left" vertical="center" wrapText="1"/>
    </xf>
    <xf numFmtId="9" fontId="41" fillId="0" borderId="30" xfId="22" applyNumberFormat="1" applyFont="1" applyBorder="1" applyAlignment="1">
      <alignment horizontal="left" vertical="center" wrapText="1"/>
    </xf>
    <xf numFmtId="9" fontId="41" fillId="0" borderId="0" xfId="22" applyNumberFormat="1" applyFont="1" applyAlignment="1">
      <alignment horizontal="left" vertical="center" wrapText="1"/>
    </xf>
    <xf numFmtId="9" fontId="41" fillId="0" borderId="9" xfId="22" applyNumberFormat="1" applyFont="1" applyBorder="1" applyAlignment="1">
      <alignment horizontal="left" vertical="center" wrapText="1"/>
    </xf>
    <xf numFmtId="9" fontId="41" fillId="0" borderId="43" xfId="22" applyNumberFormat="1" applyFont="1" applyBorder="1" applyAlignment="1">
      <alignment horizontal="left" vertical="center" wrapText="1"/>
    </xf>
    <xf numFmtId="9" fontId="41" fillId="0" borderId="44" xfId="22" applyNumberFormat="1" applyFont="1" applyBorder="1" applyAlignment="1">
      <alignment horizontal="left" vertical="center" wrapText="1"/>
    </xf>
    <xf numFmtId="9" fontId="41" fillId="0" borderId="45" xfId="22" applyNumberFormat="1" applyFont="1" applyBorder="1" applyAlignment="1">
      <alignment horizontal="left" vertical="center" wrapText="1"/>
    </xf>
    <xf numFmtId="9" fontId="41" fillId="0" borderId="29" xfId="22" applyNumberFormat="1" applyFont="1" applyBorder="1" applyAlignment="1">
      <alignment horizontal="left" vertical="top" wrapText="1"/>
    </xf>
    <xf numFmtId="9" fontId="41" fillId="0" borderId="7" xfId="22" applyNumberFormat="1" applyFont="1" applyBorder="1" applyAlignment="1">
      <alignment horizontal="left" vertical="top" wrapText="1"/>
    </xf>
    <xf numFmtId="9" fontId="41" fillId="0" borderId="8" xfId="22" applyNumberFormat="1" applyFont="1" applyBorder="1" applyAlignment="1">
      <alignment horizontal="left" vertical="top" wrapText="1"/>
    </xf>
    <xf numFmtId="9" fontId="41" fillId="0" borderId="15" xfId="22" applyNumberFormat="1" applyFont="1" applyBorder="1" applyAlignment="1">
      <alignment horizontal="left" vertical="top" wrapText="1"/>
    </xf>
    <xf numFmtId="9" fontId="41" fillId="0" borderId="10" xfId="22" applyNumberFormat="1" applyFont="1" applyBorder="1" applyAlignment="1">
      <alignment horizontal="left" vertical="top" wrapText="1"/>
    </xf>
    <xf numFmtId="9" fontId="41" fillId="0" borderId="11" xfId="22" applyNumberFormat="1" applyFont="1" applyBorder="1" applyAlignment="1">
      <alignment horizontal="left" vertical="top" wrapText="1"/>
    </xf>
    <xf numFmtId="9" fontId="41" fillId="9" borderId="29" xfId="22" applyNumberFormat="1" applyFont="1" applyFill="1" applyBorder="1" applyAlignment="1">
      <alignment vertical="center" wrapText="1"/>
    </xf>
    <xf numFmtId="9" fontId="41" fillId="9" borderId="7" xfId="22" applyNumberFormat="1" applyFont="1" applyFill="1" applyBorder="1" applyAlignment="1">
      <alignment vertical="center" wrapText="1"/>
    </xf>
    <xf numFmtId="9" fontId="41" fillId="9" borderId="8" xfId="22" applyNumberFormat="1" applyFont="1" applyFill="1" applyBorder="1" applyAlignment="1">
      <alignment vertical="center" wrapText="1"/>
    </xf>
    <xf numFmtId="9" fontId="41" fillId="9" borderId="15" xfId="22" applyNumberFormat="1" applyFont="1" applyFill="1" applyBorder="1" applyAlignment="1">
      <alignment vertical="center" wrapText="1"/>
    </xf>
    <xf numFmtId="9" fontId="41" fillId="9" borderId="10" xfId="22" applyNumberFormat="1" applyFont="1" applyFill="1" applyBorder="1" applyAlignment="1">
      <alignment vertical="center" wrapText="1"/>
    </xf>
    <xf numFmtId="9" fontId="41" fillId="9" borderId="11" xfId="22" applyNumberFormat="1" applyFont="1" applyFill="1" applyBorder="1" applyAlignment="1">
      <alignment vertical="center" wrapText="1"/>
    </xf>
    <xf numFmtId="9" fontId="41" fillId="0" borderId="29" xfId="22" applyNumberFormat="1" applyFont="1" applyBorder="1" applyAlignment="1">
      <alignment vertical="center" wrapText="1"/>
    </xf>
    <xf numFmtId="9" fontId="41" fillId="0" borderId="7" xfId="22" applyNumberFormat="1" applyFont="1" applyBorder="1" applyAlignment="1">
      <alignment vertical="center" wrapText="1"/>
    </xf>
    <xf numFmtId="9" fontId="41" fillId="0" borderId="8" xfId="22" applyNumberFormat="1" applyFont="1" applyBorder="1" applyAlignment="1">
      <alignment vertical="center" wrapText="1"/>
    </xf>
    <xf numFmtId="9" fontId="41" fillId="0" borderId="15" xfId="22" applyNumberFormat="1" applyFont="1" applyBorder="1" applyAlignment="1">
      <alignment vertical="center" wrapText="1"/>
    </xf>
    <xf numFmtId="9" fontId="41" fillId="0" borderId="10" xfId="22" applyNumberFormat="1" applyFont="1" applyBorder="1" applyAlignment="1">
      <alignment vertical="center" wrapText="1"/>
    </xf>
    <xf numFmtId="9" fontId="41" fillId="0" borderId="11" xfId="22" applyNumberFormat="1" applyFont="1" applyBorder="1" applyAlignment="1">
      <alignment vertical="center" wrapText="1"/>
    </xf>
    <xf numFmtId="0" fontId="42" fillId="0" borderId="42" xfId="0" applyFont="1" applyBorder="1" applyAlignment="1">
      <alignment horizontal="left" vertical="center" wrapText="1"/>
    </xf>
    <xf numFmtId="0" fontId="42" fillId="0" borderId="21" xfId="0" applyFont="1" applyBorder="1" applyAlignment="1">
      <alignment horizontal="left" vertical="center" wrapText="1"/>
    </xf>
    <xf numFmtId="0" fontId="42" fillId="0" borderId="31" xfId="0" applyFont="1" applyBorder="1" applyAlignment="1">
      <alignment horizontal="left" vertical="center" wrapText="1"/>
    </xf>
    <xf numFmtId="0" fontId="42" fillId="0" borderId="69" xfId="0" applyFont="1" applyBorder="1" applyAlignment="1">
      <alignment horizontal="left" vertical="center" wrapText="1"/>
    </xf>
    <xf numFmtId="0" fontId="19" fillId="0" borderId="6" xfId="0" applyFont="1" applyBorder="1" applyAlignment="1">
      <alignment horizontal="left" vertical="center" wrapText="1"/>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2" fillId="9" borderId="6" xfId="22" applyFont="1" applyFill="1" applyBorder="1" applyAlignment="1">
      <alignment horizontal="left" vertical="center" wrapText="1"/>
    </xf>
    <xf numFmtId="0" fontId="19" fillId="12" borderId="6" xfId="22" applyFont="1" applyFill="1" applyBorder="1" applyAlignment="1">
      <alignment horizontal="center" vertical="center" wrapText="1"/>
    </xf>
    <xf numFmtId="0" fontId="42" fillId="12" borderId="6" xfId="22" applyFont="1" applyFill="1" applyBorder="1" applyAlignment="1">
      <alignment horizontal="center" vertical="center" wrapText="1"/>
    </xf>
    <xf numFmtId="0" fontId="19" fillId="10" borderId="29"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30" xfId="0" applyFont="1" applyFill="1" applyBorder="1" applyAlignment="1">
      <alignment horizontal="center" vertical="center"/>
    </xf>
    <xf numFmtId="0" fontId="19" fillId="10" borderId="0" xfId="0" applyFont="1" applyFill="1" applyAlignment="1">
      <alignment horizontal="center" vertical="center"/>
    </xf>
    <xf numFmtId="0" fontId="19" fillId="10" borderId="9" xfId="0" applyFont="1" applyFill="1" applyBorder="1" applyAlignment="1">
      <alignment horizontal="center" vertical="center"/>
    </xf>
    <xf numFmtId="0" fontId="19" fillId="10" borderId="15" xfId="0" applyFont="1" applyFill="1" applyBorder="1" applyAlignment="1">
      <alignment horizontal="center" vertical="center"/>
    </xf>
    <xf numFmtId="0" fontId="19" fillId="10" borderId="10" xfId="0" applyFont="1" applyFill="1" applyBorder="1" applyAlignment="1">
      <alignment horizontal="center" vertical="center"/>
    </xf>
    <xf numFmtId="0" fontId="19" fillId="10" borderId="11" xfId="0" applyFont="1" applyFill="1" applyBorder="1" applyAlignment="1">
      <alignment horizontal="center" vertical="center"/>
    </xf>
    <xf numFmtId="0" fontId="19" fillId="10" borderId="3"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12" xfId="0" applyFont="1" applyFill="1" applyBorder="1" applyAlignment="1">
      <alignment horizontal="center" vertical="center"/>
    </xf>
    <xf numFmtId="0" fontId="19" fillId="10" borderId="37" xfId="0" applyFont="1" applyFill="1" applyBorder="1" applyAlignment="1">
      <alignment horizontal="center" vertical="center"/>
    </xf>
    <xf numFmtId="0" fontId="19" fillId="10" borderId="38" xfId="0" applyFont="1" applyFill="1" applyBorder="1" applyAlignment="1">
      <alignment horizontal="center" vertical="center"/>
    </xf>
    <xf numFmtId="0" fontId="19" fillId="10" borderId="6"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18" fillId="0" borderId="6" xfId="0" applyFont="1" applyBorder="1" applyAlignment="1">
      <alignment horizontal="left" vertical="center"/>
    </xf>
    <xf numFmtId="0" fontId="18" fillId="0" borderId="12"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9" fillId="10" borderId="38" xfId="0" applyFont="1" applyFill="1" applyBorder="1" applyAlignment="1">
      <alignment horizontal="center" vertical="center" wrapText="1"/>
    </xf>
    <xf numFmtId="0" fontId="26" fillId="0" borderId="6" xfId="0" applyFont="1" applyBorder="1" applyAlignment="1">
      <alignment vertical="center" wrapText="1"/>
    </xf>
    <xf numFmtId="0" fontId="33" fillId="0" borderId="6" xfId="0" applyFont="1" applyBorder="1" applyAlignment="1">
      <alignment horizontal="center" vertical="center"/>
    </xf>
    <xf numFmtId="14" fontId="26" fillId="0" borderId="12" xfId="0" applyNumberFormat="1"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10" borderId="12"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26" fillId="10" borderId="37"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8" fillId="0" borderId="27" xfId="0" applyFont="1" applyBorder="1" applyAlignment="1">
      <alignment horizontal="center"/>
    </xf>
    <xf numFmtId="0" fontId="28" fillId="0" borderId="60" xfId="0" applyFont="1" applyBorder="1" applyAlignment="1">
      <alignment horizontal="center"/>
    </xf>
    <xf numFmtId="0" fontId="28" fillId="0" borderId="53" xfId="0" applyFont="1" applyBorder="1" applyAlignment="1">
      <alignment horizontal="center"/>
    </xf>
    <xf numFmtId="0" fontId="26" fillId="13" borderId="48" xfId="22" applyFont="1" applyFill="1" applyBorder="1" applyAlignment="1">
      <alignment horizontal="center" vertical="center" wrapText="1"/>
    </xf>
    <xf numFmtId="0" fontId="26" fillId="13" borderId="49" xfId="22" applyFont="1" applyFill="1" applyBorder="1" applyAlignment="1">
      <alignment horizontal="center" vertical="center" wrapText="1"/>
    </xf>
    <xf numFmtId="0" fontId="28" fillId="0" borderId="12" xfId="0" applyFont="1" applyBorder="1" applyAlignment="1">
      <alignment horizontal="center"/>
    </xf>
    <xf numFmtId="0" fontId="28" fillId="0" borderId="37" xfId="0" applyFont="1" applyBorder="1" applyAlignment="1">
      <alignment horizontal="center"/>
    </xf>
    <xf numFmtId="0" fontId="28" fillId="0" borderId="51" xfId="0" applyFont="1" applyBorder="1" applyAlignment="1">
      <alignment horizontal="center"/>
    </xf>
    <xf numFmtId="0" fontId="28" fillId="0" borderId="15" xfId="0" applyFont="1" applyBorder="1" applyAlignment="1">
      <alignment horizontal="center"/>
    </xf>
    <xf numFmtId="0" fontId="28" fillId="0" borderId="10" xfId="0" applyFont="1" applyBorder="1" applyAlignment="1">
      <alignment horizontal="center"/>
    </xf>
    <xf numFmtId="0" fontId="28" fillId="0" borderId="59"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cellXfs>
  <cellStyles count="40">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0] 2 2" xfId="38" xr:uid="{541FE90D-56F9-4EE8-B05E-F34A8891FDC5}"/>
    <cellStyle name="Millares [0] 2 3" xfId="39" xr:uid="{31221ED2-6FE4-45A0-9192-4218C2DDEAAC}"/>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6C11E5C8-750F-40D9-9A27-B042A98B49E9}"/>
    <cellStyle name="Normal 6 2" xfId="27" xr:uid="{00000000-0005-0000-0000-00001B000000}"/>
    <cellStyle name="Percent" xfId="35" xr:uid="{654B71D0-3F4E-4732-AA45-D2199B9D4DB2}"/>
    <cellStyle name="Porcentaje" xfId="28" builtinId="5"/>
    <cellStyle name="Porcentaje 2" xfId="29" xr:uid="{00000000-0005-0000-0000-00001D000000}"/>
    <cellStyle name="Porcentaje 3" xfId="37" xr:uid="{86ECFADE-25D9-4F36-B42F-A09E91E18437}"/>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1D5BE2A-6BD4-43A5-AAF3-41B74B59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D4B1F6-F7B4-479A-A891-BED167A4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AB4DC21-F59C-4EB9-BC5B-279F85E93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D1A97AA-A7EA-4A3D-B3AB-674ABCAE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8CDED37-5CDC-4FF4-9FD2-A16DCBCE8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0A4D59-4A2D-40E1-B3A9-16CA8AA3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E93593-2403-4880-890B-B8DBD6B7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DBD1C4-12FD-465A-B800-D6B4EEF03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FB104FB-2398-4FC2-BB58-2E9E3EEEA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jutbLKU-t9OnmFzmTPvnzcBGCPcvKJt5AyT4VbEprv3uQ?e=XD0Y3s" TargetMode="External"/><Relationship Id="rId2" Type="http://schemas.openxmlformats.org/officeDocument/2006/relationships/hyperlink" Target="https://secretariadistritald-my.sharepoint.com/:f:/g/personal/cvillareal_sdmujer_gov_co/Ekej212olItCpwuSesLuI6MBOcHpzTowCAsqzMVjFQ4z8A?e=7AVdkg" TargetMode="External"/><Relationship Id="rId1" Type="http://schemas.openxmlformats.org/officeDocument/2006/relationships/hyperlink" Target="https://secretariadistritald-my.sharepoint.com/:f:/g/personal/cvillareal_sdmujer_gov_co/Ek7BDoMgiQ1KjWOLD5uYCCAB3Lm1YHB6pN1bmUmvd0N6ww?e=0hDkhk"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my.sharepoint.com/:f:/g/personal/cvillareal_sdmujer_gov_co/ErXIxzfoNStEp9ioZFBAfZkBP2P_-W5JW2zLeEwRKSabIQ?e=ZEW0G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f:/g/personal/cvillareal_sdmujer_gov_co/ElJwWmdfkg5Io67B3RodxP8B6nKeR2UuZw2fTsrRq8vFuA?e=W5gXxv" TargetMode="External"/><Relationship Id="rId1" Type="http://schemas.openxmlformats.org/officeDocument/2006/relationships/hyperlink" Target="https://secretariadistritald-my.sharepoint.com/:f:/g/personal/cvillareal_sdmujer_gov_co/EoNXqQhx3PJLor_mnUqAuZABeXDg58ZuS9uDyvLARlfn0Q?e=PFN18K"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my.sharepoint.com/:f:/g/personal/cvillareal_sdmujer_gov_co/EpcsDEQw7ntOvrOcmR5REWoBdfAvDtbKZAwSo-d5hQhqPQ?e=o3QGcS" TargetMode="External"/><Relationship Id="rId1" Type="http://schemas.openxmlformats.org/officeDocument/2006/relationships/hyperlink" Target="https://secretariadistritald-my.sharepoint.com/:f:/g/personal/cvillareal_sdmujer_gov_co/EpcsDEQw7ntOvrOcmR5REWoBdfAvDtbKZAwSo-d5hQhqPQ?e=o3QGc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my.sharepoint.com/:f:/g/personal/cvillareal_sdmujer_gov_co/EhD6j1HdHJRMhbdUnvfrIL8BCpDU2Qps0ffufT_fBK0YHg?e=cqqiVb" TargetMode="External"/><Relationship Id="rId1" Type="http://schemas.openxmlformats.org/officeDocument/2006/relationships/hyperlink" Target="https://secretariadistritald-my.sharepoint.com/:f:/g/personal/cvillareal_sdmujer_gov_co/EiQAKZarQzNKl7URGA9ZdOEBCYNIDD0KvjvuGm-MOMzdWQ?e=ZZih2t"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mLSnuNTt6hLg7yjxXP3-wcBKl9oGvDFKTh_x90RSY-zPw?e=jbTvfg" TargetMode="External"/><Relationship Id="rId2" Type="http://schemas.openxmlformats.org/officeDocument/2006/relationships/hyperlink" Target="https://secretariadistritald-my.sharepoint.com/:f:/g/personal/cvillareal_sdmujer_gov_co/EgZTIY96uldIoD-baO_f5gsBNmlA7s-MR6dO_uFxOSRyPw?e=uYj7re" TargetMode="External"/><Relationship Id="rId1" Type="http://schemas.openxmlformats.org/officeDocument/2006/relationships/hyperlink" Target="https://secretariadistritald-my.sharepoint.com/:f:/g/personal/cvillareal_sdmujer_gov_co/EhnGOeyEeWNHqkIDu19NDF8BMYzj1nQw0CRnBnDHOvS6ow?e=GdJDzY"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ecretariadistritald-my.sharepoint.com/:f:/g/personal/cvillareal_sdmujer_gov_co/En1BQXRFbohDgcvV5MCL9KYBv6CIDG4I4ZNzXexwGBuYLg?e=WhhAGg" TargetMode="External"/><Relationship Id="rId1" Type="http://schemas.openxmlformats.org/officeDocument/2006/relationships/hyperlink" Target="https://secretariadistritald-my.sharepoint.com/:f:/g/personal/cvillareal_sdmujer_gov_co/EqN6A8-L4R9Mskw4D4R-23IBp-tnSjx4EB1WcBqAepuo6Q?e=aw0Wh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ecretariadistritald-my.sharepoint.com/:f:/g/personal/cvillareal_sdmujer_gov_co/Ej_2zT2HL01BkxbXI-8Qt0wBMNjah2wSJAak2swjoyRjOQ?e=IQm8ps" TargetMode="External"/><Relationship Id="rId1" Type="http://schemas.openxmlformats.org/officeDocument/2006/relationships/hyperlink" Target="https://secretariadistritald-my.sharepoint.com/:f:/g/personal/cvillareal_sdmujer_gov_co/EvqL6aybJhhIqeyu2-MI0ecBln6vAb0fk4yCAT2q-2iwLw?e=jYgKX0"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f:/g/personal/cvillareal_sdmujer_gov_co/EvelqhLECfNKrGmRFbrPgE8BS9MULt_CxqFEJsd8EYHJ-Q?e=RXk1zH" TargetMode="External"/><Relationship Id="rId1" Type="http://schemas.openxmlformats.org/officeDocument/2006/relationships/hyperlink" Target="https://secretariadistritald-my.sharepoint.com/:f:/g/personal/cvillareal_sdmujer_gov_co/EkGrrIrPtDlBrZBEWdbvtsQBjsFFOEZxyDuMpl-9v8wz5w?e=BqZ0ju"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sKyRIoHfjRNksVKYqvRjWwBz3dozKxD_rdVIrNADy5EAg?e=1c5ShU" TargetMode="External"/><Relationship Id="rId2" Type="http://schemas.openxmlformats.org/officeDocument/2006/relationships/hyperlink" Target="https://secretariadistritald-my.sharepoint.com/:f:/g/personal/cvillareal_sdmujer_gov_co/EpPeOQZfP4xJtaepVbjXwfoBYXxL_UHYmF3s9bWmvz6nGg?e=ly2Vhh" TargetMode="External"/><Relationship Id="rId1" Type="http://schemas.openxmlformats.org/officeDocument/2006/relationships/hyperlink" Target="https://secretariadistritald-my.sharepoint.com/:f:/g/personal/cvillareal_sdmujer_gov_co/EpQjf8_Rw2ZCvZrbLv0u5AwBLOriKhtpEM6GZPAm-vn6vw?e=sm4shi" TargetMode="External"/><Relationship Id="rId6" Type="http://schemas.openxmlformats.org/officeDocument/2006/relationships/drawing" Target="../drawings/drawing9.xml"/><Relationship Id="rId5" Type="http://schemas.openxmlformats.org/officeDocument/2006/relationships/printerSettings" Target="../printerSettings/printerSettings10.bin"/><Relationship Id="rId4" Type="http://schemas.openxmlformats.org/officeDocument/2006/relationships/hyperlink" Target="https://secretariadistritald-my.sharepoint.com/:f:/g/personal/cvillareal_sdmujer_gov_co/EuPiqLlb15xPju5jjxRh3Z4BhcDzDKtRnrP3HGcKAT1dAg?e=VRIHyK"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retariadistritald-my.sharepoint.com/:f:/g/personal/cvillareal_sdmujer_gov_co/EjY2r-giYyBIqalpEqVOgHIBdsu3yqN_J4Oqn9DCC9uyKg?e=AG0EM8" TargetMode="External"/><Relationship Id="rId7" Type="http://schemas.openxmlformats.org/officeDocument/2006/relationships/drawing" Target="../drawings/drawing10.xml"/><Relationship Id="rId2" Type="http://schemas.openxmlformats.org/officeDocument/2006/relationships/hyperlink" Target="https://secretariadistritald-my.sharepoint.com/:f:/g/personal/cvillareal_sdmujer_gov_co/EjsJWQRpn1JOi_2eKtPi4TkB1lWnnm3Sd44ci-sZ7xKhpQ?e=L3gHR0" TargetMode="External"/><Relationship Id="rId1" Type="http://schemas.openxmlformats.org/officeDocument/2006/relationships/hyperlink" Target="https://secretariadistritald-my.sharepoint.com/:f:/g/personal/cvillareal_sdmujer_gov_co/EkUDNXGLgINMpLpJtKlniwcBcaszIE2dFKNJf8z4q9lnyA?e=86Mm7N" TargetMode="External"/><Relationship Id="rId6" Type="http://schemas.openxmlformats.org/officeDocument/2006/relationships/printerSettings" Target="../printerSettings/printerSettings11.bin"/><Relationship Id="rId5" Type="http://schemas.openxmlformats.org/officeDocument/2006/relationships/hyperlink" Target="https://secretariadistritald-my.sharepoint.com/:f:/g/personal/cvillareal_sdmujer_gov_co/EiT1wrzn6ShJljex-m4LRwEB13-2gcxczBWxmY1qutmghg?e=46Vw1A" TargetMode="External"/><Relationship Id="rId4" Type="http://schemas.openxmlformats.org/officeDocument/2006/relationships/hyperlink" Target="https://secretariadistritald-my.sharepoint.com/:f:/g/personal/cvillareal_sdmujer_gov_co/EmWhlQGKJKxJiC0JTdvuuaMBH9C_2cFLsppEslmp6Jnv-Q?e=mG7hJC"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secretariadistritald-my.sharepoint.com/:f:/g/personal/cvillareal_sdmujer_gov_co/EoNXqQhx3PJLor_mnUqAuZABeXDg58ZuS9uDyvLARlfn0Q?e=PFN18K" TargetMode="External"/><Relationship Id="rId18" Type="http://schemas.openxmlformats.org/officeDocument/2006/relationships/hyperlink" Target="https://secretariadistritald-my.sharepoint.com/:f:/g/personal/cvillareal_sdmujer_gov_co/EiQAKZarQzNKl7URGA9ZdOEBCYNIDD0KvjvuGm-MOMzdWQ?e=ZZih2t" TargetMode="External"/><Relationship Id="rId26" Type="http://schemas.openxmlformats.org/officeDocument/2006/relationships/hyperlink" Target="https://secretariadistritald-my.sharepoint.com/:f:/g/personal/cvillareal_sdmujer_gov_co/EpQjf8_Rw2ZCvZrbLv0u5AwBLOriKhtpEM6GZPAm-vn6vw?e=sm4shi" TargetMode="External"/><Relationship Id="rId39" Type="http://schemas.openxmlformats.org/officeDocument/2006/relationships/printerSettings" Target="../printerSettings/printerSettings12.bin"/><Relationship Id="rId21" Type="http://schemas.openxmlformats.org/officeDocument/2006/relationships/hyperlink" Target="https://secretariadistritald-my.sharepoint.com/:f:/g/personal/cvillareal_sdmujer_gov_co/EhD6j1HdHJRMhbdUnvfrIL8BCpDU2Qps0ffufT_fBK0YHg?e=cqqiVb" TargetMode="External"/><Relationship Id="rId34" Type="http://schemas.openxmlformats.org/officeDocument/2006/relationships/hyperlink" Target="https://secretariadistritald-my.sharepoint.com/:f:/g/personal/cvillareal_sdmujer_gov_co/EjY2r-giYyBIqalpEqVOgHIBdsu3yqN_J4Oqn9DCC9uyKg?e=AG0EM8" TargetMode="External"/><Relationship Id="rId7" Type="http://schemas.openxmlformats.org/officeDocument/2006/relationships/hyperlink" Target="https://secretariadistritald-my.sharepoint.com/:f:/g/personal/cvillareal_sdmujer_gov_co/ElJwWmdfkg5Io67B3RodxP8B6nKeR2UuZw2fTsrRq8vFuA?e=W5gXxv" TargetMode="External"/><Relationship Id="rId2" Type="http://schemas.openxmlformats.org/officeDocument/2006/relationships/hyperlink" Target="https://secretariadistritald-my.sharepoint.com/:f:/g/personal/cvillareal_sdmujer_gov_co/ElJwWmdfkg5Io67B3RodxP8B6nKeR2UuZw2fTsrRq8vFuA?e=W5gXxv" TargetMode="External"/><Relationship Id="rId16" Type="http://schemas.openxmlformats.org/officeDocument/2006/relationships/hyperlink" Target="https://secretariadistritald-my.sharepoint.com/:f:/g/personal/cvillareal_sdmujer_gov_co/EpcsDEQw7ntOvrOcmR5REWoBdfAvDtbKZAwSo-d5hQhqPQ?e=o3QGcS" TargetMode="External"/><Relationship Id="rId20" Type="http://schemas.openxmlformats.org/officeDocument/2006/relationships/hyperlink" Target="https://secretariadistritald-my.sharepoint.com/:f:/g/personal/cvillareal_sdmujer_gov_co/EhD6j1HdHJRMhbdUnvfrIL8BCpDU2Qps0ffufT_fBK0YHg?e=cqqiVb" TargetMode="External"/><Relationship Id="rId29" Type="http://schemas.openxmlformats.org/officeDocument/2006/relationships/hyperlink" Target="https://secretariadistritald-my.sharepoint.com/:f:/g/personal/cvillareal_sdmujer_gov_co/EuPiqLlb15xPju5jjxRh3Z4BhcDzDKtRnrP3HGcKAT1dAg?e=VRIHyK" TargetMode="External"/><Relationship Id="rId41" Type="http://schemas.openxmlformats.org/officeDocument/2006/relationships/comments" Target="../comments2.xml"/><Relationship Id="rId1" Type="http://schemas.openxmlformats.org/officeDocument/2006/relationships/hyperlink" Target="https://secretariadistritald-my.sharepoint.com/:f:/g/personal/cvillareal_sdmujer_gov_co/Egb3B21f3qhMveucJGSEhewBCjZt7nCVtazCu-GTS1jmsg?e=0lpcEm" TargetMode="External"/><Relationship Id="rId6" Type="http://schemas.openxmlformats.org/officeDocument/2006/relationships/hyperlink" Target="https://secretariadistritald-my.sharepoint.com/:f:/g/personal/cvillareal_sdmujer_gov_co/EkUDNXGLgINMpLpJtKlniwcBcaszIE2dFKNJf8z4q9lnyA?e=86Mm7N" TargetMode="External"/><Relationship Id="rId11" Type="http://schemas.openxmlformats.org/officeDocument/2006/relationships/hyperlink" Target="https://secretariadistritald-my.sharepoint.com/:f:/g/personal/cvillareal_sdmujer_gov_co/EjutbLKU-t9OnmFzmTPvnzcBGCPcvKJt5AyT4VbEprv3uQ?e=XD0Y3s" TargetMode="External"/><Relationship Id="rId24" Type="http://schemas.openxmlformats.org/officeDocument/2006/relationships/hyperlink" Target="https://secretariadistritald-my.sharepoint.com/:f:/g/personal/cvillareal_sdmujer_gov_co/Ej_2zT2HL01BkxbXI-8Qt0wBMNjah2wSJAak2swjoyRjOQ?e=IQm8ps" TargetMode="External"/><Relationship Id="rId32" Type="http://schemas.openxmlformats.org/officeDocument/2006/relationships/hyperlink" Target="https://secretariadistritald-my.sharepoint.com/:f:/g/personal/cvillareal_sdmujer_gov_co/ErhUb5yZkAxPnLn_BP9pqA0BkahYe2OiTSL-PkFMWmIe5A?e=Ll50Vw" TargetMode="External"/><Relationship Id="rId37" Type="http://schemas.openxmlformats.org/officeDocument/2006/relationships/hyperlink" Target="https://secretariadistritald-my.sharepoint.com/:f:/g/personal/cvillareal_sdmujer_gov_co/EmLSnuNTt6hLg7yjxXP3-wcBKl9oGvDFKTh_x90RSY-zPw?e=jbTvfg" TargetMode="External"/><Relationship Id="rId40" Type="http://schemas.openxmlformats.org/officeDocument/2006/relationships/vmlDrawing" Target="../drawings/vmlDrawing2.vml"/><Relationship Id="rId5" Type="http://schemas.openxmlformats.org/officeDocument/2006/relationships/hyperlink" Target="https://secretariadistritald-my.sharepoint.com/:f:/g/personal/cvillareal_sdmujer_gov_co/EpcsDEQw7ntOvrOcmR5REWoBdfAvDtbKZAwSo-d5hQhqPQ?e=o3QGcS" TargetMode="External"/><Relationship Id="rId15" Type="http://schemas.openxmlformats.org/officeDocument/2006/relationships/hyperlink" Target="https://secretariadistritald-my.sharepoint.com/:f:/g/personal/cvillareal_sdmujer_gov_co/EpcsDEQw7ntOvrOcmR5REWoBdfAvDtbKZAwSo-d5hQhqPQ?e=o3QGcS" TargetMode="External"/><Relationship Id="rId23" Type="http://schemas.openxmlformats.org/officeDocument/2006/relationships/hyperlink" Target="https://secretariadistritald-my.sharepoint.com/:f:/g/personal/cvillareal_sdmujer_gov_co/En1BQXRFbohDgcvV5MCL9KYBv6CIDG4I4ZNzXexwGBuYLg?e=WhhAGg" TargetMode="External"/><Relationship Id="rId28" Type="http://schemas.openxmlformats.org/officeDocument/2006/relationships/hyperlink" Target="https://secretariadistritald-my.sharepoint.com/:f:/g/personal/cvillareal_sdmujer_gov_co/EsKyRIoHfjRNksVKYqvRjWwBz3dozKxD_rdVIrNADy5EAg?e=1c5ShU" TargetMode="External"/><Relationship Id="rId36" Type="http://schemas.openxmlformats.org/officeDocument/2006/relationships/hyperlink" Target="https://secretariadistritald-my.sharepoint.com/:f:/g/personal/cvillareal_sdmujer_gov_co/EgZTIY96uldIoD-baO_f5gsBNmlA7s-MR6dO_uFxOSRyPw?e=uYj7re" TargetMode="External"/><Relationship Id="rId10" Type="http://schemas.openxmlformats.org/officeDocument/2006/relationships/hyperlink" Target="https://secretariadistritald-my.sharepoint.com/:f:/g/personal/cvillareal_sdmujer_gov_co/Ekej212olItCpwuSesLuI6MBOcHpzTowCAsqzMVjFQ4z8A?e=7AVdkg" TargetMode="External"/><Relationship Id="rId19" Type="http://schemas.openxmlformats.org/officeDocument/2006/relationships/hyperlink" Target="https://secretariadistritald-my.sharepoint.com/:f:/g/personal/cvillareal_sdmujer_gov_co/EiQAKZarQzNKl7URGA9ZdOEBCYNIDD0KvjvuGm-MOMzdWQ?e=ZZih2t" TargetMode="External"/><Relationship Id="rId31" Type="http://schemas.openxmlformats.org/officeDocument/2006/relationships/hyperlink" Target="https://secretariadistritald-my.sharepoint.com/:f:/g/personal/cvillareal_sdmujer_gov_co/EmWhlQGKJKxJiC0JTdvuuaMBH9C_2cFLsppEslmp6Jnv-Q?e=mG7hJC" TargetMode="External"/><Relationship Id="rId4" Type="http://schemas.openxmlformats.org/officeDocument/2006/relationships/hyperlink" Target="https://secretariadistritald-my.sharepoint.com/:f:/g/personal/cvillareal_sdmujer_gov_co/Ej_2zT2HL01BkxbXI-8Qt0wBMNjah2wSJAak2swjoyRjOQ?e=IQm8ps" TargetMode="External"/><Relationship Id="rId9" Type="http://schemas.openxmlformats.org/officeDocument/2006/relationships/hyperlink" Target="https://secretariadistritald-my.sharepoint.com/:f:/g/personal/cvillareal_sdmujer_gov_co/Ek7BDoMgiQ1KjWOLD5uYCCAB3Lm1YHB6pN1bmUmvd0N6ww?e=0hDkhk" TargetMode="External"/><Relationship Id="rId14" Type="http://schemas.openxmlformats.org/officeDocument/2006/relationships/hyperlink" Target="https://secretariadistritald-my.sharepoint.com/:f:/g/personal/cvillareal_sdmujer_gov_co/EoNXqQhx3PJLor_mnUqAuZABeXDg58ZuS9uDyvLARlfn0Q?e=PFN18K" TargetMode="External"/><Relationship Id="rId22" Type="http://schemas.openxmlformats.org/officeDocument/2006/relationships/hyperlink" Target="https://secretariadistritald-my.sharepoint.com/:f:/g/personal/cvillareal_sdmujer_gov_co/EhD6j1HdHJRMhbdUnvfrIL8BCpDU2Qps0ffufT_fBK0YHg?e=cqqiVb" TargetMode="External"/><Relationship Id="rId27" Type="http://schemas.openxmlformats.org/officeDocument/2006/relationships/hyperlink" Target="https://secretariadistritald-my.sharepoint.com/:f:/g/personal/cvillareal_sdmujer_gov_co/EpPeOQZfP4xJtaepVbjXwfoBYXxL_UHYmF3s9bWmvz6nGg?e=ly2Vhh" TargetMode="External"/><Relationship Id="rId30" Type="http://schemas.openxmlformats.org/officeDocument/2006/relationships/hyperlink" Target="https://secretariadistritald-my.sharepoint.com/:f:/g/personal/cvillareal_sdmujer_gov_co/EpvwdWhm2Y1Kg9ZKIz7zjScBGWCxrjI7vctb0ljB1dfsuw?e=szfIIe" TargetMode="External"/><Relationship Id="rId35" Type="http://schemas.openxmlformats.org/officeDocument/2006/relationships/hyperlink" Target="https://secretariadistritald-my.sharepoint.com/:f:/g/personal/cvillareal_sdmujer_gov_co/EhnGOeyEeWNHqkIDu19NDF8BMYzj1nQw0CRnBnDHOvS6ow?e=GdJDzY" TargetMode="External"/><Relationship Id="rId8" Type="http://schemas.openxmlformats.org/officeDocument/2006/relationships/hyperlink" Target="https://secretariadistritald-my.sharepoint.com/:f:/g/personal/cvillareal_sdmujer_gov_co/EqN6A8-L4R9Mskw4D4R-23IBp-tnSjx4EB1WcBqAepuo6Q?e=aw0Wha" TargetMode="External"/><Relationship Id="rId3" Type="http://schemas.openxmlformats.org/officeDocument/2006/relationships/hyperlink" Target="https://secretariadistritald-my.sharepoint.com/:f:/g/personal/cvillareal_sdmujer_gov_co/En1BQXRFbohDgcvV5MCL9KYBv6CIDG4I4ZNzXexwGBuYLg?e=WhhAGg" TargetMode="External"/><Relationship Id="rId12" Type="http://schemas.openxmlformats.org/officeDocument/2006/relationships/hyperlink" Target="https://secretariadistritald-my.sharepoint.com/:f:/g/personal/cvillareal_sdmujer_gov_co/Ekej212olItCpwuSesLuI6MBOcHpzTowCAsqzMVjFQ4z8A?e=7AVdkg" TargetMode="External"/><Relationship Id="rId17" Type="http://schemas.openxmlformats.org/officeDocument/2006/relationships/hyperlink" Target="https://secretariadistritald-my.sharepoint.com/:f:/g/personal/cvillareal_sdmujer_gov_co/EpcsDEQw7ntOvrOcmR5REWoBdfAvDtbKZAwSo-d5hQhqPQ?e=o3QGcS" TargetMode="External"/><Relationship Id="rId25" Type="http://schemas.openxmlformats.org/officeDocument/2006/relationships/hyperlink" Target="https://secretariadistritald-my.sharepoint.com/:f:/g/personal/cvillareal_sdmujer_gov_co/EkGrrIrPtDlBrZBEWdbvtsQBjsFFOEZxyDuMpl-9v8wz5w?e=BqZ0ju" TargetMode="External"/><Relationship Id="rId33" Type="http://schemas.openxmlformats.org/officeDocument/2006/relationships/hyperlink" Target="https://secretariadistritald-my.sharepoint.com/:f:/g/personal/cvillareal_sdmujer_gov_co/ErhUb5yZkAxPnLn_BP9pqA0BkahYe2OiTSL-PkFMWmIe5A?e=Ll50Vw" TargetMode="External"/><Relationship Id="rId38" Type="http://schemas.openxmlformats.org/officeDocument/2006/relationships/hyperlink" Target="https://secretariadistritald-my.sharepoint.com/:f:/g/personal/cvillareal_sdmujer_gov_co/EhnGOeyEeWNHqkIDu19NDF8BMYzj1nQw0CRnBnDHOvS6ow?e=GdJDzY"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88" bestFit="1" customWidth="1"/>
    <col min="2" max="2" width="78.5703125" style="88" customWidth="1"/>
    <col min="3" max="3" width="10.85546875" style="88"/>
    <col min="4" max="4" width="31.140625" style="88" customWidth="1"/>
    <col min="5" max="5" width="70.140625" style="88" customWidth="1"/>
    <col min="6" max="6" width="17.42578125" style="88" customWidth="1"/>
    <col min="7" max="8" width="21.85546875" style="88" customWidth="1"/>
    <col min="9" max="9" width="19.42578125" style="88" customWidth="1"/>
    <col min="10" max="10" width="42" style="88" customWidth="1"/>
    <col min="11" max="256" width="10.85546875" style="88"/>
    <col min="257" max="257" width="72" style="88" bestFit="1" customWidth="1"/>
    <col min="258" max="258" width="78.5703125" style="88" customWidth="1"/>
    <col min="259" max="259" width="10.85546875" style="88"/>
    <col min="260" max="260" width="31.140625" style="88" customWidth="1"/>
    <col min="261" max="261" width="70.140625" style="88" customWidth="1"/>
    <col min="262" max="262" width="17.42578125" style="88" customWidth="1"/>
    <col min="263" max="264" width="21.85546875" style="88" customWidth="1"/>
    <col min="265" max="265" width="19.42578125" style="88" customWidth="1"/>
    <col min="266" max="266" width="42" style="88" customWidth="1"/>
    <col min="267" max="512" width="10.85546875" style="88"/>
    <col min="513" max="513" width="72" style="88" bestFit="1" customWidth="1"/>
    <col min="514" max="514" width="78.5703125" style="88" customWidth="1"/>
    <col min="515" max="515" width="10.85546875" style="88"/>
    <col min="516" max="516" width="31.140625" style="88" customWidth="1"/>
    <col min="517" max="517" width="70.140625" style="88" customWidth="1"/>
    <col min="518" max="518" width="17.42578125" style="88" customWidth="1"/>
    <col min="519" max="520" width="21.85546875" style="88" customWidth="1"/>
    <col min="521" max="521" width="19.42578125" style="88" customWidth="1"/>
    <col min="522" max="522" width="42" style="88" customWidth="1"/>
    <col min="523" max="768" width="10.85546875" style="88"/>
    <col min="769" max="769" width="72" style="88" bestFit="1" customWidth="1"/>
    <col min="770" max="770" width="78.5703125" style="88" customWidth="1"/>
    <col min="771" max="771" width="10.85546875" style="88"/>
    <col min="772" max="772" width="31.140625" style="88" customWidth="1"/>
    <col min="773" max="773" width="70.140625" style="88" customWidth="1"/>
    <col min="774" max="774" width="17.42578125" style="88" customWidth="1"/>
    <col min="775" max="776" width="21.85546875" style="88" customWidth="1"/>
    <col min="777" max="777" width="19.42578125" style="88" customWidth="1"/>
    <col min="778" max="778" width="42" style="88" customWidth="1"/>
    <col min="779" max="1024" width="10.85546875" style="88"/>
    <col min="1025" max="1025" width="72" style="88" bestFit="1" customWidth="1"/>
    <col min="1026" max="1026" width="78.5703125" style="88" customWidth="1"/>
    <col min="1027" max="1027" width="10.85546875" style="88"/>
    <col min="1028" max="1028" width="31.140625" style="88" customWidth="1"/>
    <col min="1029" max="1029" width="70.140625" style="88" customWidth="1"/>
    <col min="1030" max="1030" width="17.42578125" style="88" customWidth="1"/>
    <col min="1031" max="1032" width="21.85546875" style="88" customWidth="1"/>
    <col min="1033" max="1033" width="19.42578125" style="88" customWidth="1"/>
    <col min="1034" max="1034" width="42" style="88" customWidth="1"/>
    <col min="1035" max="1280" width="10.85546875" style="88"/>
    <col min="1281" max="1281" width="72" style="88" bestFit="1" customWidth="1"/>
    <col min="1282" max="1282" width="78.5703125" style="88" customWidth="1"/>
    <col min="1283" max="1283" width="10.85546875" style="88"/>
    <col min="1284" max="1284" width="31.140625" style="88" customWidth="1"/>
    <col min="1285" max="1285" width="70.140625" style="88" customWidth="1"/>
    <col min="1286" max="1286" width="17.42578125" style="88" customWidth="1"/>
    <col min="1287" max="1288" width="21.85546875" style="88" customWidth="1"/>
    <col min="1289" max="1289" width="19.42578125" style="88" customWidth="1"/>
    <col min="1290" max="1290" width="42" style="88" customWidth="1"/>
    <col min="1291" max="1536" width="10.85546875" style="88"/>
    <col min="1537" max="1537" width="72" style="88" bestFit="1" customWidth="1"/>
    <col min="1538" max="1538" width="78.5703125" style="88" customWidth="1"/>
    <col min="1539" max="1539" width="10.85546875" style="88"/>
    <col min="1540" max="1540" width="31.140625" style="88" customWidth="1"/>
    <col min="1541" max="1541" width="70.140625" style="88" customWidth="1"/>
    <col min="1542" max="1542" width="17.42578125" style="88" customWidth="1"/>
    <col min="1543" max="1544" width="21.85546875" style="88" customWidth="1"/>
    <col min="1545" max="1545" width="19.42578125" style="88" customWidth="1"/>
    <col min="1546" max="1546" width="42" style="88" customWidth="1"/>
    <col min="1547" max="1792" width="10.85546875" style="88"/>
    <col min="1793" max="1793" width="72" style="88" bestFit="1" customWidth="1"/>
    <col min="1794" max="1794" width="78.5703125" style="88" customWidth="1"/>
    <col min="1795" max="1795" width="10.85546875" style="88"/>
    <col min="1796" max="1796" width="31.140625" style="88" customWidth="1"/>
    <col min="1797" max="1797" width="70.140625" style="88" customWidth="1"/>
    <col min="1798" max="1798" width="17.42578125" style="88" customWidth="1"/>
    <col min="1799" max="1800" width="21.85546875" style="88" customWidth="1"/>
    <col min="1801" max="1801" width="19.42578125" style="88" customWidth="1"/>
    <col min="1802" max="1802" width="42" style="88" customWidth="1"/>
    <col min="1803" max="2048" width="10.85546875" style="88"/>
    <col min="2049" max="2049" width="72" style="88" bestFit="1" customWidth="1"/>
    <col min="2050" max="2050" width="78.5703125" style="88" customWidth="1"/>
    <col min="2051" max="2051" width="10.85546875" style="88"/>
    <col min="2052" max="2052" width="31.140625" style="88" customWidth="1"/>
    <col min="2053" max="2053" width="70.140625" style="88" customWidth="1"/>
    <col min="2054" max="2054" width="17.42578125" style="88" customWidth="1"/>
    <col min="2055" max="2056" width="21.85546875" style="88" customWidth="1"/>
    <col min="2057" max="2057" width="19.42578125" style="88" customWidth="1"/>
    <col min="2058" max="2058" width="42" style="88" customWidth="1"/>
    <col min="2059" max="2304" width="10.85546875" style="88"/>
    <col min="2305" max="2305" width="72" style="88" bestFit="1" customWidth="1"/>
    <col min="2306" max="2306" width="78.5703125" style="88" customWidth="1"/>
    <col min="2307" max="2307" width="10.85546875" style="88"/>
    <col min="2308" max="2308" width="31.140625" style="88" customWidth="1"/>
    <col min="2309" max="2309" width="70.140625" style="88" customWidth="1"/>
    <col min="2310" max="2310" width="17.42578125" style="88" customWidth="1"/>
    <col min="2311" max="2312" width="21.85546875" style="88" customWidth="1"/>
    <col min="2313" max="2313" width="19.42578125" style="88" customWidth="1"/>
    <col min="2314" max="2314" width="42" style="88" customWidth="1"/>
    <col min="2315" max="2560" width="10.85546875" style="88"/>
    <col min="2561" max="2561" width="72" style="88" bestFit="1" customWidth="1"/>
    <col min="2562" max="2562" width="78.5703125" style="88" customWidth="1"/>
    <col min="2563" max="2563" width="10.85546875" style="88"/>
    <col min="2564" max="2564" width="31.140625" style="88" customWidth="1"/>
    <col min="2565" max="2565" width="70.140625" style="88" customWidth="1"/>
    <col min="2566" max="2566" width="17.42578125" style="88" customWidth="1"/>
    <col min="2567" max="2568" width="21.85546875" style="88" customWidth="1"/>
    <col min="2569" max="2569" width="19.42578125" style="88" customWidth="1"/>
    <col min="2570" max="2570" width="42" style="88" customWidth="1"/>
    <col min="2571" max="2816" width="10.85546875" style="88"/>
    <col min="2817" max="2817" width="72" style="88" bestFit="1" customWidth="1"/>
    <col min="2818" max="2818" width="78.5703125" style="88" customWidth="1"/>
    <col min="2819" max="2819" width="10.85546875" style="88"/>
    <col min="2820" max="2820" width="31.140625" style="88" customWidth="1"/>
    <col min="2821" max="2821" width="70.140625" style="88" customWidth="1"/>
    <col min="2822" max="2822" width="17.42578125" style="88" customWidth="1"/>
    <col min="2823" max="2824" width="21.85546875" style="88" customWidth="1"/>
    <col min="2825" max="2825" width="19.42578125" style="88" customWidth="1"/>
    <col min="2826" max="2826" width="42" style="88" customWidth="1"/>
    <col min="2827" max="3072" width="10.85546875" style="88"/>
    <col min="3073" max="3073" width="72" style="88" bestFit="1" customWidth="1"/>
    <col min="3074" max="3074" width="78.5703125" style="88" customWidth="1"/>
    <col min="3075" max="3075" width="10.85546875" style="88"/>
    <col min="3076" max="3076" width="31.140625" style="88" customWidth="1"/>
    <col min="3077" max="3077" width="70.140625" style="88" customWidth="1"/>
    <col min="3078" max="3078" width="17.42578125" style="88" customWidth="1"/>
    <col min="3079" max="3080" width="21.85546875" style="88" customWidth="1"/>
    <col min="3081" max="3081" width="19.42578125" style="88" customWidth="1"/>
    <col min="3082" max="3082" width="42" style="88" customWidth="1"/>
    <col min="3083" max="3328" width="10.85546875" style="88"/>
    <col min="3329" max="3329" width="72" style="88" bestFit="1" customWidth="1"/>
    <col min="3330" max="3330" width="78.5703125" style="88" customWidth="1"/>
    <col min="3331" max="3331" width="10.85546875" style="88"/>
    <col min="3332" max="3332" width="31.140625" style="88" customWidth="1"/>
    <col min="3333" max="3333" width="70.140625" style="88" customWidth="1"/>
    <col min="3334" max="3334" width="17.42578125" style="88" customWidth="1"/>
    <col min="3335" max="3336" width="21.85546875" style="88" customWidth="1"/>
    <col min="3337" max="3337" width="19.42578125" style="88" customWidth="1"/>
    <col min="3338" max="3338" width="42" style="88" customWidth="1"/>
    <col min="3339" max="3584" width="10.85546875" style="88"/>
    <col min="3585" max="3585" width="72" style="88" bestFit="1" customWidth="1"/>
    <col min="3586" max="3586" width="78.5703125" style="88" customWidth="1"/>
    <col min="3587" max="3587" width="10.85546875" style="88"/>
    <col min="3588" max="3588" width="31.140625" style="88" customWidth="1"/>
    <col min="3589" max="3589" width="70.140625" style="88" customWidth="1"/>
    <col min="3590" max="3590" width="17.42578125" style="88" customWidth="1"/>
    <col min="3591" max="3592" width="21.85546875" style="88" customWidth="1"/>
    <col min="3593" max="3593" width="19.42578125" style="88" customWidth="1"/>
    <col min="3594" max="3594" width="42" style="88" customWidth="1"/>
    <col min="3595" max="3840" width="10.85546875" style="88"/>
    <col min="3841" max="3841" width="72" style="88" bestFit="1" customWidth="1"/>
    <col min="3842" max="3842" width="78.5703125" style="88" customWidth="1"/>
    <col min="3843" max="3843" width="10.85546875" style="88"/>
    <col min="3844" max="3844" width="31.140625" style="88" customWidth="1"/>
    <col min="3845" max="3845" width="70.140625" style="88" customWidth="1"/>
    <col min="3846" max="3846" width="17.42578125" style="88" customWidth="1"/>
    <col min="3847" max="3848" width="21.85546875" style="88" customWidth="1"/>
    <col min="3849" max="3849" width="19.42578125" style="88" customWidth="1"/>
    <col min="3850" max="3850" width="42" style="88" customWidth="1"/>
    <col min="3851" max="4096" width="10.85546875" style="88"/>
    <col min="4097" max="4097" width="72" style="88" bestFit="1" customWidth="1"/>
    <col min="4098" max="4098" width="78.5703125" style="88" customWidth="1"/>
    <col min="4099" max="4099" width="10.85546875" style="88"/>
    <col min="4100" max="4100" width="31.140625" style="88" customWidth="1"/>
    <col min="4101" max="4101" width="70.140625" style="88" customWidth="1"/>
    <col min="4102" max="4102" width="17.42578125" style="88" customWidth="1"/>
    <col min="4103" max="4104" width="21.85546875" style="88" customWidth="1"/>
    <col min="4105" max="4105" width="19.42578125" style="88" customWidth="1"/>
    <col min="4106" max="4106" width="42" style="88" customWidth="1"/>
    <col min="4107" max="4352" width="10.85546875" style="88"/>
    <col min="4353" max="4353" width="72" style="88" bestFit="1" customWidth="1"/>
    <col min="4354" max="4354" width="78.5703125" style="88" customWidth="1"/>
    <col min="4355" max="4355" width="10.85546875" style="88"/>
    <col min="4356" max="4356" width="31.140625" style="88" customWidth="1"/>
    <col min="4357" max="4357" width="70.140625" style="88" customWidth="1"/>
    <col min="4358" max="4358" width="17.42578125" style="88" customWidth="1"/>
    <col min="4359" max="4360" width="21.85546875" style="88" customWidth="1"/>
    <col min="4361" max="4361" width="19.42578125" style="88" customWidth="1"/>
    <col min="4362" max="4362" width="42" style="88" customWidth="1"/>
    <col min="4363" max="4608" width="10.85546875" style="88"/>
    <col min="4609" max="4609" width="72" style="88" bestFit="1" customWidth="1"/>
    <col min="4610" max="4610" width="78.5703125" style="88" customWidth="1"/>
    <col min="4611" max="4611" width="10.85546875" style="88"/>
    <col min="4612" max="4612" width="31.140625" style="88" customWidth="1"/>
    <col min="4613" max="4613" width="70.140625" style="88" customWidth="1"/>
    <col min="4614" max="4614" width="17.42578125" style="88" customWidth="1"/>
    <col min="4615" max="4616" width="21.85546875" style="88" customWidth="1"/>
    <col min="4617" max="4617" width="19.42578125" style="88" customWidth="1"/>
    <col min="4618" max="4618" width="42" style="88" customWidth="1"/>
    <col min="4619" max="4864" width="10.85546875" style="88"/>
    <col min="4865" max="4865" width="72" style="88" bestFit="1" customWidth="1"/>
    <col min="4866" max="4866" width="78.5703125" style="88" customWidth="1"/>
    <col min="4867" max="4867" width="10.85546875" style="88"/>
    <col min="4868" max="4868" width="31.140625" style="88" customWidth="1"/>
    <col min="4869" max="4869" width="70.140625" style="88" customWidth="1"/>
    <col min="4870" max="4870" width="17.42578125" style="88" customWidth="1"/>
    <col min="4871" max="4872" width="21.85546875" style="88" customWidth="1"/>
    <col min="4873" max="4873" width="19.42578125" style="88" customWidth="1"/>
    <col min="4874" max="4874" width="42" style="88" customWidth="1"/>
    <col min="4875" max="5120" width="10.85546875" style="88"/>
    <col min="5121" max="5121" width="72" style="88" bestFit="1" customWidth="1"/>
    <col min="5122" max="5122" width="78.5703125" style="88" customWidth="1"/>
    <col min="5123" max="5123" width="10.85546875" style="88"/>
    <col min="5124" max="5124" width="31.140625" style="88" customWidth="1"/>
    <col min="5125" max="5125" width="70.140625" style="88" customWidth="1"/>
    <col min="5126" max="5126" width="17.42578125" style="88" customWidth="1"/>
    <col min="5127" max="5128" width="21.85546875" style="88" customWidth="1"/>
    <col min="5129" max="5129" width="19.42578125" style="88" customWidth="1"/>
    <col min="5130" max="5130" width="42" style="88" customWidth="1"/>
    <col min="5131" max="5376" width="10.85546875" style="88"/>
    <col min="5377" max="5377" width="72" style="88" bestFit="1" customWidth="1"/>
    <col min="5378" max="5378" width="78.5703125" style="88" customWidth="1"/>
    <col min="5379" max="5379" width="10.85546875" style="88"/>
    <col min="5380" max="5380" width="31.140625" style="88" customWidth="1"/>
    <col min="5381" max="5381" width="70.140625" style="88" customWidth="1"/>
    <col min="5382" max="5382" width="17.42578125" style="88" customWidth="1"/>
    <col min="5383" max="5384" width="21.85546875" style="88" customWidth="1"/>
    <col min="5385" max="5385" width="19.42578125" style="88" customWidth="1"/>
    <col min="5386" max="5386" width="42" style="88" customWidth="1"/>
    <col min="5387" max="5632" width="10.85546875" style="88"/>
    <col min="5633" max="5633" width="72" style="88" bestFit="1" customWidth="1"/>
    <col min="5634" max="5634" width="78.5703125" style="88" customWidth="1"/>
    <col min="5635" max="5635" width="10.85546875" style="88"/>
    <col min="5636" max="5636" width="31.140625" style="88" customWidth="1"/>
    <col min="5637" max="5637" width="70.140625" style="88" customWidth="1"/>
    <col min="5638" max="5638" width="17.42578125" style="88" customWidth="1"/>
    <col min="5639" max="5640" width="21.85546875" style="88" customWidth="1"/>
    <col min="5641" max="5641" width="19.42578125" style="88" customWidth="1"/>
    <col min="5642" max="5642" width="42" style="88" customWidth="1"/>
    <col min="5643" max="5888" width="10.85546875" style="88"/>
    <col min="5889" max="5889" width="72" style="88" bestFit="1" customWidth="1"/>
    <col min="5890" max="5890" width="78.5703125" style="88" customWidth="1"/>
    <col min="5891" max="5891" width="10.85546875" style="88"/>
    <col min="5892" max="5892" width="31.140625" style="88" customWidth="1"/>
    <col min="5893" max="5893" width="70.140625" style="88" customWidth="1"/>
    <col min="5894" max="5894" width="17.42578125" style="88" customWidth="1"/>
    <col min="5895" max="5896" width="21.85546875" style="88" customWidth="1"/>
    <col min="5897" max="5897" width="19.42578125" style="88" customWidth="1"/>
    <col min="5898" max="5898" width="42" style="88" customWidth="1"/>
    <col min="5899" max="6144" width="10.85546875" style="88"/>
    <col min="6145" max="6145" width="72" style="88" bestFit="1" customWidth="1"/>
    <col min="6146" max="6146" width="78.5703125" style="88" customWidth="1"/>
    <col min="6147" max="6147" width="10.85546875" style="88"/>
    <col min="6148" max="6148" width="31.140625" style="88" customWidth="1"/>
    <col min="6149" max="6149" width="70.140625" style="88" customWidth="1"/>
    <col min="6150" max="6150" width="17.42578125" style="88" customWidth="1"/>
    <col min="6151" max="6152" width="21.85546875" style="88" customWidth="1"/>
    <col min="6153" max="6153" width="19.42578125" style="88" customWidth="1"/>
    <col min="6154" max="6154" width="42" style="88" customWidth="1"/>
    <col min="6155" max="6400" width="10.85546875" style="88"/>
    <col min="6401" max="6401" width="72" style="88" bestFit="1" customWidth="1"/>
    <col min="6402" max="6402" width="78.5703125" style="88" customWidth="1"/>
    <col min="6403" max="6403" width="10.85546875" style="88"/>
    <col min="6404" max="6404" width="31.140625" style="88" customWidth="1"/>
    <col min="6405" max="6405" width="70.140625" style="88" customWidth="1"/>
    <col min="6406" max="6406" width="17.42578125" style="88" customWidth="1"/>
    <col min="6407" max="6408" width="21.85546875" style="88" customWidth="1"/>
    <col min="6409" max="6409" width="19.42578125" style="88" customWidth="1"/>
    <col min="6410" max="6410" width="42" style="88" customWidth="1"/>
    <col min="6411" max="6656" width="10.85546875" style="88"/>
    <col min="6657" max="6657" width="72" style="88" bestFit="1" customWidth="1"/>
    <col min="6658" max="6658" width="78.5703125" style="88" customWidth="1"/>
    <col min="6659" max="6659" width="10.85546875" style="88"/>
    <col min="6660" max="6660" width="31.140625" style="88" customWidth="1"/>
    <col min="6661" max="6661" width="70.140625" style="88" customWidth="1"/>
    <col min="6662" max="6662" width="17.42578125" style="88" customWidth="1"/>
    <col min="6663" max="6664" width="21.85546875" style="88" customWidth="1"/>
    <col min="6665" max="6665" width="19.42578125" style="88" customWidth="1"/>
    <col min="6666" max="6666" width="42" style="88" customWidth="1"/>
    <col min="6667" max="6912" width="10.85546875" style="88"/>
    <col min="6913" max="6913" width="72" style="88" bestFit="1" customWidth="1"/>
    <col min="6914" max="6914" width="78.5703125" style="88" customWidth="1"/>
    <col min="6915" max="6915" width="10.85546875" style="88"/>
    <col min="6916" max="6916" width="31.140625" style="88" customWidth="1"/>
    <col min="6917" max="6917" width="70.140625" style="88" customWidth="1"/>
    <col min="6918" max="6918" width="17.42578125" style="88" customWidth="1"/>
    <col min="6919" max="6920" width="21.85546875" style="88" customWidth="1"/>
    <col min="6921" max="6921" width="19.42578125" style="88" customWidth="1"/>
    <col min="6922" max="6922" width="42" style="88" customWidth="1"/>
    <col min="6923" max="7168" width="10.85546875" style="88"/>
    <col min="7169" max="7169" width="72" style="88" bestFit="1" customWidth="1"/>
    <col min="7170" max="7170" width="78.5703125" style="88" customWidth="1"/>
    <col min="7171" max="7171" width="10.85546875" style="88"/>
    <col min="7172" max="7172" width="31.140625" style="88" customWidth="1"/>
    <col min="7173" max="7173" width="70.140625" style="88" customWidth="1"/>
    <col min="7174" max="7174" width="17.42578125" style="88" customWidth="1"/>
    <col min="7175" max="7176" width="21.85546875" style="88" customWidth="1"/>
    <col min="7177" max="7177" width="19.42578125" style="88" customWidth="1"/>
    <col min="7178" max="7178" width="42" style="88" customWidth="1"/>
    <col min="7179" max="7424" width="10.85546875" style="88"/>
    <col min="7425" max="7425" width="72" style="88" bestFit="1" customWidth="1"/>
    <col min="7426" max="7426" width="78.5703125" style="88" customWidth="1"/>
    <col min="7427" max="7427" width="10.85546875" style="88"/>
    <col min="7428" max="7428" width="31.140625" style="88" customWidth="1"/>
    <col min="7429" max="7429" width="70.140625" style="88" customWidth="1"/>
    <col min="7430" max="7430" width="17.42578125" style="88" customWidth="1"/>
    <col min="7431" max="7432" width="21.85546875" style="88" customWidth="1"/>
    <col min="7433" max="7433" width="19.42578125" style="88" customWidth="1"/>
    <col min="7434" max="7434" width="42" style="88" customWidth="1"/>
    <col min="7435" max="7680" width="10.85546875" style="88"/>
    <col min="7681" max="7681" width="72" style="88" bestFit="1" customWidth="1"/>
    <col min="7682" max="7682" width="78.5703125" style="88" customWidth="1"/>
    <col min="7683" max="7683" width="10.85546875" style="88"/>
    <col min="7684" max="7684" width="31.140625" style="88" customWidth="1"/>
    <col min="7685" max="7685" width="70.140625" style="88" customWidth="1"/>
    <col min="7686" max="7686" width="17.42578125" style="88" customWidth="1"/>
    <col min="7687" max="7688" width="21.85546875" style="88" customWidth="1"/>
    <col min="7689" max="7689" width="19.42578125" style="88" customWidth="1"/>
    <col min="7690" max="7690" width="42" style="88" customWidth="1"/>
    <col min="7691" max="7936" width="10.85546875" style="88"/>
    <col min="7937" max="7937" width="72" style="88" bestFit="1" customWidth="1"/>
    <col min="7938" max="7938" width="78.5703125" style="88" customWidth="1"/>
    <col min="7939" max="7939" width="10.85546875" style="88"/>
    <col min="7940" max="7940" width="31.140625" style="88" customWidth="1"/>
    <col min="7941" max="7941" width="70.140625" style="88" customWidth="1"/>
    <col min="7942" max="7942" width="17.42578125" style="88" customWidth="1"/>
    <col min="7943" max="7944" width="21.85546875" style="88" customWidth="1"/>
    <col min="7945" max="7945" width="19.42578125" style="88" customWidth="1"/>
    <col min="7946" max="7946" width="42" style="88" customWidth="1"/>
    <col min="7947" max="8192" width="10.85546875" style="88"/>
    <col min="8193" max="8193" width="72" style="88" bestFit="1" customWidth="1"/>
    <col min="8194" max="8194" width="78.5703125" style="88" customWidth="1"/>
    <col min="8195" max="8195" width="10.85546875" style="88"/>
    <col min="8196" max="8196" width="31.140625" style="88" customWidth="1"/>
    <col min="8197" max="8197" width="70.140625" style="88" customWidth="1"/>
    <col min="8198" max="8198" width="17.42578125" style="88" customWidth="1"/>
    <col min="8199" max="8200" width="21.85546875" style="88" customWidth="1"/>
    <col min="8201" max="8201" width="19.42578125" style="88" customWidth="1"/>
    <col min="8202" max="8202" width="42" style="88" customWidth="1"/>
    <col min="8203" max="8448" width="10.85546875" style="88"/>
    <col min="8449" max="8449" width="72" style="88" bestFit="1" customWidth="1"/>
    <col min="8450" max="8450" width="78.5703125" style="88" customWidth="1"/>
    <col min="8451" max="8451" width="10.85546875" style="88"/>
    <col min="8452" max="8452" width="31.140625" style="88" customWidth="1"/>
    <col min="8453" max="8453" width="70.140625" style="88" customWidth="1"/>
    <col min="8454" max="8454" width="17.42578125" style="88" customWidth="1"/>
    <col min="8455" max="8456" width="21.85546875" style="88" customWidth="1"/>
    <col min="8457" max="8457" width="19.42578125" style="88" customWidth="1"/>
    <col min="8458" max="8458" width="42" style="88" customWidth="1"/>
    <col min="8459" max="8704" width="10.85546875" style="88"/>
    <col min="8705" max="8705" width="72" style="88" bestFit="1" customWidth="1"/>
    <col min="8706" max="8706" width="78.5703125" style="88" customWidth="1"/>
    <col min="8707" max="8707" width="10.85546875" style="88"/>
    <col min="8708" max="8708" width="31.140625" style="88" customWidth="1"/>
    <col min="8709" max="8709" width="70.140625" style="88" customWidth="1"/>
    <col min="8710" max="8710" width="17.42578125" style="88" customWidth="1"/>
    <col min="8711" max="8712" width="21.85546875" style="88" customWidth="1"/>
    <col min="8713" max="8713" width="19.42578125" style="88" customWidth="1"/>
    <col min="8714" max="8714" width="42" style="88" customWidth="1"/>
    <col min="8715" max="8960" width="10.85546875" style="88"/>
    <col min="8961" max="8961" width="72" style="88" bestFit="1" customWidth="1"/>
    <col min="8962" max="8962" width="78.5703125" style="88" customWidth="1"/>
    <col min="8963" max="8963" width="10.85546875" style="88"/>
    <col min="8964" max="8964" width="31.140625" style="88" customWidth="1"/>
    <col min="8965" max="8965" width="70.140625" style="88" customWidth="1"/>
    <col min="8966" max="8966" width="17.42578125" style="88" customWidth="1"/>
    <col min="8967" max="8968" width="21.85546875" style="88" customWidth="1"/>
    <col min="8969" max="8969" width="19.42578125" style="88" customWidth="1"/>
    <col min="8970" max="8970" width="42" style="88" customWidth="1"/>
    <col min="8971" max="9216" width="10.85546875" style="88"/>
    <col min="9217" max="9217" width="72" style="88" bestFit="1" customWidth="1"/>
    <col min="9218" max="9218" width="78.5703125" style="88" customWidth="1"/>
    <col min="9219" max="9219" width="10.85546875" style="88"/>
    <col min="9220" max="9220" width="31.140625" style="88" customWidth="1"/>
    <col min="9221" max="9221" width="70.140625" style="88" customWidth="1"/>
    <col min="9222" max="9222" width="17.42578125" style="88" customWidth="1"/>
    <col min="9223" max="9224" width="21.85546875" style="88" customWidth="1"/>
    <col min="9225" max="9225" width="19.42578125" style="88" customWidth="1"/>
    <col min="9226" max="9226" width="42" style="88" customWidth="1"/>
    <col min="9227" max="9472" width="10.85546875" style="88"/>
    <col min="9473" max="9473" width="72" style="88" bestFit="1" customWidth="1"/>
    <col min="9474" max="9474" width="78.5703125" style="88" customWidth="1"/>
    <col min="9475" max="9475" width="10.85546875" style="88"/>
    <col min="9476" max="9476" width="31.140625" style="88" customWidth="1"/>
    <col min="9477" max="9477" width="70.140625" style="88" customWidth="1"/>
    <col min="9478" max="9478" width="17.42578125" style="88" customWidth="1"/>
    <col min="9479" max="9480" width="21.85546875" style="88" customWidth="1"/>
    <col min="9481" max="9481" width="19.42578125" style="88" customWidth="1"/>
    <col min="9482" max="9482" width="42" style="88" customWidth="1"/>
    <col min="9483" max="9728" width="10.85546875" style="88"/>
    <col min="9729" max="9729" width="72" style="88" bestFit="1" customWidth="1"/>
    <col min="9730" max="9730" width="78.5703125" style="88" customWidth="1"/>
    <col min="9731" max="9731" width="10.85546875" style="88"/>
    <col min="9732" max="9732" width="31.140625" style="88" customWidth="1"/>
    <col min="9733" max="9733" width="70.140625" style="88" customWidth="1"/>
    <col min="9734" max="9734" width="17.42578125" style="88" customWidth="1"/>
    <col min="9735" max="9736" width="21.85546875" style="88" customWidth="1"/>
    <col min="9737" max="9737" width="19.42578125" style="88" customWidth="1"/>
    <col min="9738" max="9738" width="42" style="88" customWidth="1"/>
    <col min="9739" max="9984" width="10.85546875" style="88"/>
    <col min="9985" max="9985" width="72" style="88" bestFit="1" customWidth="1"/>
    <col min="9986" max="9986" width="78.5703125" style="88" customWidth="1"/>
    <col min="9987" max="9987" width="10.85546875" style="88"/>
    <col min="9988" max="9988" width="31.140625" style="88" customWidth="1"/>
    <col min="9989" max="9989" width="70.140625" style="88" customWidth="1"/>
    <col min="9990" max="9990" width="17.42578125" style="88" customWidth="1"/>
    <col min="9991" max="9992" width="21.85546875" style="88" customWidth="1"/>
    <col min="9993" max="9993" width="19.42578125" style="88" customWidth="1"/>
    <col min="9994" max="9994" width="42" style="88" customWidth="1"/>
    <col min="9995" max="10240" width="10.85546875" style="88"/>
    <col min="10241" max="10241" width="72" style="88" bestFit="1" customWidth="1"/>
    <col min="10242" max="10242" width="78.5703125" style="88" customWidth="1"/>
    <col min="10243" max="10243" width="10.85546875" style="88"/>
    <col min="10244" max="10244" width="31.140625" style="88" customWidth="1"/>
    <col min="10245" max="10245" width="70.140625" style="88" customWidth="1"/>
    <col min="10246" max="10246" width="17.42578125" style="88" customWidth="1"/>
    <col min="10247" max="10248" width="21.85546875" style="88" customWidth="1"/>
    <col min="10249" max="10249" width="19.42578125" style="88" customWidth="1"/>
    <col min="10250" max="10250" width="42" style="88" customWidth="1"/>
    <col min="10251" max="10496" width="10.85546875" style="88"/>
    <col min="10497" max="10497" width="72" style="88" bestFit="1" customWidth="1"/>
    <col min="10498" max="10498" width="78.5703125" style="88" customWidth="1"/>
    <col min="10499" max="10499" width="10.85546875" style="88"/>
    <col min="10500" max="10500" width="31.140625" style="88" customWidth="1"/>
    <col min="10501" max="10501" width="70.140625" style="88" customWidth="1"/>
    <col min="10502" max="10502" width="17.42578125" style="88" customWidth="1"/>
    <col min="10503" max="10504" width="21.85546875" style="88" customWidth="1"/>
    <col min="10505" max="10505" width="19.42578125" style="88" customWidth="1"/>
    <col min="10506" max="10506" width="42" style="88" customWidth="1"/>
    <col min="10507" max="10752" width="10.85546875" style="88"/>
    <col min="10753" max="10753" width="72" style="88" bestFit="1" customWidth="1"/>
    <col min="10754" max="10754" width="78.5703125" style="88" customWidth="1"/>
    <col min="10755" max="10755" width="10.85546875" style="88"/>
    <col min="10756" max="10756" width="31.140625" style="88" customWidth="1"/>
    <col min="10757" max="10757" width="70.140625" style="88" customWidth="1"/>
    <col min="10758" max="10758" width="17.42578125" style="88" customWidth="1"/>
    <col min="10759" max="10760" width="21.85546875" style="88" customWidth="1"/>
    <col min="10761" max="10761" width="19.42578125" style="88" customWidth="1"/>
    <col min="10762" max="10762" width="42" style="88" customWidth="1"/>
    <col min="10763" max="11008" width="10.85546875" style="88"/>
    <col min="11009" max="11009" width="72" style="88" bestFit="1" customWidth="1"/>
    <col min="11010" max="11010" width="78.5703125" style="88" customWidth="1"/>
    <col min="11011" max="11011" width="10.85546875" style="88"/>
    <col min="11012" max="11012" width="31.140625" style="88" customWidth="1"/>
    <col min="11013" max="11013" width="70.140625" style="88" customWidth="1"/>
    <col min="11014" max="11014" width="17.42578125" style="88" customWidth="1"/>
    <col min="11015" max="11016" width="21.85546875" style="88" customWidth="1"/>
    <col min="11017" max="11017" width="19.42578125" style="88" customWidth="1"/>
    <col min="11018" max="11018" width="42" style="88" customWidth="1"/>
    <col min="11019" max="11264" width="10.85546875" style="88"/>
    <col min="11265" max="11265" width="72" style="88" bestFit="1" customWidth="1"/>
    <col min="11266" max="11266" width="78.5703125" style="88" customWidth="1"/>
    <col min="11267" max="11267" width="10.85546875" style="88"/>
    <col min="11268" max="11268" width="31.140625" style="88" customWidth="1"/>
    <col min="11269" max="11269" width="70.140625" style="88" customWidth="1"/>
    <col min="11270" max="11270" width="17.42578125" style="88" customWidth="1"/>
    <col min="11271" max="11272" width="21.85546875" style="88" customWidth="1"/>
    <col min="11273" max="11273" width="19.42578125" style="88" customWidth="1"/>
    <col min="11274" max="11274" width="42" style="88" customWidth="1"/>
    <col min="11275" max="11520" width="10.85546875" style="88"/>
    <col min="11521" max="11521" width="72" style="88" bestFit="1" customWidth="1"/>
    <col min="11522" max="11522" width="78.5703125" style="88" customWidth="1"/>
    <col min="11523" max="11523" width="10.85546875" style="88"/>
    <col min="11524" max="11524" width="31.140625" style="88" customWidth="1"/>
    <col min="11525" max="11525" width="70.140625" style="88" customWidth="1"/>
    <col min="11526" max="11526" width="17.42578125" style="88" customWidth="1"/>
    <col min="11527" max="11528" width="21.85546875" style="88" customWidth="1"/>
    <col min="11529" max="11529" width="19.42578125" style="88" customWidth="1"/>
    <col min="11530" max="11530" width="42" style="88" customWidth="1"/>
    <col min="11531" max="11776" width="10.85546875" style="88"/>
    <col min="11777" max="11777" width="72" style="88" bestFit="1" customWidth="1"/>
    <col min="11778" max="11778" width="78.5703125" style="88" customWidth="1"/>
    <col min="11779" max="11779" width="10.85546875" style="88"/>
    <col min="11780" max="11780" width="31.140625" style="88" customWidth="1"/>
    <col min="11781" max="11781" width="70.140625" style="88" customWidth="1"/>
    <col min="11782" max="11782" width="17.42578125" style="88" customWidth="1"/>
    <col min="11783" max="11784" width="21.85546875" style="88" customWidth="1"/>
    <col min="11785" max="11785" width="19.42578125" style="88" customWidth="1"/>
    <col min="11786" max="11786" width="42" style="88" customWidth="1"/>
    <col min="11787" max="12032" width="10.85546875" style="88"/>
    <col min="12033" max="12033" width="72" style="88" bestFit="1" customWidth="1"/>
    <col min="12034" max="12034" width="78.5703125" style="88" customWidth="1"/>
    <col min="12035" max="12035" width="10.85546875" style="88"/>
    <col min="12036" max="12036" width="31.140625" style="88" customWidth="1"/>
    <col min="12037" max="12037" width="70.140625" style="88" customWidth="1"/>
    <col min="12038" max="12038" width="17.42578125" style="88" customWidth="1"/>
    <col min="12039" max="12040" width="21.85546875" style="88" customWidth="1"/>
    <col min="12041" max="12041" width="19.42578125" style="88" customWidth="1"/>
    <col min="12042" max="12042" width="42" style="88" customWidth="1"/>
    <col min="12043" max="12288" width="10.85546875" style="88"/>
    <col min="12289" max="12289" width="72" style="88" bestFit="1" customWidth="1"/>
    <col min="12290" max="12290" width="78.5703125" style="88" customWidth="1"/>
    <col min="12291" max="12291" width="10.85546875" style="88"/>
    <col min="12292" max="12292" width="31.140625" style="88" customWidth="1"/>
    <col min="12293" max="12293" width="70.140625" style="88" customWidth="1"/>
    <col min="12294" max="12294" width="17.42578125" style="88" customWidth="1"/>
    <col min="12295" max="12296" width="21.85546875" style="88" customWidth="1"/>
    <col min="12297" max="12297" width="19.42578125" style="88" customWidth="1"/>
    <col min="12298" max="12298" width="42" style="88" customWidth="1"/>
    <col min="12299" max="12544" width="10.85546875" style="88"/>
    <col min="12545" max="12545" width="72" style="88" bestFit="1" customWidth="1"/>
    <col min="12546" max="12546" width="78.5703125" style="88" customWidth="1"/>
    <col min="12547" max="12547" width="10.85546875" style="88"/>
    <col min="12548" max="12548" width="31.140625" style="88" customWidth="1"/>
    <col min="12549" max="12549" width="70.140625" style="88" customWidth="1"/>
    <col min="12550" max="12550" width="17.42578125" style="88" customWidth="1"/>
    <col min="12551" max="12552" width="21.85546875" style="88" customWidth="1"/>
    <col min="12553" max="12553" width="19.42578125" style="88" customWidth="1"/>
    <col min="12554" max="12554" width="42" style="88" customWidth="1"/>
    <col min="12555" max="12800" width="10.85546875" style="88"/>
    <col min="12801" max="12801" width="72" style="88" bestFit="1" customWidth="1"/>
    <col min="12802" max="12802" width="78.5703125" style="88" customWidth="1"/>
    <col min="12803" max="12803" width="10.85546875" style="88"/>
    <col min="12804" max="12804" width="31.140625" style="88" customWidth="1"/>
    <col min="12805" max="12805" width="70.140625" style="88" customWidth="1"/>
    <col min="12806" max="12806" width="17.42578125" style="88" customWidth="1"/>
    <col min="12807" max="12808" width="21.85546875" style="88" customWidth="1"/>
    <col min="12809" max="12809" width="19.42578125" style="88" customWidth="1"/>
    <col min="12810" max="12810" width="42" style="88" customWidth="1"/>
    <col min="12811" max="13056" width="10.85546875" style="88"/>
    <col min="13057" max="13057" width="72" style="88" bestFit="1" customWidth="1"/>
    <col min="13058" max="13058" width="78.5703125" style="88" customWidth="1"/>
    <col min="13059" max="13059" width="10.85546875" style="88"/>
    <col min="13060" max="13060" width="31.140625" style="88" customWidth="1"/>
    <col min="13061" max="13061" width="70.140625" style="88" customWidth="1"/>
    <col min="13062" max="13062" width="17.42578125" style="88" customWidth="1"/>
    <col min="13063" max="13064" width="21.85546875" style="88" customWidth="1"/>
    <col min="13065" max="13065" width="19.42578125" style="88" customWidth="1"/>
    <col min="13066" max="13066" width="42" style="88" customWidth="1"/>
    <col min="13067" max="13312" width="10.85546875" style="88"/>
    <col min="13313" max="13313" width="72" style="88" bestFit="1" customWidth="1"/>
    <col min="13314" max="13314" width="78.5703125" style="88" customWidth="1"/>
    <col min="13315" max="13315" width="10.85546875" style="88"/>
    <col min="13316" max="13316" width="31.140625" style="88" customWidth="1"/>
    <col min="13317" max="13317" width="70.140625" style="88" customWidth="1"/>
    <col min="13318" max="13318" width="17.42578125" style="88" customWidth="1"/>
    <col min="13319" max="13320" width="21.85546875" style="88" customWidth="1"/>
    <col min="13321" max="13321" width="19.42578125" style="88" customWidth="1"/>
    <col min="13322" max="13322" width="42" style="88" customWidth="1"/>
    <col min="13323" max="13568" width="10.85546875" style="88"/>
    <col min="13569" max="13569" width="72" style="88" bestFit="1" customWidth="1"/>
    <col min="13570" max="13570" width="78.5703125" style="88" customWidth="1"/>
    <col min="13571" max="13571" width="10.85546875" style="88"/>
    <col min="13572" max="13572" width="31.140625" style="88" customWidth="1"/>
    <col min="13573" max="13573" width="70.140625" style="88" customWidth="1"/>
    <col min="13574" max="13574" width="17.42578125" style="88" customWidth="1"/>
    <col min="13575" max="13576" width="21.85546875" style="88" customWidth="1"/>
    <col min="13577" max="13577" width="19.42578125" style="88" customWidth="1"/>
    <col min="13578" max="13578" width="42" style="88" customWidth="1"/>
    <col min="13579" max="13824" width="10.85546875" style="88"/>
    <col min="13825" max="13825" width="72" style="88" bestFit="1" customWidth="1"/>
    <col min="13826" max="13826" width="78.5703125" style="88" customWidth="1"/>
    <col min="13827" max="13827" width="10.85546875" style="88"/>
    <col min="13828" max="13828" width="31.140625" style="88" customWidth="1"/>
    <col min="13829" max="13829" width="70.140625" style="88" customWidth="1"/>
    <col min="13830" max="13830" width="17.42578125" style="88" customWidth="1"/>
    <col min="13831" max="13832" width="21.85546875" style="88" customWidth="1"/>
    <col min="13833" max="13833" width="19.42578125" style="88" customWidth="1"/>
    <col min="13834" max="13834" width="42" style="88" customWidth="1"/>
    <col min="13835" max="14080" width="10.85546875" style="88"/>
    <col min="14081" max="14081" width="72" style="88" bestFit="1" customWidth="1"/>
    <col min="14082" max="14082" width="78.5703125" style="88" customWidth="1"/>
    <col min="14083" max="14083" width="10.85546875" style="88"/>
    <col min="14084" max="14084" width="31.140625" style="88" customWidth="1"/>
    <col min="14085" max="14085" width="70.140625" style="88" customWidth="1"/>
    <col min="14086" max="14086" width="17.42578125" style="88" customWidth="1"/>
    <col min="14087" max="14088" width="21.85546875" style="88" customWidth="1"/>
    <col min="14089" max="14089" width="19.42578125" style="88" customWidth="1"/>
    <col min="14090" max="14090" width="42" style="88" customWidth="1"/>
    <col min="14091" max="14336" width="10.85546875" style="88"/>
    <col min="14337" max="14337" width="72" style="88" bestFit="1" customWidth="1"/>
    <col min="14338" max="14338" width="78.5703125" style="88" customWidth="1"/>
    <col min="14339" max="14339" width="10.85546875" style="88"/>
    <col min="14340" max="14340" width="31.140625" style="88" customWidth="1"/>
    <col min="14341" max="14341" width="70.140625" style="88" customWidth="1"/>
    <col min="14342" max="14342" width="17.42578125" style="88" customWidth="1"/>
    <col min="14343" max="14344" width="21.85546875" style="88" customWidth="1"/>
    <col min="14345" max="14345" width="19.42578125" style="88" customWidth="1"/>
    <col min="14346" max="14346" width="42" style="88" customWidth="1"/>
    <col min="14347" max="14592" width="10.85546875" style="88"/>
    <col min="14593" max="14593" width="72" style="88" bestFit="1" customWidth="1"/>
    <col min="14594" max="14594" width="78.5703125" style="88" customWidth="1"/>
    <col min="14595" max="14595" width="10.85546875" style="88"/>
    <col min="14596" max="14596" width="31.140625" style="88" customWidth="1"/>
    <col min="14597" max="14597" width="70.140625" style="88" customWidth="1"/>
    <col min="14598" max="14598" width="17.42578125" style="88" customWidth="1"/>
    <col min="14599" max="14600" width="21.85546875" style="88" customWidth="1"/>
    <col min="14601" max="14601" width="19.42578125" style="88" customWidth="1"/>
    <col min="14602" max="14602" width="42" style="88" customWidth="1"/>
    <col min="14603" max="14848" width="10.85546875" style="88"/>
    <col min="14849" max="14849" width="72" style="88" bestFit="1" customWidth="1"/>
    <col min="14850" max="14850" width="78.5703125" style="88" customWidth="1"/>
    <col min="14851" max="14851" width="10.85546875" style="88"/>
    <col min="14852" max="14852" width="31.140625" style="88" customWidth="1"/>
    <col min="14853" max="14853" width="70.140625" style="88" customWidth="1"/>
    <col min="14854" max="14854" width="17.42578125" style="88" customWidth="1"/>
    <col min="14855" max="14856" width="21.85546875" style="88" customWidth="1"/>
    <col min="14857" max="14857" width="19.42578125" style="88" customWidth="1"/>
    <col min="14858" max="14858" width="42" style="88" customWidth="1"/>
    <col min="14859" max="15104" width="10.85546875" style="88"/>
    <col min="15105" max="15105" width="72" style="88" bestFit="1" customWidth="1"/>
    <col min="15106" max="15106" width="78.5703125" style="88" customWidth="1"/>
    <col min="15107" max="15107" width="10.85546875" style="88"/>
    <col min="15108" max="15108" width="31.140625" style="88" customWidth="1"/>
    <col min="15109" max="15109" width="70.140625" style="88" customWidth="1"/>
    <col min="15110" max="15110" width="17.42578125" style="88" customWidth="1"/>
    <col min="15111" max="15112" width="21.85546875" style="88" customWidth="1"/>
    <col min="15113" max="15113" width="19.42578125" style="88" customWidth="1"/>
    <col min="15114" max="15114" width="42" style="88" customWidth="1"/>
    <col min="15115" max="15360" width="10.85546875" style="88"/>
    <col min="15361" max="15361" width="72" style="88" bestFit="1" customWidth="1"/>
    <col min="15362" max="15362" width="78.5703125" style="88" customWidth="1"/>
    <col min="15363" max="15363" width="10.85546875" style="88"/>
    <col min="15364" max="15364" width="31.140625" style="88" customWidth="1"/>
    <col min="15365" max="15365" width="70.140625" style="88" customWidth="1"/>
    <col min="15366" max="15366" width="17.42578125" style="88" customWidth="1"/>
    <col min="15367" max="15368" width="21.85546875" style="88" customWidth="1"/>
    <col min="15369" max="15369" width="19.42578125" style="88" customWidth="1"/>
    <col min="15370" max="15370" width="42" style="88" customWidth="1"/>
    <col min="15371" max="15616" width="10.85546875" style="88"/>
    <col min="15617" max="15617" width="72" style="88" bestFit="1" customWidth="1"/>
    <col min="15618" max="15618" width="78.5703125" style="88" customWidth="1"/>
    <col min="15619" max="15619" width="10.85546875" style="88"/>
    <col min="15620" max="15620" width="31.140625" style="88" customWidth="1"/>
    <col min="15621" max="15621" width="70.140625" style="88" customWidth="1"/>
    <col min="15622" max="15622" width="17.42578125" style="88" customWidth="1"/>
    <col min="15623" max="15624" width="21.85546875" style="88" customWidth="1"/>
    <col min="15625" max="15625" width="19.42578125" style="88" customWidth="1"/>
    <col min="15626" max="15626" width="42" style="88" customWidth="1"/>
    <col min="15627" max="15872" width="10.85546875" style="88"/>
    <col min="15873" max="15873" width="72" style="88" bestFit="1" customWidth="1"/>
    <col min="15874" max="15874" width="78.5703125" style="88" customWidth="1"/>
    <col min="15875" max="15875" width="10.85546875" style="88"/>
    <col min="15876" max="15876" width="31.140625" style="88" customWidth="1"/>
    <col min="15877" max="15877" width="70.140625" style="88" customWidth="1"/>
    <col min="15878" max="15878" width="17.42578125" style="88" customWidth="1"/>
    <col min="15879" max="15880" width="21.85546875" style="88" customWidth="1"/>
    <col min="15881" max="15881" width="19.42578125" style="88" customWidth="1"/>
    <col min="15882" max="15882" width="42" style="88" customWidth="1"/>
    <col min="15883" max="16128" width="10.85546875" style="88"/>
    <col min="16129" max="16129" width="72" style="88" bestFit="1" customWidth="1"/>
    <col min="16130" max="16130" width="78.5703125" style="88" customWidth="1"/>
    <col min="16131" max="16131" width="10.85546875" style="88"/>
    <col min="16132" max="16132" width="31.140625" style="88" customWidth="1"/>
    <col min="16133" max="16133" width="70.140625" style="88" customWidth="1"/>
    <col min="16134" max="16134" width="17.42578125" style="88" customWidth="1"/>
    <col min="16135" max="16136" width="21.85546875" style="88" customWidth="1"/>
    <col min="16137" max="16137" width="19.42578125" style="88" customWidth="1"/>
    <col min="16138" max="16138" width="42" style="88" customWidth="1"/>
    <col min="16139" max="16384" width="10.85546875" style="88"/>
  </cols>
  <sheetData>
    <row r="1" spans="1:2" ht="25.5" customHeight="1" x14ac:dyDescent="0.25">
      <c r="A1" s="272" t="s">
        <v>0</v>
      </c>
      <c r="B1" s="273"/>
    </row>
    <row r="2" spans="1:2" ht="25.5" customHeight="1" x14ac:dyDescent="0.25">
      <c r="A2" s="274" t="s">
        <v>1</v>
      </c>
      <c r="B2" s="275"/>
    </row>
    <row r="3" spans="1:2" ht="15" x14ac:dyDescent="0.25">
      <c r="A3" s="89" t="s">
        <v>2</v>
      </c>
      <c r="B3" s="90" t="s">
        <v>3</v>
      </c>
    </row>
    <row r="4" spans="1:2" ht="15" x14ac:dyDescent="0.25">
      <c r="A4" s="91" t="s">
        <v>4</v>
      </c>
      <c r="B4" s="92" t="s">
        <v>5</v>
      </c>
    </row>
    <row r="5" spans="1:2" ht="15" x14ac:dyDescent="0.25">
      <c r="A5" s="91" t="s">
        <v>6</v>
      </c>
      <c r="B5" s="92" t="s">
        <v>7</v>
      </c>
    </row>
    <row r="6" spans="1:2" ht="103.5" x14ac:dyDescent="0.25">
      <c r="A6" s="91" t="s">
        <v>8</v>
      </c>
      <c r="B6" s="93" t="s">
        <v>9</v>
      </c>
    </row>
    <row r="7" spans="1:2" ht="40.5" customHeight="1" x14ac:dyDescent="0.25">
      <c r="A7" s="91" t="s">
        <v>10</v>
      </c>
      <c r="B7" s="94" t="s">
        <v>11</v>
      </c>
    </row>
    <row r="8" spans="1:2" ht="29.25" customHeight="1" x14ac:dyDescent="0.25">
      <c r="A8" s="91" t="s">
        <v>12</v>
      </c>
      <c r="B8" s="94" t="s">
        <v>13</v>
      </c>
    </row>
    <row r="9" spans="1:2" ht="38.25" customHeight="1" x14ac:dyDescent="0.25">
      <c r="A9" s="91" t="s">
        <v>14</v>
      </c>
      <c r="B9" s="94" t="s">
        <v>13</v>
      </c>
    </row>
    <row r="10" spans="1:2" ht="28.5" x14ac:dyDescent="0.25">
      <c r="A10" s="91" t="s">
        <v>15</v>
      </c>
      <c r="B10" s="95" t="s">
        <v>16</v>
      </c>
    </row>
    <row r="11" spans="1:2" ht="15" x14ac:dyDescent="0.25">
      <c r="A11" s="91" t="s">
        <v>17</v>
      </c>
      <c r="B11" s="95" t="s">
        <v>18</v>
      </c>
    </row>
    <row r="12" spans="1:2" ht="8.25" customHeight="1" x14ac:dyDescent="0.25">
      <c r="A12" s="96"/>
      <c r="B12" s="97"/>
    </row>
    <row r="13" spans="1:2" ht="15" x14ac:dyDescent="0.25">
      <c r="A13" s="91" t="s">
        <v>19</v>
      </c>
      <c r="B13" s="98" t="s">
        <v>20</v>
      </c>
    </row>
    <row r="14" spans="1:2" ht="15" x14ac:dyDescent="0.25">
      <c r="A14" s="91" t="s">
        <v>21</v>
      </c>
      <c r="B14" s="98" t="s">
        <v>22</v>
      </c>
    </row>
    <row r="15" spans="1:2" ht="28.5" x14ac:dyDescent="0.25">
      <c r="A15" s="91" t="s">
        <v>23</v>
      </c>
      <c r="B15" s="98" t="s">
        <v>24</v>
      </c>
    </row>
    <row r="16" spans="1:2" ht="15" x14ac:dyDescent="0.25">
      <c r="A16" s="91" t="s">
        <v>25</v>
      </c>
      <c r="B16" s="98" t="s">
        <v>26</v>
      </c>
    </row>
    <row r="17" spans="1:2" ht="8.25" customHeight="1" x14ac:dyDescent="0.25">
      <c r="A17" s="96"/>
      <c r="B17" s="99"/>
    </row>
    <row r="18" spans="1:2" ht="42.75" x14ac:dyDescent="0.25">
      <c r="A18" s="91" t="s">
        <v>27</v>
      </c>
      <c r="B18" s="98" t="s">
        <v>28</v>
      </c>
    </row>
    <row r="19" spans="1:2" ht="28.5" x14ac:dyDescent="0.25">
      <c r="A19" s="91" t="s">
        <v>29</v>
      </c>
      <c r="B19" s="98" t="s">
        <v>30</v>
      </c>
    </row>
    <row r="20" spans="1:2" ht="42.75" x14ac:dyDescent="0.25">
      <c r="A20" s="91" t="s">
        <v>31</v>
      </c>
      <c r="B20" s="98" t="s">
        <v>32</v>
      </c>
    </row>
    <row r="21" spans="1:2" ht="28.5" x14ac:dyDescent="0.25">
      <c r="A21" s="91" t="s">
        <v>25</v>
      </c>
      <c r="B21" s="98" t="s">
        <v>33</v>
      </c>
    </row>
    <row r="22" spans="1:2" ht="8.25" customHeight="1" x14ac:dyDescent="0.25">
      <c r="A22" s="96"/>
      <c r="B22" s="99"/>
    </row>
    <row r="23" spans="1:2" ht="31.5" customHeight="1" x14ac:dyDescent="0.25">
      <c r="A23" s="91" t="s">
        <v>34</v>
      </c>
      <c r="B23" s="98" t="s">
        <v>35</v>
      </c>
    </row>
    <row r="24" spans="1:2" ht="15" x14ac:dyDescent="0.25">
      <c r="A24" s="91" t="s">
        <v>36</v>
      </c>
      <c r="B24" s="98" t="s">
        <v>37</v>
      </c>
    </row>
    <row r="25" spans="1:2" ht="19.7" customHeight="1" x14ac:dyDescent="0.25">
      <c r="A25" s="91" t="s">
        <v>38</v>
      </c>
      <c r="B25" s="98" t="s">
        <v>39</v>
      </c>
    </row>
    <row r="26" spans="1:2" ht="28.7" customHeight="1" x14ac:dyDescent="0.25">
      <c r="A26" s="91" t="s">
        <v>40</v>
      </c>
      <c r="B26" s="98" t="s">
        <v>41</v>
      </c>
    </row>
    <row r="27" spans="1:2" ht="20.45" customHeight="1" x14ac:dyDescent="0.25">
      <c r="A27" s="91" t="s">
        <v>42</v>
      </c>
      <c r="B27" s="98" t="s">
        <v>43</v>
      </c>
    </row>
    <row r="28" spans="1:2" ht="8.25" customHeight="1" x14ac:dyDescent="0.25">
      <c r="A28" s="96"/>
      <c r="B28" s="99"/>
    </row>
    <row r="29" spans="1:2" ht="28.5" x14ac:dyDescent="0.25">
      <c r="A29" s="91" t="s">
        <v>44</v>
      </c>
      <c r="B29" s="98" t="s">
        <v>45</v>
      </c>
    </row>
    <row r="30" spans="1:2" ht="42.75" x14ac:dyDescent="0.25">
      <c r="A30" s="91" t="s">
        <v>46</v>
      </c>
      <c r="B30" s="98" t="s">
        <v>47</v>
      </c>
    </row>
    <row r="31" spans="1:2" ht="42.75" x14ac:dyDescent="0.25">
      <c r="A31" s="91" t="s">
        <v>48</v>
      </c>
      <c r="B31" s="98" t="s">
        <v>49</v>
      </c>
    </row>
    <row r="32" spans="1:2" ht="28.5" x14ac:dyDescent="0.25">
      <c r="A32" s="91" t="s">
        <v>50</v>
      </c>
      <c r="B32" s="98" t="s">
        <v>51</v>
      </c>
    </row>
    <row r="33" spans="1:2" ht="57" x14ac:dyDescent="0.25">
      <c r="A33" s="91" t="s">
        <v>52</v>
      </c>
      <c r="B33" s="98" t="s">
        <v>53</v>
      </c>
    </row>
    <row r="34" spans="1:2" ht="85.35" customHeight="1" x14ac:dyDescent="0.25">
      <c r="A34" s="100" t="s">
        <v>54</v>
      </c>
      <c r="B34" s="98" t="s">
        <v>55</v>
      </c>
    </row>
    <row r="35" spans="1:2" ht="81.599999999999994" customHeight="1" x14ac:dyDescent="0.25">
      <c r="A35" s="100" t="s">
        <v>56</v>
      </c>
      <c r="B35" s="98" t="s">
        <v>57</v>
      </c>
    </row>
    <row r="36" spans="1:2" ht="54" customHeight="1" x14ac:dyDescent="0.25">
      <c r="A36" s="100" t="s">
        <v>58</v>
      </c>
      <c r="B36" s="98" t="s">
        <v>59</v>
      </c>
    </row>
    <row r="37" spans="1:2" ht="8.25" customHeight="1" x14ac:dyDescent="0.25">
      <c r="A37" s="101"/>
      <c r="B37" s="99"/>
    </row>
    <row r="38" spans="1:2" ht="71.25" x14ac:dyDescent="0.25">
      <c r="A38" s="100" t="s">
        <v>60</v>
      </c>
      <c r="B38" s="98" t="s">
        <v>61</v>
      </c>
    </row>
    <row r="39" spans="1:2" ht="42.75" x14ac:dyDescent="0.25">
      <c r="A39" s="100" t="s">
        <v>62</v>
      </c>
      <c r="B39" s="98" t="s">
        <v>63</v>
      </c>
    </row>
    <row r="40" spans="1:2" ht="28.5" x14ac:dyDescent="0.25">
      <c r="A40" s="100" t="s">
        <v>64</v>
      </c>
      <c r="B40" s="98" t="s">
        <v>65</v>
      </c>
    </row>
    <row r="41" spans="1:2" ht="71.25" x14ac:dyDescent="0.25">
      <c r="A41" s="100" t="s">
        <v>66</v>
      </c>
      <c r="B41" s="98" t="s">
        <v>67</v>
      </c>
    </row>
    <row r="42" spans="1:2" ht="28.5" x14ac:dyDescent="0.25">
      <c r="A42" s="91" t="s">
        <v>68</v>
      </c>
      <c r="B42" s="98" t="s">
        <v>69</v>
      </c>
    </row>
    <row r="43" spans="1:2" ht="15" x14ac:dyDescent="0.25">
      <c r="A43" s="100"/>
      <c r="B43" s="102"/>
    </row>
    <row r="44" spans="1:2" ht="25.5" customHeight="1" x14ac:dyDescent="0.25">
      <c r="A44" s="274" t="s">
        <v>70</v>
      </c>
      <c r="B44" s="275"/>
    </row>
    <row r="45" spans="1:2" ht="15" x14ac:dyDescent="0.25">
      <c r="A45" s="89" t="s">
        <v>2</v>
      </c>
      <c r="B45" s="90" t="s">
        <v>3</v>
      </c>
    </row>
    <row r="46" spans="1:2" ht="15" x14ac:dyDescent="0.25">
      <c r="A46" s="91" t="s">
        <v>6</v>
      </c>
      <c r="B46" s="92" t="s">
        <v>7</v>
      </c>
    </row>
    <row r="47" spans="1:2" ht="103.5" x14ac:dyDescent="0.25">
      <c r="A47" s="91" t="s">
        <v>8</v>
      </c>
      <c r="B47" s="93" t="s">
        <v>9</v>
      </c>
    </row>
    <row r="48" spans="1:2" ht="15" x14ac:dyDescent="0.25">
      <c r="A48" s="91" t="s">
        <v>71</v>
      </c>
      <c r="B48" s="103" t="s">
        <v>72</v>
      </c>
    </row>
    <row r="49" spans="1:2" ht="37.5" customHeight="1" x14ac:dyDescent="0.25">
      <c r="A49" s="91" t="s">
        <v>73</v>
      </c>
      <c r="B49" s="103" t="s">
        <v>13</v>
      </c>
    </row>
    <row r="50" spans="1:2" ht="28.5" x14ac:dyDescent="0.25">
      <c r="A50" s="91" t="s">
        <v>74</v>
      </c>
      <c r="B50" s="103" t="s">
        <v>75</v>
      </c>
    </row>
    <row r="51" spans="1:2" ht="42.75" x14ac:dyDescent="0.25">
      <c r="A51" s="91" t="s">
        <v>76</v>
      </c>
      <c r="B51" s="104" t="s">
        <v>77</v>
      </c>
    </row>
    <row r="52" spans="1:2" ht="42.75" x14ac:dyDescent="0.25">
      <c r="A52" s="91" t="s">
        <v>78</v>
      </c>
      <c r="B52" s="104" t="s">
        <v>79</v>
      </c>
    </row>
    <row r="53" spans="1:2" ht="15" x14ac:dyDescent="0.25">
      <c r="A53" s="91" t="s">
        <v>80</v>
      </c>
      <c r="B53" s="104" t="s">
        <v>81</v>
      </c>
    </row>
    <row r="54" spans="1:2" ht="71.25" x14ac:dyDescent="0.25">
      <c r="A54" s="91" t="s">
        <v>82</v>
      </c>
      <c r="B54" s="104" t="s">
        <v>83</v>
      </c>
    </row>
    <row r="55" spans="1:2" ht="60" x14ac:dyDescent="0.25">
      <c r="A55" s="100" t="s">
        <v>84</v>
      </c>
      <c r="B55" s="104" t="s">
        <v>85</v>
      </c>
    </row>
    <row r="56" spans="1:2" ht="28.5" x14ac:dyDescent="0.25">
      <c r="A56" s="91" t="s">
        <v>86</v>
      </c>
      <c r="B56" s="104" t="s">
        <v>87</v>
      </c>
    </row>
    <row r="57" spans="1:2" ht="99.75" x14ac:dyDescent="0.25">
      <c r="A57" s="91" t="s">
        <v>88</v>
      </c>
      <c r="B57" s="104" t="s">
        <v>89</v>
      </c>
    </row>
    <row r="58" spans="1:2" ht="15" x14ac:dyDescent="0.25">
      <c r="A58" s="91" t="s">
        <v>90</v>
      </c>
      <c r="B58" s="104" t="s">
        <v>91</v>
      </c>
    </row>
    <row r="59" spans="1:2" ht="28.5" x14ac:dyDescent="0.25">
      <c r="A59" s="91" t="s">
        <v>92</v>
      </c>
      <c r="B59" s="104" t="s">
        <v>93</v>
      </c>
    </row>
    <row r="60" spans="1:2" ht="28.5" x14ac:dyDescent="0.25">
      <c r="A60" s="91" t="s">
        <v>94</v>
      </c>
      <c r="B60" s="104" t="s">
        <v>95</v>
      </c>
    </row>
    <row r="61" spans="1:2" ht="28.5" x14ac:dyDescent="0.25">
      <c r="A61" s="91" t="s">
        <v>96</v>
      </c>
      <c r="B61" s="104" t="s">
        <v>97</v>
      </c>
    </row>
    <row r="62" spans="1:2" ht="28.5" x14ac:dyDescent="0.25">
      <c r="A62" s="91" t="s">
        <v>98</v>
      </c>
      <c r="B62" s="104" t="s">
        <v>99</v>
      </c>
    </row>
    <row r="63" spans="1:2" ht="42.75" x14ac:dyDescent="0.25">
      <c r="A63" s="91" t="s">
        <v>100</v>
      </c>
      <c r="B63" s="104" t="s">
        <v>101</v>
      </c>
    </row>
    <row r="64" spans="1:2" ht="79.5" customHeight="1" x14ac:dyDescent="0.25">
      <c r="A64" s="91" t="s">
        <v>102</v>
      </c>
      <c r="B64" s="104" t="s">
        <v>103</v>
      </c>
    </row>
    <row r="65" spans="1:2" ht="114" x14ac:dyDescent="0.25">
      <c r="A65" s="91" t="s">
        <v>104</v>
      </c>
      <c r="B65" s="104" t="s">
        <v>105</v>
      </c>
    </row>
    <row r="66" spans="1:2" ht="28.5" x14ac:dyDescent="0.25">
      <c r="A66" s="91" t="s">
        <v>106</v>
      </c>
      <c r="B66" s="104" t="s">
        <v>107</v>
      </c>
    </row>
    <row r="67" spans="1:2" ht="171" x14ac:dyDescent="0.25">
      <c r="A67" s="91" t="s">
        <v>108</v>
      </c>
      <c r="B67" s="104" t="s">
        <v>109</v>
      </c>
    </row>
    <row r="68" spans="1:2" ht="28.5" x14ac:dyDescent="0.25">
      <c r="A68" s="91" t="s">
        <v>110</v>
      </c>
      <c r="B68" s="104" t="s">
        <v>111</v>
      </c>
    </row>
    <row r="69" spans="1:2" ht="30" x14ac:dyDescent="0.25">
      <c r="A69" s="100" t="s">
        <v>112</v>
      </c>
      <c r="B69" s="104" t="s">
        <v>113</v>
      </c>
    </row>
    <row r="70" spans="1:2" ht="25.5" customHeight="1" x14ac:dyDescent="0.25">
      <c r="A70" s="274" t="s">
        <v>114</v>
      </c>
      <c r="B70" s="275"/>
    </row>
    <row r="71" spans="1:2" ht="15" x14ac:dyDescent="0.25">
      <c r="A71" s="276" t="s">
        <v>115</v>
      </c>
      <c r="B71" s="277"/>
    </row>
    <row r="72" spans="1:2" ht="72" customHeight="1" x14ac:dyDescent="0.25">
      <c r="A72" s="270" t="s">
        <v>116</v>
      </c>
      <c r="B72" s="271"/>
    </row>
    <row r="73" spans="1:2" ht="28.5" x14ac:dyDescent="0.25">
      <c r="A73" s="91" t="s">
        <v>117</v>
      </c>
      <c r="B73" s="104" t="s">
        <v>118</v>
      </c>
    </row>
    <row r="74" spans="1:2" ht="42.75" x14ac:dyDescent="0.25">
      <c r="A74" s="100" t="s">
        <v>119</v>
      </c>
      <c r="B74" s="104"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pageSetUpPr fitToPage="1"/>
  </sheetPr>
  <dimension ref="A1:AO49"/>
  <sheetViews>
    <sheetView showGridLines="0" topLeftCell="U13" zoomScale="70" zoomScaleNormal="70" workbookViewId="0">
      <selection activeCell="AA24" sqref="AA2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9.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136</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137</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4702321680</v>
      </c>
      <c r="Y22" s="217"/>
      <c r="Z22" s="217"/>
      <c r="AA22" s="217"/>
      <c r="AB22" s="217"/>
      <c r="AC22" s="217">
        <f>SUM(Q22:AB22)</f>
        <v>4702321680</v>
      </c>
      <c r="AD22" s="106"/>
      <c r="AE22" s="156"/>
      <c r="AF22" s="50"/>
      <c r="AG22" s="155"/>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217">
        <v>4702321680</v>
      </c>
      <c r="X23" s="217">
        <v>0</v>
      </c>
      <c r="Y23" s="217">
        <v>0</v>
      </c>
      <c r="Z23" s="217">
        <v>0</v>
      </c>
      <c r="AA23" s="217"/>
      <c r="AB23" s="217"/>
      <c r="AC23" s="215">
        <f>SUM(Q23:AB23)</f>
        <v>4702321680</v>
      </c>
      <c r="AD23" s="216">
        <f>AC23/SUM(W22:X22)</f>
        <v>1</v>
      </c>
      <c r="AE23" s="213">
        <f>AC23/AC22</f>
        <v>1</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c r="Y24" s="217">
        <v>784000000</v>
      </c>
      <c r="Z24" s="217">
        <v>784000000</v>
      </c>
      <c r="AA24" s="217">
        <v>784000000</v>
      </c>
      <c r="AB24" s="217">
        <v>2350321680</v>
      </c>
      <c r="AC24" s="217">
        <f>SUM(Q24:AB24)</f>
        <v>4702321680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v>0</v>
      </c>
      <c r="Y25" s="65">
        <v>358962107</v>
      </c>
      <c r="Z25" s="65">
        <v>1054728594</v>
      </c>
      <c r="AA25" s="65"/>
      <c r="AB25" s="65"/>
      <c r="AC25" s="217">
        <f>SUM(Q25:AB25)</f>
        <v>1413690701</v>
      </c>
      <c r="AD25" s="228">
        <f>AC25/SUM(W24:AB24)</f>
        <v>0.30063674865391177</v>
      </c>
      <c r="AE25" s="229">
        <f>AC25/AC24</f>
        <v>0.30063674865391177</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246.95" customHeight="1" x14ac:dyDescent="0.25">
      <c r="A35" s="300" t="s">
        <v>137</v>
      </c>
      <c r="B35" s="302">
        <f>SUM(B41:B48)</f>
        <v>0.1</v>
      </c>
      <c r="C35" s="75" t="s">
        <v>48</v>
      </c>
      <c r="D35" s="74"/>
      <c r="E35" s="74"/>
      <c r="F35" s="74"/>
      <c r="G35" s="74"/>
      <c r="H35" s="74"/>
      <c r="I35" s="74"/>
      <c r="J35" s="74">
        <v>6</v>
      </c>
      <c r="K35" s="74">
        <v>6</v>
      </c>
      <c r="L35" s="74">
        <v>6</v>
      </c>
      <c r="M35" s="74">
        <v>6</v>
      </c>
      <c r="N35" s="74">
        <v>6</v>
      </c>
      <c r="O35" s="74">
        <v>6</v>
      </c>
      <c r="P35" s="151">
        <f>MAX(J35:O35)</f>
        <v>6</v>
      </c>
      <c r="Q35" s="317" t="s">
        <v>616</v>
      </c>
      <c r="R35" s="318"/>
      <c r="S35" s="318"/>
      <c r="T35" s="319"/>
      <c r="U35" s="323" t="s">
        <v>617</v>
      </c>
      <c r="V35" s="323"/>
      <c r="W35" s="323"/>
      <c r="X35" s="323"/>
      <c r="Y35" s="323" t="s">
        <v>161</v>
      </c>
      <c r="Z35" s="323"/>
      <c r="AA35" s="323"/>
      <c r="AB35" s="323"/>
      <c r="AC35" s="323" t="s">
        <v>610</v>
      </c>
      <c r="AD35" s="323"/>
      <c r="AE35" s="325"/>
      <c r="AF35" s="138"/>
      <c r="AG35" s="141"/>
      <c r="AH35" s="73"/>
      <c r="AI35" s="73"/>
      <c r="AJ35" s="73"/>
      <c r="AK35" s="73"/>
      <c r="AL35" s="73"/>
      <c r="AM35" s="73"/>
      <c r="AN35" s="73"/>
      <c r="AO35" s="73"/>
    </row>
    <row r="36" spans="1:41" ht="246.95" customHeight="1" thickBot="1" x14ac:dyDescent="0.3">
      <c r="A36" s="301"/>
      <c r="B36" s="303"/>
      <c r="C36" s="76" t="s">
        <v>50</v>
      </c>
      <c r="D36" s="142"/>
      <c r="E36" s="142"/>
      <c r="F36" s="142"/>
      <c r="G36" s="77"/>
      <c r="H36" s="77"/>
      <c r="I36" s="77"/>
      <c r="J36" s="214">
        <v>6</v>
      </c>
      <c r="K36" s="214">
        <v>6</v>
      </c>
      <c r="L36" s="214">
        <v>6</v>
      </c>
      <c r="M36" s="214">
        <v>6</v>
      </c>
      <c r="N36" s="214"/>
      <c r="O36" s="214"/>
      <c r="P36" s="214">
        <f>MAX(J36:O36)</f>
        <v>6</v>
      </c>
      <c r="Q36" s="320"/>
      <c r="R36" s="321"/>
      <c r="S36" s="321"/>
      <c r="T36" s="322"/>
      <c r="U36" s="324"/>
      <c r="V36" s="324"/>
      <c r="W36" s="324"/>
      <c r="X36" s="324"/>
      <c r="Y36" s="324"/>
      <c r="Z36" s="324"/>
      <c r="AA36" s="324"/>
      <c r="AB36" s="324"/>
      <c r="AC36" s="324"/>
      <c r="AD36" s="324"/>
      <c r="AE36" s="326"/>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14" customHeight="1" x14ac:dyDescent="0.25">
      <c r="A41" s="295" t="s">
        <v>181</v>
      </c>
      <c r="B41" s="297">
        <v>0.02</v>
      </c>
      <c r="C41" s="80" t="s">
        <v>48</v>
      </c>
      <c r="D41" s="81"/>
      <c r="E41" s="81"/>
      <c r="F41" s="81"/>
      <c r="G41" s="81"/>
      <c r="H41" s="81"/>
      <c r="I41" s="81"/>
      <c r="J41" s="159">
        <v>0.16</v>
      </c>
      <c r="K41" s="159">
        <v>0.16</v>
      </c>
      <c r="L41" s="159">
        <v>0.17</v>
      </c>
      <c r="M41" s="159">
        <v>0.17</v>
      </c>
      <c r="N41" s="159">
        <v>0.17</v>
      </c>
      <c r="O41" s="159">
        <v>0.17</v>
      </c>
      <c r="P41" s="82">
        <f t="shared" ref="P41:P48" si="1">SUM(D41:O41)</f>
        <v>1</v>
      </c>
      <c r="Q41" s="278" t="s">
        <v>618</v>
      </c>
      <c r="R41" s="279"/>
      <c r="S41" s="279"/>
      <c r="T41" s="279"/>
      <c r="U41" s="279"/>
      <c r="V41" s="279"/>
      <c r="W41" s="279"/>
      <c r="X41" s="280"/>
      <c r="Y41" s="284" t="s">
        <v>725</v>
      </c>
      <c r="Z41" s="279"/>
      <c r="AA41" s="279"/>
      <c r="AB41" s="279"/>
      <c r="AC41" s="279"/>
      <c r="AD41" s="279"/>
      <c r="AE41" s="285"/>
      <c r="AG41" s="83"/>
      <c r="AH41" s="83"/>
      <c r="AI41" s="83"/>
      <c r="AJ41" s="83"/>
      <c r="AK41" s="83"/>
      <c r="AL41" s="83"/>
      <c r="AM41" s="83"/>
      <c r="AN41" s="83"/>
      <c r="AO41" s="83"/>
    </row>
    <row r="42" spans="1:41" ht="114" customHeight="1" x14ac:dyDescent="0.25">
      <c r="A42" s="299"/>
      <c r="B42" s="297"/>
      <c r="C42" s="84" t="s">
        <v>50</v>
      </c>
      <c r="D42" s="85"/>
      <c r="E42" s="85"/>
      <c r="F42" s="85"/>
      <c r="G42" s="85"/>
      <c r="H42" s="85"/>
      <c r="I42" s="85"/>
      <c r="J42" s="85">
        <v>0.16</v>
      </c>
      <c r="K42" s="85">
        <v>0.16</v>
      </c>
      <c r="L42" s="85">
        <v>0.17</v>
      </c>
      <c r="M42" s="85">
        <v>0.17</v>
      </c>
      <c r="N42" s="85"/>
      <c r="O42" s="85"/>
      <c r="P42" s="82">
        <f t="shared" si="1"/>
        <v>0.66</v>
      </c>
      <c r="Q42" s="281"/>
      <c r="R42" s="282"/>
      <c r="S42" s="282"/>
      <c r="T42" s="282"/>
      <c r="U42" s="282"/>
      <c r="V42" s="282"/>
      <c r="W42" s="282"/>
      <c r="X42" s="283"/>
      <c r="Y42" s="281"/>
      <c r="Z42" s="282"/>
      <c r="AA42" s="282"/>
      <c r="AB42" s="282"/>
      <c r="AC42" s="282"/>
      <c r="AD42" s="282"/>
      <c r="AE42" s="286"/>
    </row>
    <row r="43" spans="1:41" ht="144.94999999999999" customHeight="1" x14ac:dyDescent="0.25">
      <c r="A43" s="295" t="s">
        <v>182</v>
      </c>
      <c r="B43" s="297">
        <v>0.02</v>
      </c>
      <c r="C43" s="80" t="s">
        <v>48</v>
      </c>
      <c r="D43" s="81"/>
      <c r="E43" s="81"/>
      <c r="F43" s="81"/>
      <c r="G43" s="81"/>
      <c r="H43" s="81"/>
      <c r="I43" s="81"/>
      <c r="J43" s="159">
        <v>0.16</v>
      </c>
      <c r="K43" s="159">
        <v>0.16</v>
      </c>
      <c r="L43" s="159">
        <v>0.17</v>
      </c>
      <c r="M43" s="159">
        <v>0.17</v>
      </c>
      <c r="N43" s="159">
        <v>0.17</v>
      </c>
      <c r="O43" s="159">
        <v>0.17</v>
      </c>
      <c r="P43" s="82">
        <f t="shared" si="1"/>
        <v>1</v>
      </c>
      <c r="Q43" s="278" t="s">
        <v>619</v>
      </c>
      <c r="R43" s="279"/>
      <c r="S43" s="279"/>
      <c r="T43" s="279"/>
      <c r="U43" s="279"/>
      <c r="V43" s="279"/>
      <c r="W43" s="279"/>
      <c r="X43" s="280"/>
      <c r="Y43" s="284" t="s">
        <v>726</v>
      </c>
      <c r="Z43" s="279"/>
      <c r="AA43" s="279"/>
      <c r="AB43" s="279"/>
      <c r="AC43" s="279"/>
      <c r="AD43" s="279"/>
      <c r="AE43" s="285"/>
    </row>
    <row r="44" spans="1:41" ht="144.94999999999999" customHeight="1" x14ac:dyDescent="0.25">
      <c r="A44" s="299"/>
      <c r="B44" s="297"/>
      <c r="C44" s="84" t="s">
        <v>50</v>
      </c>
      <c r="D44" s="85"/>
      <c r="E44" s="85"/>
      <c r="F44" s="85"/>
      <c r="G44" s="85"/>
      <c r="H44" s="85"/>
      <c r="I44" s="85"/>
      <c r="J44" s="85">
        <v>0.16</v>
      </c>
      <c r="K44" s="85">
        <v>0.16</v>
      </c>
      <c r="L44" s="85">
        <v>0.17</v>
      </c>
      <c r="M44" s="85">
        <v>0.17</v>
      </c>
      <c r="N44" s="85"/>
      <c r="O44" s="85"/>
      <c r="P44" s="82">
        <f t="shared" si="1"/>
        <v>0.66</v>
      </c>
      <c r="Q44" s="281"/>
      <c r="R44" s="282"/>
      <c r="S44" s="282"/>
      <c r="T44" s="282"/>
      <c r="U44" s="282"/>
      <c r="V44" s="282"/>
      <c r="W44" s="282"/>
      <c r="X44" s="283"/>
      <c r="Y44" s="281"/>
      <c r="Z44" s="282"/>
      <c r="AA44" s="282"/>
      <c r="AB44" s="282"/>
      <c r="AC44" s="282"/>
      <c r="AD44" s="282"/>
      <c r="AE44" s="286"/>
    </row>
    <row r="45" spans="1:41" ht="136.5" customHeight="1" x14ac:dyDescent="0.25">
      <c r="A45" s="295" t="s">
        <v>183</v>
      </c>
      <c r="B45" s="297">
        <v>0.03</v>
      </c>
      <c r="C45" s="80" t="s">
        <v>48</v>
      </c>
      <c r="D45" s="81"/>
      <c r="E45" s="81"/>
      <c r="F45" s="81"/>
      <c r="G45" s="81"/>
      <c r="H45" s="81"/>
      <c r="I45" s="81"/>
      <c r="J45" s="159">
        <v>0.16</v>
      </c>
      <c r="K45" s="159">
        <v>0.16</v>
      </c>
      <c r="L45" s="159">
        <v>0.17</v>
      </c>
      <c r="M45" s="159">
        <v>0.17</v>
      </c>
      <c r="N45" s="159">
        <v>0.17</v>
      </c>
      <c r="O45" s="159">
        <v>0.17</v>
      </c>
      <c r="P45" s="82">
        <f t="shared" si="1"/>
        <v>1</v>
      </c>
      <c r="Q45" s="278" t="s">
        <v>620</v>
      </c>
      <c r="R45" s="290"/>
      <c r="S45" s="290"/>
      <c r="T45" s="290"/>
      <c r="U45" s="290"/>
      <c r="V45" s="290"/>
      <c r="W45" s="290"/>
      <c r="X45" s="291"/>
      <c r="Y45" s="284" t="s">
        <v>727</v>
      </c>
      <c r="Z45" s="279"/>
      <c r="AA45" s="279"/>
      <c r="AB45" s="279"/>
      <c r="AC45" s="279"/>
      <c r="AD45" s="279"/>
      <c r="AE45" s="285"/>
    </row>
    <row r="46" spans="1:41" ht="136.5" customHeight="1" x14ac:dyDescent="0.25">
      <c r="A46" s="299"/>
      <c r="B46" s="297"/>
      <c r="C46" s="84" t="s">
        <v>50</v>
      </c>
      <c r="D46" s="85"/>
      <c r="E46" s="85"/>
      <c r="F46" s="85"/>
      <c r="G46" s="85"/>
      <c r="H46" s="85"/>
      <c r="I46" s="85"/>
      <c r="J46" s="85">
        <v>0.16</v>
      </c>
      <c r="K46" s="85">
        <v>0.16</v>
      </c>
      <c r="L46" s="85">
        <v>0.17</v>
      </c>
      <c r="M46" s="85">
        <v>0.17</v>
      </c>
      <c r="N46" s="85"/>
      <c r="O46" s="85"/>
      <c r="P46" s="82">
        <f t="shared" si="1"/>
        <v>0.66</v>
      </c>
      <c r="Q46" s="292"/>
      <c r="R46" s="293"/>
      <c r="S46" s="293"/>
      <c r="T46" s="293"/>
      <c r="U46" s="293"/>
      <c r="V46" s="293"/>
      <c r="W46" s="293"/>
      <c r="X46" s="294"/>
      <c r="Y46" s="281"/>
      <c r="Z46" s="282"/>
      <c r="AA46" s="282"/>
      <c r="AB46" s="282"/>
      <c r="AC46" s="282"/>
      <c r="AD46" s="282"/>
      <c r="AE46" s="286"/>
    </row>
    <row r="47" spans="1:41" ht="126.6" customHeight="1" x14ac:dyDescent="0.25">
      <c r="A47" s="295" t="s">
        <v>184</v>
      </c>
      <c r="B47" s="297">
        <v>0.03</v>
      </c>
      <c r="C47" s="80" t="s">
        <v>48</v>
      </c>
      <c r="D47" s="81"/>
      <c r="E47" s="81"/>
      <c r="F47" s="81"/>
      <c r="G47" s="81"/>
      <c r="H47" s="81"/>
      <c r="I47" s="81"/>
      <c r="J47" s="159">
        <v>0.16</v>
      </c>
      <c r="K47" s="159">
        <v>0.16</v>
      </c>
      <c r="L47" s="159">
        <v>0.17</v>
      </c>
      <c r="M47" s="159">
        <v>0.17</v>
      </c>
      <c r="N47" s="159">
        <v>0.17</v>
      </c>
      <c r="O47" s="159">
        <v>0.17</v>
      </c>
      <c r="P47" s="82">
        <f t="shared" si="1"/>
        <v>1</v>
      </c>
      <c r="Q47" s="278" t="s">
        <v>621</v>
      </c>
      <c r="R47" s="279"/>
      <c r="S47" s="279"/>
      <c r="T47" s="279"/>
      <c r="U47" s="279"/>
      <c r="V47" s="279"/>
      <c r="W47" s="279"/>
      <c r="X47" s="280"/>
      <c r="Y47" s="284" t="s">
        <v>728</v>
      </c>
      <c r="Z47" s="279"/>
      <c r="AA47" s="279"/>
      <c r="AB47" s="279"/>
      <c r="AC47" s="279"/>
      <c r="AD47" s="279"/>
      <c r="AE47" s="285"/>
    </row>
    <row r="48" spans="1:41" ht="126.6" customHeight="1" thickBot="1" x14ac:dyDescent="0.3">
      <c r="A48" s="296"/>
      <c r="B48" s="298"/>
      <c r="C48" s="76" t="s">
        <v>50</v>
      </c>
      <c r="D48" s="86"/>
      <c r="E48" s="86"/>
      <c r="F48" s="86"/>
      <c r="G48" s="86"/>
      <c r="H48" s="86"/>
      <c r="I48" s="86"/>
      <c r="J48" s="86">
        <v>0.16</v>
      </c>
      <c r="K48" s="86">
        <v>0.16</v>
      </c>
      <c r="L48" s="86">
        <v>0.17</v>
      </c>
      <c r="M48" s="86">
        <v>0.17</v>
      </c>
      <c r="N48" s="86"/>
      <c r="O48" s="86"/>
      <c r="P48" s="87">
        <f t="shared" si="1"/>
        <v>0.66</v>
      </c>
      <c r="Q48" s="281"/>
      <c r="R48" s="282"/>
      <c r="S48" s="282"/>
      <c r="T48" s="282"/>
      <c r="U48" s="282"/>
      <c r="V48" s="282"/>
      <c r="W48" s="282"/>
      <c r="X48" s="283"/>
      <c r="Y48" s="281"/>
      <c r="Z48" s="282"/>
      <c r="AA48" s="282"/>
      <c r="AB48" s="282"/>
      <c r="AC48" s="282"/>
      <c r="AD48" s="282"/>
      <c r="AE48" s="286"/>
    </row>
    <row r="49" spans="1:1" ht="15" customHeight="1" x14ac:dyDescent="0.25">
      <c r="A49" s="15" t="s">
        <v>185</v>
      </c>
    </row>
  </sheetData>
  <mergeCells count="83">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7:A48"/>
    <mergeCell ref="B47:B48"/>
    <mergeCell ref="A43:A44"/>
    <mergeCell ref="B43:B44"/>
    <mergeCell ref="A45:A46"/>
    <mergeCell ref="B45:B46"/>
    <mergeCell ref="Q47:X48"/>
    <mergeCell ref="Y47:AE48"/>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Y35 AC35 Q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8F52AD96-E5E8-4A44-B14F-1E59614F6F0D}"/>
    <hyperlink ref="Y43" r:id="rId2" xr:uid="{1C183ACD-04CA-48BC-B364-0DE07711D120}"/>
    <hyperlink ref="Y45" r:id="rId3" xr:uid="{5CF5595B-BA93-4A3D-BB2A-2B6D1B21D4AD}"/>
    <hyperlink ref="Y47" r:id="rId4" xr:uid="{D30BD0FE-0BED-40F9-8C7C-C8DD2847908C}"/>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497-94D1-407A-905D-4FEBA7EC436B}">
  <sheetPr>
    <tabColor theme="0"/>
    <pageSetUpPr fitToPage="1"/>
  </sheetPr>
  <dimension ref="A1:AO46"/>
  <sheetViews>
    <sheetView showGridLines="0" topLeftCell="O18" zoomScale="70" zoomScaleNormal="70" workbookViewId="0">
      <selection activeCell="C17" sqref="C17:AE17"/>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136</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186</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562165000</v>
      </c>
      <c r="Y22" s="217"/>
      <c r="Z22" s="217"/>
      <c r="AA22" s="217"/>
      <c r="AB22" s="217"/>
      <c r="AC22" s="269">
        <f>SUM(Q22:AB22)</f>
        <v>562165000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473225000</v>
      </c>
      <c r="Y23" s="217">
        <v>74850000</v>
      </c>
      <c r="Z23" s="217">
        <v>-39390800</v>
      </c>
      <c r="AA23" s="217"/>
      <c r="AB23" s="217"/>
      <c r="AC23" s="215">
        <f>SUM(Q23:AB23)</f>
        <v>508684200</v>
      </c>
      <c r="AD23" s="216">
        <f>AC23/SUM(W22:X22)</f>
        <v>0.90486636485729277</v>
      </c>
      <c r="AE23" s="213">
        <f>AC23/AC22</f>
        <v>0.90486636485729277</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c r="Y24" s="217">
        <v>112433000</v>
      </c>
      <c r="Z24" s="217">
        <v>112433000</v>
      </c>
      <c r="AA24" s="217">
        <v>112433000</v>
      </c>
      <c r="AB24" s="217">
        <f>+AA24*2</f>
        <v>224866000</v>
      </c>
      <c r="AC24" s="217">
        <f>SUM(Q24:AB24)</f>
        <v>562165000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45600200</v>
      </c>
      <c r="Z25" s="65">
        <v>97097067</v>
      </c>
      <c r="AA25" s="65"/>
      <c r="AB25" s="65"/>
      <c r="AC25" s="217">
        <f>SUM(Q25:AB25)</f>
        <v>142697267</v>
      </c>
      <c r="AD25" s="228">
        <f>AC25/SUM(W24:AB24)</f>
        <v>0.25383520318767622</v>
      </c>
      <c r="AE25" s="229">
        <f>AC25/AC24</f>
        <v>0.25383520318767622</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198.6" customHeight="1" x14ac:dyDescent="0.25">
      <c r="A35" s="300" t="s">
        <v>186</v>
      </c>
      <c r="B35" s="408">
        <f>SUM(B41:B44)</f>
        <v>0.1</v>
      </c>
      <c r="C35" s="75" t="s">
        <v>48</v>
      </c>
      <c r="D35" s="74"/>
      <c r="E35" s="74"/>
      <c r="F35" s="74"/>
      <c r="G35" s="74"/>
      <c r="H35" s="74"/>
      <c r="I35" s="74"/>
      <c r="J35" s="150">
        <v>1</v>
      </c>
      <c r="K35" s="150">
        <v>1</v>
      </c>
      <c r="L35" s="150">
        <v>1</v>
      </c>
      <c r="M35" s="150">
        <v>1</v>
      </c>
      <c r="N35" s="150">
        <v>1</v>
      </c>
      <c r="O35" s="150">
        <v>1</v>
      </c>
      <c r="P35" s="150">
        <f>MAX(J35:O35)</f>
        <v>1</v>
      </c>
      <c r="Q35" s="317" t="s">
        <v>622</v>
      </c>
      <c r="R35" s="318"/>
      <c r="S35" s="318"/>
      <c r="T35" s="319"/>
      <c r="U35" s="323" t="s">
        <v>623</v>
      </c>
      <c r="V35" s="323"/>
      <c r="W35" s="323"/>
      <c r="X35" s="323"/>
      <c r="Y35" s="323" t="s">
        <v>187</v>
      </c>
      <c r="Z35" s="323"/>
      <c r="AA35" s="323"/>
      <c r="AB35" s="323"/>
      <c r="AC35" s="323" t="s">
        <v>188</v>
      </c>
      <c r="AD35" s="323"/>
      <c r="AE35" s="325"/>
      <c r="AF35" s="138"/>
      <c r="AG35" s="141"/>
      <c r="AH35" s="73"/>
      <c r="AI35" s="73"/>
      <c r="AJ35" s="73"/>
      <c r="AK35" s="73"/>
      <c r="AL35" s="73"/>
      <c r="AM35" s="73"/>
      <c r="AN35" s="73"/>
      <c r="AO35" s="73"/>
    </row>
    <row r="36" spans="1:41" ht="198.6" customHeight="1" thickBot="1" x14ac:dyDescent="0.3">
      <c r="A36" s="301"/>
      <c r="B36" s="409"/>
      <c r="C36" s="76" t="s">
        <v>50</v>
      </c>
      <c r="D36" s="142"/>
      <c r="E36" s="142"/>
      <c r="F36" s="142"/>
      <c r="G36" s="77"/>
      <c r="H36" s="77"/>
      <c r="I36" s="77"/>
      <c r="J36" s="78">
        <v>1</v>
      </c>
      <c r="K36" s="78">
        <v>1</v>
      </c>
      <c r="L36" s="78">
        <v>1</v>
      </c>
      <c r="M36" s="78">
        <v>1</v>
      </c>
      <c r="N36" s="78"/>
      <c r="O36" s="78"/>
      <c r="P36" s="78">
        <f>MAX(J36:O36)</f>
        <v>1</v>
      </c>
      <c r="Q36" s="320"/>
      <c r="R36" s="321"/>
      <c r="S36" s="321"/>
      <c r="T36" s="322"/>
      <c r="U36" s="324"/>
      <c r="V36" s="324"/>
      <c r="W36" s="324"/>
      <c r="X36" s="324"/>
      <c r="Y36" s="324"/>
      <c r="Z36" s="324"/>
      <c r="AA36" s="324"/>
      <c r="AB36" s="324"/>
      <c r="AC36" s="324"/>
      <c r="AD36" s="324"/>
      <c r="AE36" s="326"/>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23.95" customHeight="1" x14ac:dyDescent="0.25">
      <c r="A41" s="295" t="s">
        <v>189</v>
      </c>
      <c r="B41" s="410">
        <v>0.05</v>
      </c>
      <c r="C41" s="80" t="s">
        <v>48</v>
      </c>
      <c r="D41" s="81"/>
      <c r="E41" s="81"/>
      <c r="F41" s="81"/>
      <c r="G41" s="81"/>
      <c r="H41" s="81"/>
      <c r="I41" s="81"/>
      <c r="J41" s="159">
        <v>0.16</v>
      </c>
      <c r="K41" s="159">
        <v>0.16</v>
      </c>
      <c r="L41" s="159">
        <v>0.17</v>
      </c>
      <c r="M41" s="159">
        <v>0.17</v>
      </c>
      <c r="N41" s="159">
        <v>0.17</v>
      </c>
      <c r="O41" s="159">
        <v>0.17</v>
      </c>
      <c r="P41" s="82">
        <f>SUM(D41:O41)</f>
        <v>1</v>
      </c>
      <c r="Q41" s="278" t="s">
        <v>624</v>
      </c>
      <c r="R41" s="279"/>
      <c r="S41" s="279"/>
      <c r="T41" s="279"/>
      <c r="U41" s="279"/>
      <c r="V41" s="279"/>
      <c r="W41" s="279"/>
      <c r="X41" s="280"/>
      <c r="Y41" s="284" t="s">
        <v>729</v>
      </c>
      <c r="Z41" s="279"/>
      <c r="AA41" s="279"/>
      <c r="AB41" s="279"/>
      <c r="AC41" s="279"/>
      <c r="AD41" s="279"/>
      <c r="AE41" s="285"/>
      <c r="AG41" s="83"/>
      <c r="AH41" s="83"/>
      <c r="AI41" s="83"/>
      <c r="AJ41" s="83"/>
      <c r="AK41" s="83"/>
      <c r="AL41" s="83"/>
      <c r="AM41" s="83"/>
      <c r="AN41" s="83"/>
      <c r="AO41" s="83"/>
    </row>
    <row r="42" spans="1:41" ht="123.95" customHeight="1" x14ac:dyDescent="0.25">
      <c r="A42" s="299"/>
      <c r="B42" s="410"/>
      <c r="C42" s="84" t="s">
        <v>50</v>
      </c>
      <c r="D42" s="85"/>
      <c r="E42" s="85"/>
      <c r="F42" s="85"/>
      <c r="G42" s="85"/>
      <c r="H42" s="85"/>
      <c r="I42" s="85"/>
      <c r="J42" s="85">
        <v>0.16</v>
      </c>
      <c r="K42" s="85">
        <v>0.16</v>
      </c>
      <c r="L42" s="85">
        <v>0.17</v>
      </c>
      <c r="M42" s="85">
        <v>0.17</v>
      </c>
      <c r="N42" s="85"/>
      <c r="O42" s="85"/>
      <c r="P42" s="82">
        <f>SUM(D42:O42)</f>
        <v>0.66</v>
      </c>
      <c r="Q42" s="281"/>
      <c r="R42" s="282"/>
      <c r="S42" s="282"/>
      <c r="T42" s="282"/>
      <c r="U42" s="282"/>
      <c r="V42" s="282"/>
      <c r="W42" s="282"/>
      <c r="X42" s="283"/>
      <c r="Y42" s="281"/>
      <c r="Z42" s="282"/>
      <c r="AA42" s="282"/>
      <c r="AB42" s="282"/>
      <c r="AC42" s="282"/>
      <c r="AD42" s="282"/>
      <c r="AE42" s="286"/>
    </row>
    <row r="43" spans="1:41" ht="112.5" customHeight="1" x14ac:dyDescent="0.25">
      <c r="A43" s="295" t="s">
        <v>190</v>
      </c>
      <c r="B43" s="410">
        <v>0.05</v>
      </c>
      <c r="C43" s="80" t="s">
        <v>48</v>
      </c>
      <c r="D43" s="81"/>
      <c r="E43" s="81"/>
      <c r="F43" s="81"/>
      <c r="G43" s="81"/>
      <c r="H43" s="81"/>
      <c r="I43" s="81"/>
      <c r="J43" s="159">
        <v>0.16</v>
      </c>
      <c r="K43" s="159">
        <v>0.16</v>
      </c>
      <c r="L43" s="159">
        <v>0.17</v>
      </c>
      <c r="M43" s="159">
        <v>0.17</v>
      </c>
      <c r="N43" s="159">
        <v>0.17</v>
      </c>
      <c r="O43" s="159">
        <v>0.17</v>
      </c>
      <c r="P43" s="82">
        <f>SUM(D43:O43)</f>
        <v>1</v>
      </c>
      <c r="Q43" s="278" t="s">
        <v>625</v>
      </c>
      <c r="R43" s="279"/>
      <c r="S43" s="279"/>
      <c r="T43" s="279"/>
      <c r="U43" s="279"/>
      <c r="V43" s="279"/>
      <c r="W43" s="279"/>
      <c r="X43" s="280"/>
      <c r="Y43" s="284" t="s">
        <v>730</v>
      </c>
      <c r="Z43" s="279"/>
      <c r="AA43" s="279"/>
      <c r="AB43" s="279"/>
      <c r="AC43" s="279"/>
      <c r="AD43" s="279"/>
      <c r="AE43" s="285"/>
    </row>
    <row r="44" spans="1:41" ht="112.5" customHeight="1" thickBot="1" x14ac:dyDescent="0.3">
      <c r="A44" s="296"/>
      <c r="B44" s="411"/>
      <c r="C44" s="76" t="s">
        <v>50</v>
      </c>
      <c r="D44" s="86"/>
      <c r="E44" s="86"/>
      <c r="F44" s="86"/>
      <c r="G44" s="86"/>
      <c r="H44" s="86"/>
      <c r="I44" s="86"/>
      <c r="J44" s="86">
        <v>0.16</v>
      </c>
      <c r="K44" s="86">
        <v>0.16</v>
      </c>
      <c r="L44" s="86">
        <v>0.17</v>
      </c>
      <c r="M44" s="86">
        <v>0.17</v>
      </c>
      <c r="N44" s="86"/>
      <c r="O44" s="86"/>
      <c r="P44" s="87">
        <f>SUM(D44:O44)</f>
        <v>0.66</v>
      </c>
      <c r="Q44" s="412"/>
      <c r="R44" s="413"/>
      <c r="S44" s="413"/>
      <c r="T44" s="413"/>
      <c r="U44" s="413"/>
      <c r="V44" s="413"/>
      <c r="W44" s="413"/>
      <c r="X44" s="414"/>
      <c r="Y44" s="412"/>
      <c r="Z44" s="413"/>
      <c r="AA44" s="413"/>
      <c r="AB44" s="413"/>
      <c r="AC44" s="413"/>
      <c r="AD44" s="413"/>
      <c r="AE44" s="415"/>
    </row>
    <row r="45" spans="1:41" ht="98.25" customHeight="1" x14ac:dyDescent="0.25">
      <c r="A45" s="15" t="s">
        <v>185</v>
      </c>
    </row>
    <row r="46" spans="1:41" ht="98.25" customHeight="1" x14ac:dyDescent="0.25"/>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6D0B045C-7D9D-4332-ACFB-B894D387A589}">
      <formula1>$B$21:$M$21</formula1>
    </dataValidation>
    <dataValidation type="textLength" operator="lessThanOrEqual" allowBlank="1" showInputMessage="1" showErrorMessage="1" errorTitle="Máximo 2.000 caracteres" error="Máximo 2.000 caracteres" promptTitle="2.000 caracteres" sqref="Q30:Q31" xr:uid="{10805773-530A-44FC-B603-8652CB08665E}">
      <formula1>2000</formula1>
    </dataValidation>
    <dataValidation type="textLength" operator="lessThanOrEqual" allowBlank="1" showInputMessage="1" showErrorMessage="1" errorTitle="Máximo 2.000 caracteres" error="Máximo 2.000 caracteres" sqref="Q35 Y35 AC35 Q41 Q43" xr:uid="{0E3A0432-43B0-4D90-A67D-992CC279C3E3}">
      <formula1>2000</formula1>
    </dataValidation>
  </dataValidations>
  <hyperlinks>
    <hyperlink ref="Y41" r:id="rId1" xr:uid="{F2886B59-C1A7-4DFF-8963-720A63A44FCD}"/>
    <hyperlink ref="Y43" r:id="rId2" xr:uid="{99F1B587-453B-44C3-8549-61923BFAD4AC}"/>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15D1C3AA-AD31-4304-BB2F-C917B495C944}">
          <x14:formula1>
            <xm:f>listas!$C$2:$C$20</xm:f>
          </x14:formula1>
          <xm:sqref>AA15:AE15</xm:sqref>
        </x14:dataValidation>
        <x14:dataValidation type="list" allowBlank="1" showInputMessage="1" showErrorMessage="1" xr:uid="{008ED27A-BC8C-469B-B39C-392E4D2F824F}">
          <x14:formula1>
            <xm:f>listas!$B$2:$B$8</xm:f>
          </x14:formula1>
          <xm:sqref>R15:X15</xm:sqref>
        </x14:dataValidation>
        <x14:dataValidation type="list" allowBlank="1" showInputMessage="1" showErrorMessage="1" xr:uid="{ECCCE1CD-0866-43FA-B5B1-EB78BEF09CD0}">
          <x14:formula1>
            <xm:f>listas!$A$2:$A$6</xm:f>
          </x14:formula1>
          <xm:sqref>C15:K15</xm:sqref>
        </x14:dataValidation>
        <x14:dataValidation type="list" allowBlank="1" showInputMessage="1" showErrorMessage="1" xr:uid="{98EA29CB-F3B9-4FAA-A8ED-5FDD34334CF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BED3-C890-4ABF-830B-6D14CC1EBE52}">
  <sheetPr>
    <tabColor theme="0"/>
    <pageSetUpPr fitToPage="1"/>
  </sheetPr>
  <dimension ref="A1:AO45"/>
  <sheetViews>
    <sheetView showGridLines="0" topLeftCell="P17" zoomScale="70" zoomScaleNormal="70" workbookViewId="0">
      <selection activeCell="AA31" sqref="AA31"/>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191</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192</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0</v>
      </c>
      <c r="Y22" s="217">
        <v>0</v>
      </c>
      <c r="Z22" s="217">
        <v>0</v>
      </c>
      <c r="AA22" s="217">
        <v>0</v>
      </c>
      <c r="AB22" s="217">
        <v>0</v>
      </c>
      <c r="AC22" s="217">
        <f>SUM(X22:AB22)</f>
        <v>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0</v>
      </c>
      <c r="Y23" s="217"/>
      <c r="Z23" s="217"/>
      <c r="AA23" s="217"/>
      <c r="AB23" s="217"/>
      <c r="AC23" s="215">
        <f>SUM(Q23:AB23)</f>
        <v>0</v>
      </c>
      <c r="AD23" s="212" t="e">
        <f>AC23/SUM(W22:X22)</f>
        <v>#DIV/0!</v>
      </c>
      <c r="AE23" s="213" t="e">
        <f>AC23/AC22</f>
        <v>#DIV/0!</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c r="Y24" s="217"/>
      <c r="Z24" s="217"/>
      <c r="AA24" s="217"/>
      <c r="AB24" s="217"/>
      <c r="AC24" s="217">
        <f>SUM(Q24:AB24)</f>
        <v>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v>0</v>
      </c>
      <c r="Y25" s="65">
        <v>0</v>
      </c>
      <c r="Z25" s="65">
        <v>0</v>
      </c>
      <c r="AA25" s="65">
        <v>0</v>
      </c>
      <c r="AB25" s="65">
        <v>0</v>
      </c>
      <c r="AC25" s="65">
        <v>0</v>
      </c>
      <c r="AD25" s="65" t="e">
        <f>AC25/SUM(W24:AB24)</f>
        <v>#DIV/0!</v>
      </c>
      <c r="AE25" s="157" t="e">
        <f>AC25/AC24</f>
        <v>#DIV/0!</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80.099999999999994" customHeight="1" x14ac:dyDescent="0.25">
      <c r="A35" s="300" t="s">
        <v>192</v>
      </c>
      <c r="B35" s="408">
        <f>SUM(B41:B44)</f>
        <v>0.1</v>
      </c>
      <c r="C35" s="75" t="s">
        <v>48</v>
      </c>
      <c r="D35" s="74"/>
      <c r="E35" s="74"/>
      <c r="F35" s="74"/>
      <c r="G35" s="74"/>
      <c r="H35" s="74"/>
      <c r="I35" s="74"/>
      <c r="J35" s="218">
        <v>2917</v>
      </c>
      <c r="K35" s="218">
        <v>2917</v>
      </c>
      <c r="L35" s="218">
        <v>2917</v>
      </c>
      <c r="M35" s="218">
        <v>2917</v>
      </c>
      <c r="N35" s="218">
        <v>2917</v>
      </c>
      <c r="O35" s="218">
        <v>2915</v>
      </c>
      <c r="P35" s="158">
        <f>SUM(D35:O35)</f>
        <v>17500</v>
      </c>
      <c r="Q35" s="416" t="s">
        <v>650</v>
      </c>
      <c r="R35" s="417"/>
      <c r="S35" s="417"/>
      <c r="T35" s="418"/>
      <c r="U35" s="422" t="s">
        <v>651</v>
      </c>
      <c r="V35" s="422"/>
      <c r="W35" s="422"/>
      <c r="X35" s="422"/>
      <c r="Y35" s="422" t="s">
        <v>187</v>
      </c>
      <c r="Z35" s="422"/>
      <c r="AA35" s="422"/>
      <c r="AB35" s="422"/>
      <c r="AC35" s="422" t="s">
        <v>193</v>
      </c>
      <c r="AD35" s="422"/>
      <c r="AE35" s="432"/>
      <c r="AF35" s="138"/>
      <c r="AG35" s="141"/>
      <c r="AH35" s="73"/>
      <c r="AI35" s="73"/>
      <c r="AJ35" s="73"/>
      <c r="AK35" s="73"/>
      <c r="AL35" s="73"/>
      <c r="AM35" s="73"/>
      <c r="AN35" s="73"/>
      <c r="AO35" s="73"/>
    </row>
    <row r="36" spans="1:41" ht="80.099999999999994" customHeight="1" thickBot="1" x14ac:dyDescent="0.3">
      <c r="A36" s="301"/>
      <c r="B36" s="409"/>
      <c r="C36" s="76" t="s">
        <v>50</v>
      </c>
      <c r="D36" s="142"/>
      <c r="E36" s="142"/>
      <c r="F36" s="142"/>
      <c r="G36" s="77"/>
      <c r="H36" s="77"/>
      <c r="I36" s="77"/>
      <c r="J36" s="219">
        <v>3695</v>
      </c>
      <c r="K36" s="219">
        <v>3490</v>
      </c>
      <c r="L36" s="220">
        <v>3781</v>
      </c>
      <c r="M36" s="220">
        <v>3512</v>
      </c>
      <c r="N36" s="220"/>
      <c r="O36" s="220"/>
      <c r="P36" s="219">
        <f>SUM(J36:O36)</f>
        <v>14478</v>
      </c>
      <c r="Q36" s="419"/>
      <c r="R36" s="420"/>
      <c r="S36" s="420"/>
      <c r="T36" s="421"/>
      <c r="U36" s="423"/>
      <c r="V36" s="423"/>
      <c r="W36" s="423"/>
      <c r="X36" s="423"/>
      <c r="Y36" s="423"/>
      <c r="Z36" s="423"/>
      <c r="AA36" s="423"/>
      <c r="AB36" s="423"/>
      <c r="AC36" s="423"/>
      <c r="AD36" s="423"/>
      <c r="AE36" s="433"/>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43.1" customHeight="1" x14ac:dyDescent="0.25">
      <c r="A41" s="295" t="s">
        <v>194</v>
      </c>
      <c r="B41" s="410">
        <v>0.05</v>
      </c>
      <c r="C41" s="80" t="s">
        <v>48</v>
      </c>
      <c r="D41" s="81"/>
      <c r="E41" s="81"/>
      <c r="F41" s="81"/>
      <c r="G41" s="81"/>
      <c r="H41" s="81"/>
      <c r="I41" s="81"/>
      <c r="J41" s="159">
        <v>0.16</v>
      </c>
      <c r="K41" s="159">
        <v>0.16</v>
      </c>
      <c r="L41" s="159">
        <v>0.17</v>
      </c>
      <c r="M41" s="159">
        <v>0.17</v>
      </c>
      <c r="N41" s="159">
        <v>0.17</v>
      </c>
      <c r="O41" s="159">
        <v>0.17</v>
      </c>
      <c r="P41" s="82">
        <f>SUM(D41:O41)</f>
        <v>1</v>
      </c>
      <c r="Q41" s="426" t="s">
        <v>648</v>
      </c>
      <c r="R41" s="427"/>
      <c r="S41" s="427"/>
      <c r="T41" s="427"/>
      <c r="U41" s="427"/>
      <c r="V41" s="427"/>
      <c r="W41" s="427"/>
      <c r="X41" s="428"/>
      <c r="Y41" s="284" t="s">
        <v>731</v>
      </c>
      <c r="Z41" s="279"/>
      <c r="AA41" s="279"/>
      <c r="AB41" s="279"/>
      <c r="AC41" s="279"/>
      <c r="AD41" s="279"/>
      <c r="AE41" s="285"/>
      <c r="AG41" s="83"/>
      <c r="AH41" s="83"/>
      <c r="AI41" s="83"/>
      <c r="AJ41" s="83"/>
      <c r="AK41" s="83"/>
      <c r="AL41" s="83"/>
      <c r="AM41" s="83"/>
      <c r="AN41" s="83"/>
      <c r="AO41" s="83"/>
    </row>
    <row r="42" spans="1:41" ht="143.1" customHeight="1" x14ac:dyDescent="0.25">
      <c r="A42" s="299"/>
      <c r="B42" s="410"/>
      <c r="C42" s="84" t="s">
        <v>50</v>
      </c>
      <c r="D42" s="85"/>
      <c r="E42" s="85"/>
      <c r="F42" s="85"/>
      <c r="G42" s="85"/>
      <c r="H42" s="85"/>
      <c r="I42" s="85"/>
      <c r="J42" s="85">
        <v>0.16</v>
      </c>
      <c r="K42" s="85">
        <v>0.16</v>
      </c>
      <c r="L42" s="85">
        <v>0.17</v>
      </c>
      <c r="M42" s="85">
        <v>0.17</v>
      </c>
      <c r="N42" s="85"/>
      <c r="O42" s="85"/>
      <c r="P42" s="82">
        <f>SUM(D42:O42)</f>
        <v>0.66</v>
      </c>
      <c r="Q42" s="434"/>
      <c r="R42" s="435"/>
      <c r="S42" s="435"/>
      <c r="T42" s="435"/>
      <c r="U42" s="435"/>
      <c r="V42" s="435"/>
      <c r="W42" s="435"/>
      <c r="X42" s="436"/>
      <c r="Y42" s="281"/>
      <c r="Z42" s="282"/>
      <c r="AA42" s="282"/>
      <c r="AB42" s="282"/>
      <c r="AC42" s="282"/>
      <c r="AD42" s="282"/>
      <c r="AE42" s="286"/>
    </row>
    <row r="43" spans="1:41" ht="145.5" customHeight="1" x14ac:dyDescent="0.25">
      <c r="A43" s="424" t="s">
        <v>195</v>
      </c>
      <c r="B43" s="410">
        <v>0.05</v>
      </c>
      <c r="C43" s="80" t="s">
        <v>48</v>
      </c>
      <c r="D43" s="81"/>
      <c r="E43" s="81"/>
      <c r="F43" s="81"/>
      <c r="G43" s="81"/>
      <c r="H43" s="81"/>
      <c r="I43" s="81"/>
      <c r="J43" s="159">
        <v>0.16</v>
      </c>
      <c r="K43" s="159">
        <v>0.16</v>
      </c>
      <c r="L43" s="159">
        <v>0.17</v>
      </c>
      <c r="M43" s="159">
        <v>0.17</v>
      </c>
      <c r="N43" s="159">
        <v>0.17</v>
      </c>
      <c r="O43" s="159">
        <v>0.17</v>
      </c>
      <c r="P43" s="82">
        <f>SUM(D43:O43)</f>
        <v>1</v>
      </c>
      <c r="Q43" s="426" t="s">
        <v>649</v>
      </c>
      <c r="R43" s="427"/>
      <c r="S43" s="427"/>
      <c r="T43" s="427"/>
      <c r="U43" s="427"/>
      <c r="V43" s="427"/>
      <c r="W43" s="427"/>
      <c r="X43" s="428"/>
      <c r="Y43" s="284" t="s">
        <v>731</v>
      </c>
      <c r="Z43" s="279"/>
      <c r="AA43" s="279"/>
      <c r="AB43" s="279"/>
      <c r="AC43" s="279"/>
      <c r="AD43" s="279"/>
      <c r="AE43" s="285"/>
      <c r="AG43" s="83"/>
      <c r="AH43" s="83"/>
      <c r="AI43" s="83"/>
      <c r="AJ43" s="83"/>
      <c r="AK43" s="83"/>
      <c r="AL43" s="83"/>
      <c r="AM43" s="83"/>
      <c r="AN43" s="83"/>
      <c r="AO43" s="83"/>
    </row>
    <row r="44" spans="1:41" ht="145.5" customHeight="1" thickBot="1" x14ac:dyDescent="0.3">
      <c r="A44" s="425"/>
      <c r="B44" s="411"/>
      <c r="C44" s="76" t="s">
        <v>50</v>
      </c>
      <c r="D44" s="86"/>
      <c r="E44" s="86"/>
      <c r="F44" s="86"/>
      <c r="G44" s="86"/>
      <c r="H44" s="86"/>
      <c r="I44" s="86"/>
      <c r="J44" s="86">
        <v>0.16</v>
      </c>
      <c r="K44" s="86">
        <v>0.16</v>
      </c>
      <c r="L44" s="86">
        <v>0.17</v>
      </c>
      <c r="M44" s="86">
        <v>0.17</v>
      </c>
      <c r="N44" s="86"/>
      <c r="O44" s="86"/>
      <c r="P44" s="87">
        <f>SUM(D44:O44)</f>
        <v>0.66</v>
      </c>
      <c r="Q44" s="429"/>
      <c r="R44" s="430"/>
      <c r="S44" s="430"/>
      <c r="T44" s="430"/>
      <c r="U44" s="430"/>
      <c r="V44" s="430"/>
      <c r="W44" s="430"/>
      <c r="X44" s="431"/>
      <c r="Y44" s="412"/>
      <c r="Z44" s="413"/>
      <c r="AA44" s="413"/>
      <c r="AB44" s="413"/>
      <c r="AC44" s="413"/>
      <c r="AD44" s="413"/>
      <c r="AE44" s="415"/>
    </row>
    <row r="45" spans="1:41" x14ac:dyDescent="0.25">
      <c r="A45" s="15" t="s">
        <v>185</v>
      </c>
    </row>
  </sheetData>
  <mergeCells count="75">
    <mergeCell ref="A43:A44"/>
    <mergeCell ref="B43:B44"/>
    <mergeCell ref="Q43:X44"/>
    <mergeCell ref="Y43:AE44"/>
    <mergeCell ref="AC35:AE36"/>
    <mergeCell ref="A41:A42"/>
    <mergeCell ref="B41:B42"/>
    <mergeCell ref="Q41:X42"/>
    <mergeCell ref="Y41:AE42"/>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DB67F201-3B81-4985-9D22-216AD2C0F751}">
      <formula1>$B$21:$M$21</formula1>
    </dataValidation>
    <dataValidation type="textLength" operator="lessThanOrEqual" allowBlank="1" showInputMessage="1" showErrorMessage="1" errorTitle="Máximo 2.000 caracteres" error="Máximo 2.000 caracteres" promptTitle="2.000 caracteres" sqref="Q30:Q31" xr:uid="{B5852B69-23B0-4505-A16F-339997B9B446}">
      <formula1>2000</formula1>
    </dataValidation>
    <dataValidation type="textLength" operator="lessThanOrEqual" allowBlank="1" showInputMessage="1" showErrorMessage="1" errorTitle="Máximo 2.000 caracteres" error="Máximo 2.000 caracteres" sqref="Q43 Q41 Q35 Y35 AC35" xr:uid="{25753A49-FCE9-439E-ABE3-66D5AB762761}">
      <formula1>2000</formula1>
    </dataValidation>
  </dataValidations>
  <hyperlinks>
    <hyperlink ref="Y41" r:id="rId1" xr:uid="{43CC8D40-5384-4C49-8561-CC56AC2AA63D}"/>
    <hyperlink ref="Y43" r:id="rId2" xr:uid="{C583F855-A1EF-4332-AB7D-0862F66B3D17}"/>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1FFE590-EE06-4EBD-90CE-19921DC61C8A}">
          <x14:formula1>
            <xm:f>listas!$C$2:$C$20</xm:f>
          </x14:formula1>
          <xm:sqref>AA15:AE15</xm:sqref>
        </x14:dataValidation>
        <x14:dataValidation type="list" allowBlank="1" showInputMessage="1" showErrorMessage="1" xr:uid="{A771DC9D-7377-485A-B743-DC79DBD0997A}">
          <x14:formula1>
            <xm:f>listas!$B$2:$B$8</xm:f>
          </x14:formula1>
          <xm:sqref>R15:X15</xm:sqref>
        </x14:dataValidation>
        <x14:dataValidation type="list" allowBlank="1" showInputMessage="1" showErrorMessage="1" xr:uid="{A21BF5C0-84D4-4AE3-8C25-FDF06FE19548}">
          <x14:formula1>
            <xm:f>listas!$A$2:$A$6</xm:f>
          </x14:formula1>
          <xm:sqref>C15:K15</xm:sqref>
        </x14:dataValidation>
        <x14:dataValidation type="list" allowBlank="1" showInputMessage="1" showErrorMessage="1" xr:uid="{D01C2FE2-DECA-4BD3-A41E-26BF115F3114}">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F47-FC96-46C8-BDA6-2127FC0311B4}">
  <sheetPr>
    <tabColor theme="0"/>
    <pageSetUpPr fitToPage="1"/>
  </sheetPr>
  <dimension ref="A1:AO45"/>
  <sheetViews>
    <sheetView showGridLines="0" topLeftCell="N7" zoomScale="70" zoomScaleNormal="70" workbookViewId="0">
      <selection activeCell="AC23" sqref="AC23"/>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191</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196</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847699000</v>
      </c>
      <c r="Y22" s="217"/>
      <c r="Z22" s="217"/>
      <c r="AA22" s="217"/>
      <c r="AB22" s="217"/>
      <c r="AC22" s="217">
        <f>SUM(Q22:AB22)</f>
        <v>847699000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c r="Y23" s="217">
        <v>832978000</v>
      </c>
      <c r="Z23" s="217">
        <v>-44605067</v>
      </c>
      <c r="AA23" s="217"/>
      <c r="AB23" s="217"/>
      <c r="AC23" s="263">
        <f>SUM(Q23:AB23)</f>
        <v>788372933</v>
      </c>
      <c r="AD23" s="216">
        <f>AC23/SUM(W22:X22)</f>
        <v>0.93001517401813616</v>
      </c>
      <c r="AE23" s="213">
        <f>AC23/AC22</f>
        <v>0.93001517401813616</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c r="Y24" s="236">
        <v>166715000</v>
      </c>
      <c r="Z24" s="236">
        <v>170246000</v>
      </c>
      <c r="AA24" s="236">
        <v>170246000</v>
      </c>
      <c r="AB24" s="236">
        <v>340492000</v>
      </c>
      <c r="AC24" s="236">
        <v>847699000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112531333</v>
      </c>
      <c r="Z25" s="65">
        <v>161503600</v>
      </c>
      <c r="AA25" s="65"/>
      <c r="AB25" s="65"/>
      <c r="AC25" s="215">
        <f>SUM(Q25:AB25)</f>
        <v>274034933</v>
      </c>
      <c r="AD25" s="228">
        <f>AC25/SUM(W24:AB24)</f>
        <v>0.32326914742143142</v>
      </c>
      <c r="AE25" s="229">
        <f>AC25/AC24</f>
        <v>0.32326914742143142</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104.1" customHeight="1" x14ac:dyDescent="0.25">
      <c r="A35" s="300" t="s">
        <v>196</v>
      </c>
      <c r="B35" s="408">
        <f>SUM(B41:B44)</f>
        <v>0.1</v>
      </c>
      <c r="C35" s="75" t="s">
        <v>48</v>
      </c>
      <c r="D35" s="74"/>
      <c r="E35" s="74"/>
      <c r="F35" s="74"/>
      <c r="G35" s="74"/>
      <c r="H35" s="74"/>
      <c r="I35" s="74"/>
      <c r="J35" s="218">
        <v>75</v>
      </c>
      <c r="K35" s="218">
        <v>75</v>
      </c>
      <c r="L35" s="218">
        <v>75</v>
      </c>
      <c r="M35" s="218">
        <v>75</v>
      </c>
      <c r="N35" s="218">
        <v>75</v>
      </c>
      <c r="O35" s="218">
        <v>75</v>
      </c>
      <c r="P35" s="151">
        <f>SUM(D35:O35)</f>
        <v>450</v>
      </c>
      <c r="Q35" s="416" t="s">
        <v>660</v>
      </c>
      <c r="R35" s="417"/>
      <c r="S35" s="417"/>
      <c r="T35" s="418"/>
      <c r="U35" s="416" t="s">
        <v>661</v>
      </c>
      <c r="V35" s="417"/>
      <c r="W35" s="417"/>
      <c r="X35" s="418"/>
      <c r="Y35" s="416" t="s">
        <v>187</v>
      </c>
      <c r="Z35" s="417"/>
      <c r="AA35" s="417"/>
      <c r="AB35" s="418"/>
      <c r="AC35" s="416" t="s">
        <v>606</v>
      </c>
      <c r="AD35" s="417"/>
      <c r="AE35" s="449"/>
      <c r="AF35" s="138"/>
      <c r="AG35" s="141"/>
      <c r="AH35" s="73"/>
      <c r="AI35" s="73"/>
      <c r="AJ35" s="73"/>
      <c r="AK35" s="73"/>
      <c r="AL35" s="73"/>
      <c r="AM35" s="73"/>
      <c r="AN35" s="73"/>
      <c r="AO35" s="73"/>
    </row>
    <row r="36" spans="1:41" ht="104.1" customHeight="1" thickBot="1" x14ac:dyDescent="0.3">
      <c r="A36" s="301"/>
      <c r="B36" s="409"/>
      <c r="C36" s="76" t="s">
        <v>50</v>
      </c>
      <c r="D36" s="142"/>
      <c r="E36" s="142"/>
      <c r="F36" s="142"/>
      <c r="G36" s="77"/>
      <c r="H36" s="77"/>
      <c r="I36" s="77"/>
      <c r="J36" s="220">
        <v>71</v>
      </c>
      <c r="K36" s="220">
        <v>110</v>
      </c>
      <c r="L36" s="220">
        <v>78</v>
      </c>
      <c r="M36" s="220">
        <v>73</v>
      </c>
      <c r="N36" s="220"/>
      <c r="O36" s="220"/>
      <c r="P36" s="219">
        <f>SUM(D36:O36)</f>
        <v>332</v>
      </c>
      <c r="Q36" s="419"/>
      <c r="R36" s="420"/>
      <c r="S36" s="420"/>
      <c r="T36" s="421"/>
      <c r="U36" s="419"/>
      <c r="V36" s="420"/>
      <c r="W36" s="420"/>
      <c r="X36" s="421"/>
      <c r="Y36" s="419"/>
      <c r="Z36" s="420"/>
      <c r="AA36" s="420"/>
      <c r="AB36" s="421"/>
      <c r="AC36" s="419"/>
      <c r="AD36" s="420"/>
      <c r="AE36" s="450"/>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54.5" customHeight="1" x14ac:dyDescent="0.25">
      <c r="A41" s="424" t="s">
        <v>197</v>
      </c>
      <c r="B41" s="410">
        <v>0.05</v>
      </c>
      <c r="C41" s="80" t="s">
        <v>48</v>
      </c>
      <c r="D41" s="81"/>
      <c r="E41" s="81"/>
      <c r="F41" s="81"/>
      <c r="G41" s="81"/>
      <c r="H41" s="81"/>
      <c r="I41" s="81"/>
      <c r="J41" s="159">
        <v>0.16</v>
      </c>
      <c r="K41" s="159">
        <v>0.16</v>
      </c>
      <c r="L41" s="159">
        <v>0.17</v>
      </c>
      <c r="M41" s="159">
        <v>0.17</v>
      </c>
      <c r="N41" s="159">
        <v>0.17</v>
      </c>
      <c r="O41" s="159">
        <v>0.17</v>
      </c>
      <c r="P41" s="82">
        <f>SUM(D41:O41)</f>
        <v>1</v>
      </c>
      <c r="Q41" s="437" t="s">
        <v>662</v>
      </c>
      <c r="R41" s="438"/>
      <c r="S41" s="438"/>
      <c r="T41" s="438"/>
      <c r="U41" s="438"/>
      <c r="V41" s="438"/>
      <c r="W41" s="438"/>
      <c r="X41" s="439"/>
      <c r="Y41" s="284" t="s">
        <v>732</v>
      </c>
      <c r="Z41" s="279"/>
      <c r="AA41" s="279"/>
      <c r="AB41" s="279"/>
      <c r="AC41" s="279"/>
      <c r="AD41" s="279"/>
      <c r="AE41" s="285"/>
      <c r="AG41" s="83"/>
      <c r="AH41" s="83"/>
      <c r="AI41" s="83"/>
      <c r="AJ41" s="83"/>
      <c r="AK41" s="83"/>
      <c r="AL41" s="83"/>
      <c r="AM41" s="83"/>
      <c r="AN41" s="83"/>
      <c r="AO41" s="83"/>
    </row>
    <row r="42" spans="1:41" ht="154.5" customHeight="1" x14ac:dyDescent="0.25">
      <c r="A42" s="454"/>
      <c r="B42" s="410"/>
      <c r="C42" s="84" t="s">
        <v>50</v>
      </c>
      <c r="D42" s="85"/>
      <c r="E42" s="85"/>
      <c r="F42" s="85"/>
      <c r="G42" s="85"/>
      <c r="H42" s="85"/>
      <c r="I42" s="85"/>
      <c r="J42" s="85">
        <v>0.16</v>
      </c>
      <c r="K42" s="85">
        <v>0.16</v>
      </c>
      <c r="L42" s="85">
        <v>0.17</v>
      </c>
      <c r="M42" s="85">
        <v>0.17</v>
      </c>
      <c r="N42" s="85"/>
      <c r="O42" s="85"/>
      <c r="P42" s="82">
        <f>SUM(D42:O42)</f>
        <v>0.66</v>
      </c>
      <c r="Q42" s="440"/>
      <c r="R42" s="441"/>
      <c r="S42" s="441"/>
      <c r="T42" s="441"/>
      <c r="U42" s="441"/>
      <c r="V42" s="441"/>
      <c r="W42" s="441"/>
      <c r="X42" s="442"/>
      <c r="Y42" s="281"/>
      <c r="Z42" s="282"/>
      <c r="AA42" s="282"/>
      <c r="AB42" s="282"/>
      <c r="AC42" s="282"/>
      <c r="AD42" s="282"/>
      <c r="AE42" s="286"/>
    </row>
    <row r="43" spans="1:41" ht="162" customHeight="1" x14ac:dyDescent="0.25">
      <c r="A43" s="295" t="s">
        <v>198</v>
      </c>
      <c r="B43" s="410">
        <v>0.05</v>
      </c>
      <c r="C43" s="80" t="s">
        <v>48</v>
      </c>
      <c r="D43" s="81"/>
      <c r="E43" s="81"/>
      <c r="F43" s="81"/>
      <c r="G43" s="81"/>
      <c r="H43" s="81"/>
      <c r="I43" s="81"/>
      <c r="J43" s="159">
        <v>0.16</v>
      </c>
      <c r="K43" s="159">
        <v>0.16</v>
      </c>
      <c r="L43" s="159">
        <v>0.17</v>
      </c>
      <c r="M43" s="159">
        <v>0.17</v>
      </c>
      <c r="N43" s="159">
        <v>0.17</v>
      </c>
      <c r="O43" s="159">
        <v>0.17</v>
      </c>
      <c r="P43" s="82">
        <f>SUM(D43:O43)</f>
        <v>1</v>
      </c>
      <c r="Q43" s="437" t="s">
        <v>663</v>
      </c>
      <c r="R43" s="438"/>
      <c r="S43" s="438"/>
      <c r="T43" s="438"/>
      <c r="U43" s="438"/>
      <c r="V43" s="438"/>
      <c r="W43" s="438"/>
      <c r="X43" s="439"/>
      <c r="Y43" s="443" t="s">
        <v>733</v>
      </c>
      <c r="Z43" s="444"/>
      <c r="AA43" s="444"/>
      <c r="AB43" s="444"/>
      <c r="AC43" s="444"/>
      <c r="AD43" s="444"/>
      <c r="AE43" s="445"/>
    </row>
    <row r="44" spans="1:41" ht="162" customHeight="1" thickBot="1" x14ac:dyDescent="0.3">
      <c r="A44" s="296"/>
      <c r="B44" s="411"/>
      <c r="C44" s="152" t="s">
        <v>50</v>
      </c>
      <c r="D44" s="153"/>
      <c r="E44" s="153"/>
      <c r="F44" s="153"/>
      <c r="G44" s="153"/>
      <c r="H44" s="153"/>
      <c r="I44" s="153"/>
      <c r="J44" s="153">
        <v>0.16</v>
      </c>
      <c r="K44" s="153">
        <v>0.16</v>
      </c>
      <c r="L44" s="153">
        <v>0.17</v>
      </c>
      <c r="M44" s="153">
        <v>0.17</v>
      </c>
      <c r="N44" s="153"/>
      <c r="O44" s="153"/>
      <c r="P44" s="154">
        <f>SUM(D44:O44)</f>
        <v>0.66</v>
      </c>
      <c r="Q44" s="451"/>
      <c r="R44" s="452"/>
      <c r="S44" s="452"/>
      <c r="T44" s="452"/>
      <c r="U44" s="452"/>
      <c r="V44" s="452"/>
      <c r="W44" s="452"/>
      <c r="X44" s="453"/>
      <c r="Y44" s="446"/>
      <c r="Z44" s="447"/>
      <c r="AA44" s="447"/>
      <c r="AB44" s="447"/>
      <c r="AC44" s="447"/>
      <c r="AD44" s="447"/>
      <c r="AE44" s="448"/>
    </row>
    <row r="45" spans="1:41" x14ac:dyDescent="0.25">
      <c r="A45" s="15" t="s">
        <v>185</v>
      </c>
    </row>
  </sheetData>
  <mergeCells count="75">
    <mergeCell ref="Y43:AE44"/>
    <mergeCell ref="AC35:AE36"/>
    <mergeCell ref="A43:A44"/>
    <mergeCell ref="B43:B44"/>
    <mergeCell ref="Q43:X44"/>
    <mergeCell ref="Y41:AE42"/>
    <mergeCell ref="A38:AE38"/>
    <mergeCell ref="A39:A40"/>
    <mergeCell ref="B39:B40"/>
    <mergeCell ref="C39:C40"/>
    <mergeCell ref="D39:P39"/>
    <mergeCell ref="Q39:AE39"/>
    <mergeCell ref="Q40:X40"/>
    <mergeCell ref="Y40:AE40"/>
    <mergeCell ref="A41:A42"/>
    <mergeCell ref="B41:B42"/>
    <mergeCell ref="Q41:X42"/>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xr:uid="{E6C6AD46-1DDF-46F9-8FD1-B7739F2C10DF}">
      <formula1>2000</formula1>
    </dataValidation>
    <dataValidation type="textLength" operator="lessThanOrEqual" allowBlank="1" showInputMessage="1" showErrorMessage="1" errorTitle="Máximo 2.000 caracteres" error="Máximo 2.000 caracteres" promptTitle="2.000 caracteres" sqref="Q30:Q31" xr:uid="{1B8C887B-C941-4A5E-882F-1DD9C4C4FD07}">
      <formula1>2000</formula1>
    </dataValidation>
    <dataValidation type="list" allowBlank="1" showInputMessage="1" showErrorMessage="1" sqref="C7:C9" xr:uid="{4DBCEFD8-4505-488F-8EAE-9CCC33A786BF}">
      <formula1>$B$21:$M$21</formula1>
    </dataValidation>
  </dataValidations>
  <hyperlinks>
    <hyperlink ref="Y41" r:id="rId1" xr:uid="{9CCCDACA-8AB0-456C-9AA1-3DB7EBBD84D7}"/>
    <hyperlink ref="Y43" r:id="rId2" xr:uid="{CE3FDAD6-938B-4AEC-BE9D-BB0ADBFDAA26}"/>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BDC8D85-694E-47F0-99B0-CA790D42B14E}">
          <x14:formula1>
            <xm:f>listas!$D$2:$D$15</xm:f>
          </x14:formula1>
          <xm:sqref>C11:AE13</xm:sqref>
        </x14:dataValidation>
        <x14:dataValidation type="list" allowBlank="1" showInputMessage="1" showErrorMessage="1" xr:uid="{89B11DE2-8F2A-43A5-B681-34E5E5DB6D48}">
          <x14:formula1>
            <xm:f>listas!$A$2:$A$6</xm:f>
          </x14:formula1>
          <xm:sqref>C15:K15</xm:sqref>
        </x14:dataValidation>
        <x14:dataValidation type="list" allowBlank="1" showInputMessage="1" showErrorMessage="1" xr:uid="{53C67EB5-AC38-4C57-A715-884293C38085}">
          <x14:formula1>
            <xm:f>listas!$B$2:$B$8</xm:f>
          </x14:formula1>
          <xm:sqref>R15:X15</xm:sqref>
        </x14:dataValidation>
        <x14:dataValidation type="list" allowBlank="1" showInputMessage="1" showErrorMessage="1" xr:uid="{CA578091-0A9F-40E5-8F49-0BAE7AE993F4}">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77FC-B730-419B-9870-DAB5EF4C91DA}">
  <sheetPr>
    <tabColor theme="0"/>
    <pageSetUpPr fitToPage="1"/>
  </sheetPr>
  <dimension ref="A1:AO47"/>
  <sheetViews>
    <sheetView showGridLines="0" topLeftCell="Q16" zoomScale="70" zoomScaleNormal="70" workbookViewId="0">
      <selection activeCell="AH19" sqref="AH19"/>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191</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199</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289071000</v>
      </c>
      <c r="Y22" s="217"/>
      <c r="Z22" s="217"/>
      <c r="AA22" s="217"/>
      <c r="AB22" s="217"/>
      <c r="AC22" s="217">
        <f>SUM(Q22:AB22)</f>
        <v>289071000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107994000</v>
      </c>
      <c r="Y23" s="217">
        <v>132469500</v>
      </c>
      <c r="Z23" s="217">
        <v>20653500</v>
      </c>
      <c r="AA23" s="217"/>
      <c r="AB23" s="217"/>
      <c r="AC23" s="263">
        <f>SUM(Q23:AB23)</f>
        <v>261117000</v>
      </c>
      <c r="AD23" s="216">
        <f>AC23/SUM(W22:X22)</f>
        <v>0.90329711385784117</v>
      </c>
      <c r="AE23" s="213">
        <f>AC23/AC22</f>
        <v>0.90329711385784117</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c r="Y24" s="217">
        <v>37191000</v>
      </c>
      <c r="Z24" s="217">
        <v>62970000</v>
      </c>
      <c r="AA24" s="217">
        <v>62970000</v>
      </c>
      <c r="AB24" s="217">
        <f>+AA24*2</f>
        <v>125940000</v>
      </c>
      <c r="AC24" s="217">
        <f>SUM(Q24:AB24)</f>
        <v>289071000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c r="Z25" s="65">
        <v>32115000</v>
      </c>
      <c r="AA25" s="65"/>
      <c r="AB25" s="65"/>
      <c r="AC25" s="65">
        <v>32115000</v>
      </c>
      <c r="AD25" s="65">
        <f>AC25/SUM(W24:AB24)</f>
        <v>0.11109727368016854</v>
      </c>
      <c r="AE25" s="157">
        <f>AC25/AC24</f>
        <v>0.11109727368016854</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218.25" customHeight="1" thickBot="1" x14ac:dyDescent="0.3">
      <c r="A30" s="106"/>
      <c r="B30" s="406"/>
      <c r="C30" s="406"/>
      <c r="D30" s="16"/>
      <c r="E30" s="16"/>
      <c r="F30" s="16"/>
      <c r="G30" s="16"/>
      <c r="H30" s="16"/>
      <c r="I30" s="16"/>
      <c r="J30" s="16"/>
      <c r="K30" s="16"/>
      <c r="L30" s="16"/>
      <c r="M30" s="16"/>
      <c r="N30" s="16"/>
      <c r="O30" s="16"/>
      <c r="P30" s="69">
        <f>SUM(D30:O30)</f>
        <v>0</v>
      </c>
      <c r="Q30" s="455"/>
      <c r="R30" s="455"/>
      <c r="S30" s="455"/>
      <c r="T30" s="455"/>
      <c r="U30" s="455"/>
      <c r="V30" s="455"/>
      <c r="W30" s="455"/>
      <c r="X30" s="455"/>
      <c r="Y30" s="456"/>
      <c r="Z30" s="456"/>
      <c r="AA30" s="456"/>
      <c r="AB30" s="456"/>
      <c r="AC30" s="456"/>
      <c r="AD30" s="456"/>
      <c r="AE30" s="457"/>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69.95" customHeight="1" x14ac:dyDescent="0.25">
      <c r="A35" s="300" t="s">
        <v>199</v>
      </c>
      <c r="B35" s="302">
        <f>SUM(B41:B46)</f>
        <v>0.1</v>
      </c>
      <c r="C35" s="75" t="s">
        <v>48</v>
      </c>
      <c r="D35" s="74"/>
      <c r="E35" s="74"/>
      <c r="F35" s="74"/>
      <c r="G35" s="74"/>
      <c r="H35" s="74"/>
      <c r="I35" s="74"/>
      <c r="J35" s="218">
        <v>60</v>
      </c>
      <c r="K35" s="218">
        <v>0</v>
      </c>
      <c r="L35" s="218">
        <v>40</v>
      </c>
      <c r="M35" s="218">
        <v>135</v>
      </c>
      <c r="N35" s="218">
        <v>135</v>
      </c>
      <c r="O35" s="218">
        <v>130</v>
      </c>
      <c r="P35" s="158">
        <f>SUM(D35:O35)</f>
        <v>500</v>
      </c>
      <c r="Q35" s="458" t="s">
        <v>762</v>
      </c>
      <c r="R35" s="458"/>
      <c r="S35" s="458"/>
      <c r="T35" s="458"/>
      <c r="U35" s="458" t="s">
        <v>763</v>
      </c>
      <c r="V35" s="458"/>
      <c r="W35" s="458"/>
      <c r="X35" s="458"/>
      <c r="Y35" s="460" t="s">
        <v>764</v>
      </c>
      <c r="Z35" s="461"/>
      <c r="AA35" s="461"/>
      <c r="AB35" s="462"/>
      <c r="AC35" s="458" t="s">
        <v>613</v>
      </c>
      <c r="AD35" s="458"/>
      <c r="AE35" s="458"/>
      <c r="AF35" s="138"/>
      <c r="AG35" s="141"/>
      <c r="AH35" s="73"/>
      <c r="AI35" s="73"/>
      <c r="AJ35" s="73"/>
      <c r="AK35" s="73"/>
      <c r="AL35" s="73"/>
      <c r="AM35" s="73"/>
      <c r="AN35" s="73"/>
      <c r="AO35" s="73"/>
    </row>
    <row r="36" spans="1:41" ht="69.95" customHeight="1" thickBot="1" x14ac:dyDescent="0.3">
      <c r="A36" s="301"/>
      <c r="B36" s="459"/>
      <c r="C36" s="76" t="s">
        <v>50</v>
      </c>
      <c r="D36" s="142"/>
      <c r="E36" s="142"/>
      <c r="F36" s="142"/>
      <c r="G36" s="77"/>
      <c r="H36" s="77"/>
      <c r="I36" s="77"/>
      <c r="J36" s="220">
        <v>64</v>
      </c>
      <c r="K36" s="220">
        <v>0</v>
      </c>
      <c r="L36" s="220">
        <v>431</v>
      </c>
      <c r="M36" s="220">
        <v>502</v>
      </c>
      <c r="N36" s="220"/>
      <c r="O36" s="220"/>
      <c r="P36" s="219">
        <f>SUM(D36:O36)</f>
        <v>997</v>
      </c>
      <c r="Q36" s="458"/>
      <c r="R36" s="458"/>
      <c r="S36" s="458"/>
      <c r="T36" s="458"/>
      <c r="U36" s="458"/>
      <c r="V36" s="458"/>
      <c r="W36" s="458"/>
      <c r="X36" s="458"/>
      <c r="Y36" s="463"/>
      <c r="Z36" s="464"/>
      <c r="AA36" s="464"/>
      <c r="AB36" s="465"/>
      <c r="AC36" s="458"/>
      <c r="AD36" s="458"/>
      <c r="AE36" s="458"/>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70.1" customHeight="1" x14ac:dyDescent="0.25">
      <c r="A41" s="295" t="s">
        <v>200</v>
      </c>
      <c r="B41" s="410">
        <v>0.04</v>
      </c>
      <c r="C41" s="80" t="s">
        <v>48</v>
      </c>
      <c r="D41" s="81"/>
      <c r="E41" s="81"/>
      <c r="F41" s="81"/>
      <c r="G41" s="81"/>
      <c r="H41" s="81"/>
      <c r="I41" s="81"/>
      <c r="J41" s="159">
        <v>0.18</v>
      </c>
      <c r="K41" s="159">
        <v>0</v>
      </c>
      <c r="L41" s="159">
        <v>0.1</v>
      </c>
      <c r="M41" s="159">
        <v>0.24</v>
      </c>
      <c r="N41" s="159">
        <v>0.24</v>
      </c>
      <c r="O41" s="159">
        <v>0.24</v>
      </c>
      <c r="P41" s="82">
        <f t="shared" ref="P41:P46" si="1">SUM(D41:O41)</f>
        <v>1</v>
      </c>
      <c r="Q41" s="466" t="s">
        <v>782</v>
      </c>
      <c r="R41" s="467"/>
      <c r="S41" s="467"/>
      <c r="T41" s="467"/>
      <c r="U41" s="467"/>
      <c r="V41" s="467"/>
      <c r="W41" s="467"/>
      <c r="X41" s="468"/>
      <c r="Y41" s="472" t="s">
        <v>777</v>
      </c>
      <c r="Z41" s="467"/>
      <c r="AA41" s="467"/>
      <c r="AB41" s="467"/>
      <c r="AC41" s="467"/>
      <c r="AD41" s="467"/>
      <c r="AE41" s="473"/>
      <c r="AG41" s="83"/>
      <c r="AH41" s="83"/>
      <c r="AI41" s="83"/>
      <c r="AJ41" s="83"/>
      <c r="AK41" s="83"/>
      <c r="AL41" s="83"/>
      <c r="AM41" s="83"/>
      <c r="AN41" s="83"/>
      <c r="AO41" s="83"/>
    </row>
    <row r="42" spans="1:41" ht="170.1" customHeight="1" x14ac:dyDescent="0.25">
      <c r="A42" s="299"/>
      <c r="B42" s="410"/>
      <c r="C42" s="84" t="s">
        <v>50</v>
      </c>
      <c r="D42" s="85"/>
      <c r="E42" s="85"/>
      <c r="F42" s="85"/>
      <c r="G42" s="85"/>
      <c r="H42" s="85"/>
      <c r="I42" s="85"/>
      <c r="J42" s="85">
        <v>0.18</v>
      </c>
      <c r="K42" s="85">
        <v>0</v>
      </c>
      <c r="L42" s="85">
        <v>0.1</v>
      </c>
      <c r="M42" s="85">
        <v>0.24</v>
      </c>
      <c r="N42" s="85"/>
      <c r="O42" s="85"/>
      <c r="P42" s="82">
        <f t="shared" si="1"/>
        <v>0.52</v>
      </c>
      <c r="Q42" s="469"/>
      <c r="R42" s="470"/>
      <c r="S42" s="470"/>
      <c r="T42" s="470"/>
      <c r="U42" s="470"/>
      <c r="V42" s="470"/>
      <c r="W42" s="470"/>
      <c r="X42" s="471"/>
      <c r="Y42" s="469"/>
      <c r="Z42" s="470"/>
      <c r="AA42" s="470"/>
      <c r="AB42" s="470"/>
      <c r="AC42" s="470"/>
      <c r="AD42" s="470"/>
      <c r="AE42" s="474"/>
    </row>
    <row r="43" spans="1:41" ht="92.1" customHeight="1" x14ac:dyDescent="0.25">
      <c r="A43" s="295" t="s">
        <v>201</v>
      </c>
      <c r="B43" s="410">
        <v>0.04</v>
      </c>
      <c r="C43" s="80" t="s">
        <v>48</v>
      </c>
      <c r="D43" s="81"/>
      <c r="E43" s="81"/>
      <c r="F43" s="81"/>
      <c r="G43" s="81"/>
      <c r="H43" s="81"/>
      <c r="I43" s="81"/>
      <c r="J43" s="159">
        <v>0.18</v>
      </c>
      <c r="K43" s="159">
        <v>0</v>
      </c>
      <c r="L43" s="159">
        <v>0.1</v>
      </c>
      <c r="M43" s="159">
        <v>0.24</v>
      </c>
      <c r="N43" s="159">
        <v>0.24</v>
      </c>
      <c r="O43" s="159">
        <v>0.24</v>
      </c>
      <c r="P43" s="82">
        <f t="shared" si="1"/>
        <v>1</v>
      </c>
      <c r="Q43" s="466" t="s">
        <v>765</v>
      </c>
      <c r="R43" s="467"/>
      <c r="S43" s="467"/>
      <c r="T43" s="467"/>
      <c r="U43" s="467"/>
      <c r="V43" s="467"/>
      <c r="W43" s="467"/>
      <c r="X43" s="468"/>
      <c r="Y43" s="472" t="s">
        <v>778</v>
      </c>
      <c r="Z43" s="467"/>
      <c r="AA43" s="467"/>
      <c r="AB43" s="467"/>
      <c r="AC43" s="467"/>
      <c r="AD43" s="467"/>
      <c r="AE43" s="473"/>
    </row>
    <row r="44" spans="1:41" ht="92.1" customHeight="1" x14ac:dyDescent="0.25">
      <c r="A44" s="299"/>
      <c r="B44" s="410"/>
      <c r="C44" s="84" t="s">
        <v>50</v>
      </c>
      <c r="D44" s="85"/>
      <c r="E44" s="85"/>
      <c r="F44" s="85"/>
      <c r="G44" s="85"/>
      <c r="H44" s="85"/>
      <c r="I44" s="85"/>
      <c r="J44" s="85">
        <v>0.18</v>
      </c>
      <c r="K44" s="85">
        <v>0</v>
      </c>
      <c r="L44" s="85">
        <v>0.1</v>
      </c>
      <c r="M44" s="85">
        <v>0.24</v>
      </c>
      <c r="N44" s="85"/>
      <c r="O44" s="85"/>
      <c r="P44" s="82">
        <f t="shared" si="1"/>
        <v>0.52</v>
      </c>
      <c r="Q44" s="469"/>
      <c r="R44" s="470"/>
      <c r="S44" s="470"/>
      <c r="T44" s="470"/>
      <c r="U44" s="470"/>
      <c r="V44" s="470"/>
      <c r="W44" s="470"/>
      <c r="X44" s="471"/>
      <c r="Y44" s="469"/>
      <c r="Z44" s="470"/>
      <c r="AA44" s="470"/>
      <c r="AB44" s="470"/>
      <c r="AC44" s="470"/>
      <c r="AD44" s="470"/>
      <c r="AE44" s="474"/>
    </row>
    <row r="45" spans="1:41" ht="122.1" customHeight="1" x14ac:dyDescent="0.25">
      <c r="A45" s="295" t="s">
        <v>202</v>
      </c>
      <c r="B45" s="410">
        <v>0.02</v>
      </c>
      <c r="C45" s="80" t="s">
        <v>48</v>
      </c>
      <c r="D45" s="81"/>
      <c r="E45" s="81"/>
      <c r="F45" s="81"/>
      <c r="G45" s="81"/>
      <c r="H45" s="81"/>
      <c r="I45" s="81"/>
      <c r="J45" s="159">
        <v>0.18</v>
      </c>
      <c r="K45" s="159">
        <v>0</v>
      </c>
      <c r="L45" s="159">
        <v>0.1</v>
      </c>
      <c r="M45" s="159">
        <v>0.24</v>
      </c>
      <c r="N45" s="159">
        <v>0.24</v>
      </c>
      <c r="O45" s="159">
        <v>0.24</v>
      </c>
      <c r="P45" s="82">
        <f t="shared" si="1"/>
        <v>1</v>
      </c>
      <c r="Q45" s="466" t="s">
        <v>766</v>
      </c>
      <c r="R45" s="467"/>
      <c r="S45" s="467"/>
      <c r="T45" s="467"/>
      <c r="U45" s="467"/>
      <c r="V45" s="467"/>
      <c r="W45" s="467"/>
      <c r="X45" s="468"/>
      <c r="Y45" s="472" t="s">
        <v>779</v>
      </c>
      <c r="Z45" s="467"/>
      <c r="AA45" s="467"/>
      <c r="AB45" s="467"/>
      <c r="AC45" s="467"/>
      <c r="AD45" s="467"/>
      <c r="AE45" s="473"/>
    </row>
    <row r="46" spans="1:41" ht="122.1" customHeight="1" thickBot="1" x14ac:dyDescent="0.3">
      <c r="A46" s="296"/>
      <c r="B46" s="411"/>
      <c r="C46" s="76" t="s">
        <v>50</v>
      </c>
      <c r="D46" s="86"/>
      <c r="E46" s="86"/>
      <c r="F46" s="86"/>
      <c r="G46" s="86"/>
      <c r="H46" s="86"/>
      <c r="I46" s="86"/>
      <c r="J46" s="86">
        <v>0.18</v>
      </c>
      <c r="K46" s="86">
        <v>0</v>
      </c>
      <c r="L46" s="86">
        <v>0.1</v>
      </c>
      <c r="M46" s="86">
        <v>0.24</v>
      </c>
      <c r="N46" s="86"/>
      <c r="O46" s="86"/>
      <c r="P46" s="87">
        <f t="shared" si="1"/>
        <v>0.52</v>
      </c>
      <c r="Q46" s="469"/>
      <c r="R46" s="470"/>
      <c r="S46" s="470"/>
      <c r="T46" s="470"/>
      <c r="U46" s="470"/>
      <c r="V46" s="470"/>
      <c r="W46" s="470"/>
      <c r="X46" s="471"/>
      <c r="Y46" s="469"/>
      <c r="Z46" s="470"/>
      <c r="AA46" s="470"/>
      <c r="AB46" s="470"/>
      <c r="AC46" s="470"/>
      <c r="AD46" s="470"/>
      <c r="AE46" s="474"/>
    </row>
    <row r="47" spans="1:41" x14ac:dyDescent="0.25">
      <c r="A47" s="15" t="s">
        <v>185</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4">
    <dataValidation type="textLength" operator="lessThanOrEqual" allowBlank="1" showInputMessage="1" showErrorMessage="1" errorTitle="Máximo 2.000 caracteres" error="Máximo 2.000 caracteres" sqref="Q35 U35 Y35" xr:uid="{1D376D59-A613-4D76-87FC-681EFAC0BA28}">
      <formula1>2000</formula1>
    </dataValidation>
    <dataValidation type="textLength" operator="lessThanOrEqual" allowBlank="1" showInputMessage="1" showErrorMessage="1" errorTitle="Máximo 2.000 caracteres" error="Máximo 2.000 caracteres" promptTitle="2.000 caracteres" sqref="Q30:Q31" xr:uid="{8C3F0D2C-B68D-49CE-B919-DB6E896A873A}">
      <formula1>2000</formula1>
    </dataValidation>
    <dataValidation type="list" allowBlank="1" showInputMessage="1" showErrorMessage="1" sqref="C7:C9" xr:uid="{5EA9B3E1-02A8-4723-834A-DBF74419E958}">
      <formula1>$B$21:$M$21</formula1>
    </dataValidation>
    <dataValidation operator="lessThanOrEqual" allowBlank="1" showInputMessage="1" showErrorMessage="1" errorTitle="Máximo 2.000 caracteres" error="Máximo 2.000 caracteres" sqref="Q45:X46" xr:uid="{BA818F30-3049-430C-A97A-79938213E27E}"/>
  </dataValidations>
  <hyperlinks>
    <hyperlink ref="Y41" r:id="rId1" xr:uid="{6A08E3AC-4EE1-4385-A6A9-D920D64EB92D}"/>
    <hyperlink ref="Y43" r:id="rId2" xr:uid="{FF2A0C12-26A8-4F22-A540-22E74DD68361}"/>
    <hyperlink ref="Y45" r:id="rId3" xr:uid="{79A9C0D2-8B2B-4496-A970-0024D9AC54B6}"/>
  </hyperlinks>
  <pageMargins left="0.25" right="0.25" top="0.75" bottom="0.75" header="0.3" footer="0.3"/>
  <pageSetup scale="21" orientation="landscape"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A9B2D863-073F-4CD8-AB70-9F57B9868EC6}">
          <x14:formula1>
            <xm:f>listas!$D$2:$D$15</xm:f>
          </x14:formula1>
          <xm:sqref>C11:AE13</xm:sqref>
        </x14:dataValidation>
        <x14:dataValidation type="list" allowBlank="1" showInputMessage="1" showErrorMessage="1" xr:uid="{AED49CD0-DB93-47D1-8CB9-B50A0852CDFE}">
          <x14:formula1>
            <xm:f>listas!$A$2:$A$6</xm:f>
          </x14:formula1>
          <xm:sqref>C15:K15</xm:sqref>
        </x14:dataValidation>
        <x14:dataValidation type="list" allowBlank="1" showInputMessage="1" showErrorMessage="1" xr:uid="{048E0726-DD14-4BDD-A81E-185701371365}">
          <x14:formula1>
            <xm:f>listas!$B$2:$B$8</xm:f>
          </x14:formula1>
          <xm:sqref>R15:X15</xm:sqref>
        </x14:dataValidation>
        <x14:dataValidation type="list" allowBlank="1" showInputMessage="1" showErrorMessage="1" xr:uid="{57582599-F657-4CC2-B017-0185138B20D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3916-3265-49E0-ADFD-17EE37CE88BF}">
  <sheetPr>
    <tabColor theme="0"/>
    <pageSetUpPr fitToPage="1"/>
  </sheetPr>
  <dimension ref="A1:AO45"/>
  <sheetViews>
    <sheetView showGridLines="0" topLeftCell="Q17" zoomScale="80" zoomScaleNormal="80" workbookViewId="0">
      <selection activeCell="AD24" sqref="AD2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191</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203</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324459000</v>
      </c>
      <c r="Y22" s="217">
        <v>0</v>
      </c>
      <c r="Z22" s="217">
        <v>0</v>
      </c>
      <c r="AA22" s="217">
        <v>0</v>
      </c>
      <c r="AB22" s="217"/>
      <c r="AC22" s="217">
        <f>SUM(Q22:AB22)</f>
        <v>324459000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147525000</v>
      </c>
      <c r="Y23" s="217">
        <v>106122000</v>
      </c>
      <c r="Z23" s="217">
        <v>30685200</v>
      </c>
      <c r="AA23" s="217"/>
      <c r="AB23" s="217"/>
      <c r="AC23" s="215">
        <f>SUM(Q23:AB23)</f>
        <v>284332200</v>
      </c>
      <c r="AD23" s="216">
        <f>AC23/SUM(W22:X22)</f>
        <v>0.87632705519033216</v>
      </c>
      <c r="AE23" s="213">
        <f>AC23/AC22</f>
        <v>0.87632705519033216</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v>0</v>
      </c>
      <c r="Y24" s="217">
        <v>60171000</v>
      </c>
      <c r="Z24" s="217">
        <v>66072000</v>
      </c>
      <c r="AA24" s="217">
        <v>66072000</v>
      </c>
      <c r="AB24" s="217">
        <f>+AA24*2</f>
        <v>132144000</v>
      </c>
      <c r="AC24" s="217">
        <f>SUM(Q24:AB24)</f>
        <v>324459000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1180200</v>
      </c>
      <c r="Z25" s="65">
        <v>41565100</v>
      </c>
      <c r="AA25" s="65"/>
      <c r="AB25" s="65"/>
      <c r="AC25" s="215">
        <f>SUM(Q25:AB25)</f>
        <v>42745300</v>
      </c>
      <c r="AD25" s="228">
        <f>AC25/SUM(W24:AB24)</f>
        <v>0.13174330192720807</v>
      </c>
      <c r="AE25" s="229">
        <f>AC25/AC24</f>
        <v>0.13174330192720807</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82.5" customHeight="1" x14ac:dyDescent="0.25">
      <c r="A35" s="300" t="s">
        <v>203</v>
      </c>
      <c r="B35" s="302">
        <f>SUM(B41:B44)</f>
        <v>0.1</v>
      </c>
      <c r="C35" s="75" t="s">
        <v>48</v>
      </c>
      <c r="D35" s="74"/>
      <c r="E35" s="74"/>
      <c r="F35" s="74"/>
      <c r="G35" s="74"/>
      <c r="H35" s="74"/>
      <c r="I35" s="74"/>
      <c r="J35" s="218">
        <v>100</v>
      </c>
      <c r="K35" s="218">
        <v>0</v>
      </c>
      <c r="L35" s="218">
        <v>50</v>
      </c>
      <c r="M35" s="218">
        <v>150</v>
      </c>
      <c r="N35" s="218">
        <v>150</v>
      </c>
      <c r="O35" s="218">
        <v>150</v>
      </c>
      <c r="P35" s="158">
        <f>SUM(D35:O35)</f>
        <v>600</v>
      </c>
      <c r="Q35" s="479" t="s">
        <v>674</v>
      </c>
      <c r="R35" s="480"/>
      <c r="S35" s="480"/>
      <c r="T35" s="481"/>
      <c r="U35" s="479" t="s">
        <v>675</v>
      </c>
      <c r="V35" s="480"/>
      <c r="W35" s="480"/>
      <c r="X35" s="481"/>
      <c r="Y35" s="475" t="s">
        <v>734</v>
      </c>
      <c r="Z35" s="475"/>
      <c r="AA35" s="475"/>
      <c r="AB35" s="475"/>
      <c r="AC35" s="475" t="s">
        <v>204</v>
      </c>
      <c r="AD35" s="475"/>
      <c r="AE35" s="476"/>
      <c r="AF35" s="138"/>
      <c r="AG35" s="141"/>
      <c r="AH35" s="73"/>
      <c r="AI35" s="73"/>
      <c r="AJ35" s="73"/>
      <c r="AK35" s="73"/>
      <c r="AL35" s="73"/>
      <c r="AM35" s="73"/>
      <c r="AN35" s="73"/>
      <c r="AO35" s="73"/>
    </row>
    <row r="36" spans="1:41" ht="82.5" customHeight="1" thickBot="1" x14ac:dyDescent="0.3">
      <c r="A36" s="301"/>
      <c r="B36" s="459"/>
      <c r="C36" s="76" t="s">
        <v>50</v>
      </c>
      <c r="D36" s="142"/>
      <c r="E36" s="142"/>
      <c r="F36" s="142"/>
      <c r="G36" s="77"/>
      <c r="H36" s="77"/>
      <c r="I36" s="77"/>
      <c r="J36" s="220">
        <v>370</v>
      </c>
      <c r="K36" s="220">
        <v>0</v>
      </c>
      <c r="L36" s="220">
        <v>89</v>
      </c>
      <c r="M36" s="220">
        <v>216</v>
      </c>
      <c r="N36" s="220"/>
      <c r="O36" s="220"/>
      <c r="P36" s="219">
        <f>SUM(D36:O36)</f>
        <v>675</v>
      </c>
      <c r="Q36" s="482"/>
      <c r="R36" s="483"/>
      <c r="S36" s="483"/>
      <c r="T36" s="484"/>
      <c r="U36" s="482"/>
      <c r="V36" s="483"/>
      <c r="W36" s="483"/>
      <c r="X36" s="484"/>
      <c r="Y36" s="477"/>
      <c r="Z36" s="477"/>
      <c r="AA36" s="477"/>
      <c r="AB36" s="477"/>
      <c r="AC36" s="477"/>
      <c r="AD36" s="477"/>
      <c r="AE36" s="478"/>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26.95" customHeight="1" x14ac:dyDescent="0.25">
      <c r="A41" s="295" t="s">
        <v>205</v>
      </c>
      <c r="B41" s="410">
        <v>0.05</v>
      </c>
      <c r="C41" s="80" t="s">
        <v>48</v>
      </c>
      <c r="D41" s="81"/>
      <c r="E41" s="81"/>
      <c r="F41" s="81"/>
      <c r="G41" s="81"/>
      <c r="H41" s="81"/>
      <c r="I41" s="81"/>
      <c r="J41" s="159">
        <v>0.18</v>
      </c>
      <c r="K41" s="159">
        <v>0</v>
      </c>
      <c r="L41" s="159">
        <v>0.1</v>
      </c>
      <c r="M41" s="159">
        <v>0.24</v>
      </c>
      <c r="N41" s="159">
        <v>0.24</v>
      </c>
      <c r="O41" s="159">
        <v>0.24</v>
      </c>
      <c r="P41" s="82">
        <f>SUM(D41:O41)</f>
        <v>1</v>
      </c>
      <c r="Q41" s="485" t="s">
        <v>676</v>
      </c>
      <c r="R41" s="486"/>
      <c r="S41" s="486"/>
      <c r="T41" s="486"/>
      <c r="U41" s="486"/>
      <c r="V41" s="486"/>
      <c r="W41" s="486"/>
      <c r="X41" s="487"/>
      <c r="Y41" s="284" t="s">
        <v>736</v>
      </c>
      <c r="Z41" s="279"/>
      <c r="AA41" s="279"/>
      <c r="AB41" s="279"/>
      <c r="AC41" s="279"/>
      <c r="AD41" s="279"/>
      <c r="AE41" s="285"/>
      <c r="AG41" s="83"/>
      <c r="AH41" s="83"/>
      <c r="AI41" s="83"/>
      <c r="AJ41" s="83"/>
      <c r="AK41" s="83"/>
      <c r="AL41" s="83"/>
      <c r="AM41" s="83"/>
      <c r="AN41" s="83"/>
      <c r="AO41" s="83"/>
    </row>
    <row r="42" spans="1:41" ht="126.95" customHeight="1" x14ac:dyDescent="0.25">
      <c r="A42" s="299"/>
      <c r="B42" s="410"/>
      <c r="C42" s="84" t="s">
        <v>50</v>
      </c>
      <c r="D42" s="85"/>
      <c r="E42" s="85"/>
      <c r="F42" s="85"/>
      <c r="G42" s="85"/>
      <c r="H42" s="85"/>
      <c r="I42" s="85"/>
      <c r="J42" s="85">
        <v>0.18</v>
      </c>
      <c r="K42" s="85">
        <v>0</v>
      </c>
      <c r="L42" s="85">
        <v>0.1</v>
      </c>
      <c r="M42" s="85">
        <v>0.24</v>
      </c>
      <c r="N42" s="85"/>
      <c r="O42" s="85"/>
      <c r="P42" s="82">
        <f>SUM(D42:O42)</f>
        <v>0.52</v>
      </c>
      <c r="Q42" s="488"/>
      <c r="R42" s="489"/>
      <c r="S42" s="489"/>
      <c r="T42" s="489"/>
      <c r="U42" s="489"/>
      <c r="V42" s="489"/>
      <c r="W42" s="489"/>
      <c r="X42" s="490"/>
      <c r="Y42" s="281"/>
      <c r="Z42" s="282"/>
      <c r="AA42" s="282"/>
      <c r="AB42" s="282"/>
      <c r="AC42" s="282"/>
      <c r="AD42" s="282"/>
      <c r="AE42" s="286"/>
    </row>
    <row r="43" spans="1:41" ht="165" customHeight="1" x14ac:dyDescent="0.25">
      <c r="A43" s="295" t="s">
        <v>206</v>
      </c>
      <c r="B43" s="410">
        <v>0.05</v>
      </c>
      <c r="C43" s="80" t="s">
        <v>48</v>
      </c>
      <c r="D43" s="81"/>
      <c r="E43" s="81"/>
      <c r="F43" s="81"/>
      <c r="G43" s="81"/>
      <c r="H43" s="81"/>
      <c r="I43" s="81"/>
      <c r="J43" s="159">
        <v>0.18</v>
      </c>
      <c r="K43" s="159">
        <v>0</v>
      </c>
      <c r="L43" s="159">
        <v>0.1</v>
      </c>
      <c r="M43" s="159">
        <v>0.24</v>
      </c>
      <c r="N43" s="159">
        <v>0.24</v>
      </c>
      <c r="O43" s="159">
        <v>0.24</v>
      </c>
      <c r="P43" s="82">
        <f>SUM(D43:O43)</f>
        <v>1</v>
      </c>
      <c r="Q43" s="485" t="s">
        <v>735</v>
      </c>
      <c r="R43" s="486"/>
      <c r="S43" s="486"/>
      <c r="T43" s="486"/>
      <c r="U43" s="486"/>
      <c r="V43" s="486"/>
      <c r="W43" s="486"/>
      <c r="X43" s="487"/>
      <c r="Y43" s="284" t="s">
        <v>737</v>
      </c>
      <c r="Z43" s="279"/>
      <c r="AA43" s="279"/>
      <c r="AB43" s="279"/>
      <c r="AC43" s="279"/>
      <c r="AD43" s="279"/>
      <c r="AE43" s="285"/>
    </row>
    <row r="44" spans="1:41" ht="165" customHeight="1" thickBot="1" x14ac:dyDescent="0.3">
      <c r="A44" s="296"/>
      <c r="B44" s="411"/>
      <c r="C44" s="76" t="s">
        <v>50</v>
      </c>
      <c r="D44" s="86"/>
      <c r="E44" s="86"/>
      <c r="F44" s="86"/>
      <c r="G44" s="86"/>
      <c r="H44" s="86"/>
      <c r="I44" s="86"/>
      <c r="J44" s="86">
        <v>0.18</v>
      </c>
      <c r="K44" s="160">
        <v>0</v>
      </c>
      <c r="L44" s="85">
        <v>0.1</v>
      </c>
      <c r="M44" s="85">
        <v>0.24</v>
      </c>
      <c r="N44" s="160"/>
      <c r="O44" s="160"/>
      <c r="P44" s="248">
        <f>SUM(D44:O44)</f>
        <v>0.52</v>
      </c>
      <c r="Q44" s="491"/>
      <c r="R44" s="492"/>
      <c r="S44" s="492"/>
      <c r="T44" s="492"/>
      <c r="U44" s="492"/>
      <c r="V44" s="492"/>
      <c r="W44" s="492"/>
      <c r="X44" s="493"/>
      <c r="Y44" s="412"/>
      <c r="Z44" s="413"/>
      <c r="AA44" s="413"/>
      <c r="AB44" s="413"/>
      <c r="AC44" s="413"/>
      <c r="AD44" s="413"/>
      <c r="AE44" s="415"/>
    </row>
    <row r="45" spans="1:41" x14ac:dyDescent="0.25">
      <c r="A45" s="15" t="s">
        <v>185</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2D4D23E-E9E2-4D8C-A244-298BB59B375D}">
      <formula1>$B$21:$M$21</formula1>
    </dataValidation>
    <dataValidation type="textLength" operator="lessThanOrEqual" allowBlank="1" showInputMessage="1" showErrorMessage="1" errorTitle="Máximo 2.000 caracteres" error="Máximo 2.000 caracteres" promptTitle="2.000 caracteres" sqref="Q30:Q31" xr:uid="{573D1E39-F967-44FF-81A6-4F94C6BB7B20}">
      <formula1>2000</formula1>
    </dataValidation>
    <dataValidation type="textLength" operator="lessThanOrEqual" allowBlank="1" showInputMessage="1" showErrorMessage="1" errorTitle="Máximo 2.000 caracteres" error="Máximo 2.000 caracteres" sqref="Q35 U35 AC35 Y35 Q41 Q43" xr:uid="{1C795800-4175-42EA-B94C-EDE599CFE9DF}">
      <formula1>2000</formula1>
    </dataValidation>
  </dataValidations>
  <hyperlinks>
    <hyperlink ref="Y41" r:id="rId1" xr:uid="{04228821-5265-42CA-90BE-045078E36D22}"/>
    <hyperlink ref="Y43" r:id="rId2" xr:uid="{66818BE8-7649-4257-9E9A-1F22C2AEEFFD}"/>
  </hyperlinks>
  <pageMargins left="0.25" right="0.25" top="0.75" bottom="0.75" header="0.3" footer="0.3"/>
  <pageSetup scale="21"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CF32347-5A83-4063-A5CD-E620B5CA6E0A}">
          <x14:formula1>
            <xm:f>listas!$C$2:$C$20</xm:f>
          </x14:formula1>
          <xm:sqref>AA15:AE15</xm:sqref>
        </x14:dataValidation>
        <x14:dataValidation type="list" allowBlank="1" showInputMessage="1" showErrorMessage="1" xr:uid="{E6A0C1A6-143C-4488-8E63-87A7BCDD02BC}">
          <x14:formula1>
            <xm:f>listas!$B$2:$B$8</xm:f>
          </x14:formula1>
          <xm:sqref>R15:X15</xm:sqref>
        </x14:dataValidation>
        <x14:dataValidation type="list" allowBlank="1" showInputMessage="1" showErrorMessage="1" xr:uid="{DCB9AFDC-F4CB-4828-B5BF-877A2B71F90C}">
          <x14:formula1>
            <xm:f>listas!$A$2:$A$6</xm:f>
          </x14:formula1>
          <xm:sqref>C15:K15</xm:sqref>
        </x14:dataValidation>
        <x14:dataValidation type="list" allowBlank="1" showInputMessage="1" showErrorMessage="1" xr:uid="{654AE097-033C-441B-91CD-1EA0FA4C64C8}">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3CD4-9D3D-4F57-978E-F90F842A6A6C}">
  <sheetPr>
    <tabColor theme="0"/>
    <pageSetUpPr fitToPage="1"/>
  </sheetPr>
  <dimension ref="A1:AO45"/>
  <sheetViews>
    <sheetView showGridLines="0" topLeftCell="U1" zoomScale="80" zoomScaleNormal="80" workbookViewId="0">
      <selection activeCell="Q43" sqref="Q43:X4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191</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207</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289149000</v>
      </c>
      <c r="Y22" s="217">
        <v>0</v>
      </c>
      <c r="Z22" s="217">
        <v>0</v>
      </c>
      <c r="AA22" s="217">
        <v>0</v>
      </c>
      <c r="AB22" s="217">
        <v>0</v>
      </c>
      <c r="AC22" s="217">
        <f>SUM(Q22:AB22)</f>
        <v>289149000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59010000</v>
      </c>
      <c r="Y23" s="217">
        <v>144574500</v>
      </c>
      <c r="Z23" s="217">
        <v>41307000</v>
      </c>
      <c r="AA23" s="217"/>
      <c r="AB23" s="217"/>
      <c r="AC23" s="215">
        <f>SUM(Q23:AB23)</f>
        <v>244891500</v>
      </c>
      <c r="AD23" s="216">
        <f>AC23/SUM(W22:X22)</f>
        <v>0.84693877551020413</v>
      </c>
      <c r="AE23" s="213">
        <f>AC23/AC22</f>
        <v>0.84693877551020413</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v>0</v>
      </c>
      <c r="Y24" s="217">
        <v>53109000</v>
      </c>
      <c r="Z24" s="217">
        <v>59010000</v>
      </c>
      <c r="AA24" s="217">
        <v>59010000</v>
      </c>
      <c r="AB24" s="217">
        <f>+AA24*2</f>
        <v>118020000</v>
      </c>
      <c r="AC24" s="217">
        <f>SUM(Q24:AB24)</f>
        <v>289149000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0</v>
      </c>
      <c r="Z25" s="65">
        <v>28521500</v>
      </c>
      <c r="AA25" s="65"/>
      <c r="AB25" s="65"/>
      <c r="AC25" s="215">
        <f>SUM(Q25:AB25)</f>
        <v>28521500</v>
      </c>
      <c r="AD25" s="228">
        <f>AC25/SUM(W24:AB24)</f>
        <v>9.8639455782312924E-2</v>
      </c>
      <c r="AE25" s="229">
        <f>AC25/AC24</f>
        <v>9.8639455782312924E-2</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131.25" customHeight="1" x14ac:dyDescent="0.25">
      <c r="A35" s="300" t="s">
        <v>207</v>
      </c>
      <c r="B35" s="302">
        <f>SUM(B41:B44)</f>
        <v>0.1</v>
      </c>
      <c r="C35" s="75" t="s">
        <v>48</v>
      </c>
      <c r="D35" s="74"/>
      <c r="E35" s="74"/>
      <c r="F35" s="74"/>
      <c r="G35" s="74"/>
      <c r="H35" s="74"/>
      <c r="I35" s="74"/>
      <c r="J35" s="218">
        <v>60</v>
      </c>
      <c r="K35" s="218">
        <v>0</v>
      </c>
      <c r="L35" s="218">
        <v>30</v>
      </c>
      <c r="M35" s="218">
        <v>110</v>
      </c>
      <c r="N35" s="218">
        <v>110</v>
      </c>
      <c r="O35" s="218">
        <v>110</v>
      </c>
      <c r="P35" s="158">
        <f>SUM(D35:O35)</f>
        <v>420</v>
      </c>
      <c r="Q35" s="460" t="s">
        <v>681</v>
      </c>
      <c r="R35" s="461"/>
      <c r="S35" s="461"/>
      <c r="T35" s="462"/>
      <c r="U35" s="460" t="s">
        <v>682</v>
      </c>
      <c r="V35" s="461"/>
      <c r="W35" s="461"/>
      <c r="X35" s="462"/>
      <c r="Y35" s="458" t="s">
        <v>187</v>
      </c>
      <c r="Z35" s="458"/>
      <c r="AA35" s="458"/>
      <c r="AB35" s="458"/>
      <c r="AC35" s="458" t="s">
        <v>208</v>
      </c>
      <c r="AD35" s="458"/>
      <c r="AE35" s="494"/>
      <c r="AF35" s="138"/>
      <c r="AG35" s="141"/>
      <c r="AH35" s="73"/>
      <c r="AI35" s="73"/>
      <c r="AJ35" s="73"/>
      <c r="AK35" s="73"/>
      <c r="AL35" s="73"/>
      <c r="AM35" s="73"/>
      <c r="AN35" s="73"/>
      <c r="AO35" s="73"/>
    </row>
    <row r="36" spans="1:41" ht="108" customHeight="1" thickBot="1" x14ac:dyDescent="0.3">
      <c r="A36" s="301"/>
      <c r="B36" s="459"/>
      <c r="C36" s="76" t="s">
        <v>50</v>
      </c>
      <c r="D36" s="142"/>
      <c r="E36" s="142"/>
      <c r="F36" s="142"/>
      <c r="G36" s="77"/>
      <c r="H36" s="77"/>
      <c r="I36" s="77"/>
      <c r="J36" s="220">
        <v>262</v>
      </c>
      <c r="K36" s="220">
        <v>0</v>
      </c>
      <c r="L36" s="220">
        <v>60</v>
      </c>
      <c r="M36" s="220">
        <v>122</v>
      </c>
      <c r="N36" s="220"/>
      <c r="O36" s="220"/>
      <c r="P36" s="219">
        <f>SUM(D36:O36)</f>
        <v>444</v>
      </c>
      <c r="Q36" s="497"/>
      <c r="R36" s="498"/>
      <c r="S36" s="498"/>
      <c r="T36" s="499"/>
      <c r="U36" s="497"/>
      <c r="V36" s="498"/>
      <c r="W36" s="498"/>
      <c r="X36" s="499"/>
      <c r="Y36" s="495"/>
      <c r="Z36" s="495"/>
      <c r="AA36" s="495"/>
      <c r="AB36" s="495"/>
      <c r="AC36" s="495"/>
      <c r="AD36" s="495"/>
      <c r="AE36" s="496"/>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19.25" customHeight="1" x14ac:dyDescent="0.25">
      <c r="A41" s="295" t="s">
        <v>209</v>
      </c>
      <c r="B41" s="410">
        <v>0.05</v>
      </c>
      <c r="C41" s="80" t="s">
        <v>48</v>
      </c>
      <c r="D41" s="81"/>
      <c r="E41" s="81"/>
      <c r="F41" s="81"/>
      <c r="G41" s="81"/>
      <c r="H41" s="81"/>
      <c r="I41" s="81"/>
      <c r="J41" s="159">
        <v>0.18</v>
      </c>
      <c r="K41" s="159">
        <v>0</v>
      </c>
      <c r="L41" s="159">
        <v>0.1</v>
      </c>
      <c r="M41" s="159">
        <v>0.24</v>
      </c>
      <c r="N41" s="159">
        <v>0.24</v>
      </c>
      <c r="O41" s="159">
        <v>0.24</v>
      </c>
      <c r="P41" s="82">
        <f>SUM(D41:O41)</f>
        <v>1</v>
      </c>
      <c r="Q41" s="437" t="s">
        <v>753</v>
      </c>
      <c r="R41" s="438"/>
      <c r="S41" s="438"/>
      <c r="T41" s="438"/>
      <c r="U41" s="438"/>
      <c r="V41" s="438"/>
      <c r="W41" s="438"/>
      <c r="X41" s="439"/>
      <c r="Y41" s="500" t="s">
        <v>738</v>
      </c>
      <c r="Z41" s="438"/>
      <c r="AA41" s="438"/>
      <c r="AB41" s="438"/>
      <c r="AC41" s="438"/>
      <c r="AD41" s="438"/>
      <c r="AE41" s="501"/>
      <c r="AG41" s="83"/>
      <c r="AH41" s="83"/>
      <c r="AI41" s="83"/>
      <c r="AJ41" s="83"/>
      <c r="AK41" s="83"/>
      <c r="AL41" s="83"/>
      <c r="AM41" s="83"/>
      <c r="AN41" s="83"/>
      <c r="AO41" s="83"/>
    </row>
    <row r="42" spans="1:41" ht="124.5" customHeight="1" x14ac:dyDescent="0.25">
      <c r="A42" s="299"/>
      <c r="B42" s="410"/>
      <c r="C42" s="84" t="s">
        <v>50</v>
      </c>
      <c r="D42" s="85"/>
      <c r="E42" s="85"/>
      <c r="F42" s="85"/>
      <c r="G42" s="85"/>
      <c r="H42" s="85"/>
      <c r="I42" s="85"/>
      <c r="J42" s="85">
        <v>0.18</v>
      </c>
      <c r="K42" s="85">
        <v>0</v>
      </c>
      <c r="L42" s="85">
        <v>0.1</v>
      </c>
      <c r="M42" s="85">
        <v>0.24</v>
      </c>
      <c r="N42" s="85"/>
      <c r="O42" s="85"/>
      <c r="P42" s="82">
        <f>SUM(D42:O42)</f>
        <v>0.52</v>
      </c>
      <c r="Q42" s="440"/>
      <c r="R42" s="441"/>
      <c r="S42" s="441"/>
      <c r="T42" s="441"/>
      <c r="U42" s="441"/>
      <c r="V42" s="441"/>
      <c r="W42" s="441"/>
      <c r="X42" s="442"/>
      <c r="Y42" s="440"/>
      <c r="Z42" s="441"/>
      <c r="AA42" s="441"/>
      <c r="AB42" s="441"/>
      <c r="AC42" s="441"/>
      <c r="AD42" s="441"/>
      <c r="AE42" s="502"/>
    </row>
    <row r="43" spans="1:41" ht="202.5" customHeight="1" x14ac:dyDescent="0.25">
      <c r="A43" s="295" t="s">
        <v>210</v>
      </c>
      <c r="B43" s="410">
        <v>0.05</v>
      </c>
      <c r="C43" s="80" t="s">
        <v>48</v>
      </c>
      <c r="D43" s="81"/>
      <c r="E43" s="81"/>
      <c r="F43" s="81"/>
      <c r="G43" s="81"/>
      <c r="H43" s="81"/>
      <c r="I43" s="81"/>
      <c r="J43" s="159">
        <v>0.18</v>
      </c>
      <c r="K43" s="159">
        <v>0</v>
      </c>
      <c r="L43" s="159">
        <v>0.1</v>
      </c>
      <c r="M43" s="159">
        <v>0.24</v>
      </c>
      <c r="N43" s="159">
        <v>0.24</v>
      </c>
      <c r="O43" s="159">
        <v>0.24</v>
      </c>
      <c r="P43" s="82">
        <f>SUM(D43:O43)</f>
        <v>1</v>
      </c>
      <c r="Q43" s="504" t="s">
        <v>786</v>
      </c>
      <c r="R43" s="505"/>
      <c r="S43" s="505"/>
      <c r="T43" s="505"/>
      <c r="U43" s="505"/>
      <c r="V43" s="505"/>
      <c r="W43" s="505"/>
      <c r="X43" s="506"/>
      <c r="Y43" s="500" t="s">
        <v>739</v>
      </c>
      <c r="Z43" s="438"/>
      <c r="AA43" s="438"/>
      <c r="AB43" s="438"/>
      <c r="AC43" s="438"/>
      <c r="AD43" s="438"/>
      <c r="AE43" s="501"/>
    </row>
    <row r="44" spans="1:41" ht="198.6" customHeight="1" thickBot="1" x14ac:dyDescent="0.3">
      <c r="A44" s="296"/>
      <c r="B44" s="411"/>
      <c r="C44" s="76" t="s">
        <v>50</v>
      </c>
      <c r="D44" s="86"/>
      <c r="E44" s="86"/>
      <c r="F44" s="86"/>
      <c r="G44" s="86"/>
      <c r="H44" s="86"/>
      <c r="I44" s="86"/>
      <c r="J44" s="86">
        <v>0.18</v>
      </c>
      <c r="K44" s="86">
        <v>0</v>
      </c>
      <c r="L44" s="86">
        <v>0.1</v>
      </c>
      <c r="M44" s="86">
        <v>0.24</v>
      </c>
      <c r="N44" s="86"/>
      <c r="O44" s="86"/>
      <c r="P44" s="87">
        <f>SUM(D44:O44)</f>
        <v>0.52</v>
      </c>
      <c r="Q44" s="507"/>
      <c r="R44" s="508"/>
      <c r="S44" s="508"/>
      <c r="T44" s="508"/>
      <c r="U44" s="508"/>
      <c r="V44" s="508"/>
      <c r="W44" s="508"/>
      <c r="X44" s="509"/>
      <c r="Y44" s="451"/>
      <c r="Z44" s="452"/>
      <c r="AA44" s="452"/>
      <c r="AB44" s="452"/>
      <c r="AC44" s="452"/>
      <c r="AD44" s="452"/>
      <c r="AE44" s="503"/>
    </row>
    <row r="45" spans="1:41" x14ac:dyDescent="0.25">
      <c r="A45" s="15" t="s">
        <v>185</v>
      </c>
    </row>
  </sheetData>
  <mergeCells count="75">
    <mergeCell ref="A41:A42"/>
    <mergeCell ref="B41:B42"/>
    <mergeCell ref="Q41:X42"/>
    <mergeCell ref="Y41:AE42"/>
    <mergeCell ref="A43:A44"/>
    <mergeCell ref="B43:B44"/>
    <mergeCell ref="Y43:AE44"/>
    <mergeCell ref="Q43:X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4">
    <dataValidation type="textLength" operator="lessThanOrEqual" allowBlank="1" showInputMessage="1" showErrorMessage="1" errorTitle="Máximo 2.000 caracteres" error="Máximo 2.000 caracteres" sqref="Q35 Y35 AC35 U35 Q41" xr:uid="{F92294C4-645C-4471-9C9E-0FF1BE87AB79}">
      <formula1>2000</formula1>
    </dataValidation>
    <dataValidation type="textLength" operator="lessThanOrEqual" allowBlank="1" showInputMessage="1" showErrorMessage="1" errorTitle="Máximo 2.000 caracteres" error="Máximo 2.000 caracteres" promptTitle="2.000 caracteres" sqref="Q30:Q31" xr:uid="{FE47E62E-FC7D-4733-941D-02D0D43B4B1E}">
      <formula1>2000</formula1>
    </dataValidation>
    <dataValidation type="list" allowBlank="1" showInputMessage="1" showErrorMessage="1" sqref="C7:C9" xr:uid="{086F1A84-F2BA-4A79-82B2-0354AEFC5AD0}">
      <formula1>$B$21:$M$21</formula1>
    </dataValidation>
    <dataValidation type="textLength" operator="lessThanOrEqual" allowBlank="1" showInputMessage="1" showErrorMessage="1" errorTitle="Máximo 2.000 caracteres" error="Máximo 2.000 caracteres" sqref="Q43" xr:uid="{5F4ECF42-1AFB-4A20-9B7B-D361BDDD2005}">
      <formula1>10000</formula1>
    </dataValidation>
  </dataValidations>
  <hyperlinks>
    <hyperlink ref="Y41" r:id="rId1" xr:uid="{DDB798B9-2E84-4EA5-AD63-43BAD8AD6AE3}"/>
    <hyperlink ref="Y43" r:id="rId2" xr:uid="{1BF49997-88C4-4909-A7F2-2DDF1402EE9A}"/>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EADC8946-5C51-4E50-8BA8-A0FF1FCFE907}">
          <x14:formula1>
            <xm:f>listas!$D$2:$D$15</xm:f>
          </x14:formula1>
          <xm:sqref>C11:AE13</xm:sqref>
        </x14:dataValidation>
        <x14:dataValidation type="list" allowBlank="1" showInputMessage="1" showErrorMessage="1" xr:uid="{F214910D-AC8B-4F2D-A284-8D0E8E6E81B5}">
          <x14:formula1>
            <xm:f>listas!$A$2:$A$6</xm:f>
          </x14:formula1>
          <xm:sqref>C15:K15</xm:sqref>
        </x14:dataValidation>
        <x14:dataValidation type="list" allowBlank="1" showInputMessage="1" showErrorMessage="1" xr:uid="{5F7B840E-32DB-45DF-ADAB-1B025A5F4996}">
          <x14:formula1>
            <xm:f>listas!$B$2:$B$8</xm:f>
          </x14:formula1>
          <xm:sqref>R15:X15</xm:sqref>
        </x14:dataValidation>
        <x14:dataValidation type="list" allowBlank="1" showInputMessage="1" showErrorMessage="1" xr:uid="{C10B0958-4FBA-4E2C-818C-5A5A2A37B079}">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190A-1A1E-483F-A6B0-B9E621C4E3D5}">
  <sheetPr>
    <tabColor theme="0"/>
    <pageSetUpPr fitToPage="1"/>
  </sheetPr>
  <dimension ref="A1:AO54"/>
  <sheetViews>
    <sheetView showGridLines="0" topLeftCell="Q9" zoomScale="60" zoomScaleNormal="60" workbookViewId="0">
      <selection activeCell="C17" sqref="C17:AE17"/>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191</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211</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584922000</v>
      </c>
      <c r="Y22" s="217">
        <v>0</v>
      </c>
      <c r="Z22" s="217">
        <v>0</v>
      </c>
      <c r="AA22" s="217">
        <v>0</v>
      </c>
      <c r="AB22" s="217"/>
      <c r="AC22" s="217">
        <f>SUM(Q22:AB22)</f>
        <v>584922000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22900500</v>
      </c>
      <c r="X23" s="217">
        <v>355917000</v>
      </c>
      <c r="Y23" s="217">
        <v>53434500</v>
      </c>
      <c r="Z23" s="217">
        <v>47867900</v>
      </c>
      <c r="AA23" s="217"/>
      <c r="AB23" s="217"/>
      <c r="AC23" s="215">
        <f>SUM(Q23:AB23)</f>
        <v>480119900</v>
      </c>
      <c r="AD23" s="216">
        <f>AC23/SUM(W22:X22)</f>
        <v>0.8208272214072988</v>
      </c>
      <c r="AE23" s="213">
        <f>AC23/AC22</f>
        <v>0.8208272214072988</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v>0</v>
      </c>
      <c r="Y24" s="217">
        <v>68130000</v>
      </c>
      <c r="Z24" s="217">
        <v>129198000</v>
      </c>
      <c r="AA24" s="217">
        <v>129198000</v>
      </c>
      <c r="AB24" s="217">
        <f>+AA24*2</f>
        <v>258396000</v>
      </c>
      <c r="AC24" s="217">
        <f>SUM(Q24:AB24)</f>
        <v>584922000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38984363</v>
      </c>
      <c r="Z25" s="65">
        <v>87298566</v>
      </c>
      <c r="AA25" s="65"/>
      <c r="AB25" s="65"/>
      <c r="AC25" s="217">
        <f>SUM(Q25:AB25)</f>
        <v>126282929</v>
      </c>
      <c r="AD25" s="228">
        <f>AC25/SUM(W24:AB24)</f>
        <v>0.21589704097298443</v>
      </c>
      <c r="AE25" s="229">
        <f>AC25/AC24</f>
        <v>0.21589704097298443</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167.45" customHeight="1" x14ac:dyDescent="0.25">
      <c r="A35" s="300" t="s">
        <v>211</v>
      </c>
      <c r="B35" s="302">
        <f>SUM(B41:B44)</f>
        <v>0.1</v>
      </c>
      <c r="C35" s="75" t="s">
        <v>48</v>
      </c>
      <c r="D35" s="74"/>
      <c r="E35" s="74"/>
      <c r="F35" s="74"/>
      <c r="G35" s="74"/>
      <c r="H35" s="74"/>
      <c r="I35" s="74"/>
      <c r="J35" s="218">
        <v>200</v>
      </c>
      <c r="K35" s="218">
        <v>100</v>
      </c>
      <c r="L35" s="218">
        <v>225</v>
      </c>
      <c r="M35" s="218">
        <v>225</v>
      </c>
      <c r="N35" s="218">
        <v>225</v>
      </c>
      <c r="O35" s="218">
        <v>225</v>
      </c>
      <c r="P35" s="158">
        <f>SUM(D35:O35)</f>
        <v>1200</v>
      </c>
      <c r="Q35" s="514" t="s">
        <v>697</v>
      </c>
      <c r="R35" s="515"/>
      <c r="S35" s="515"/>
      <c r="T35" s="516"/>
      <c r="U35" s="510" t="s">
        <v>698</v>
      </c>
      <c r="V35" s="510"/>
      <c r="W35" s="510"/>
      <c r="X35" s="510"/>
      <c r="Y35" s="510" t="s">
        <v>187</v>
      </c>
      <c r="Z35" s="510"/>
      <c r="AA35" s="510"/>
      <c r="AB35" s="510"/>
      <c r="AC35" s="510" t="s">
        <v>609</v>
      </c>
      <c r="AD35" s="510"/>
      <c r="AE35" s="511"/>
      <c r="AF35" s="201"/>
      <c r="AG35" s="202"/>
      <c r="AH35" s="73"/>
      <c r="AI35" s="73"/>
      <c r="AJ35" s="73"/>
      <c r="AK35" s="73"/>
      <c r="AL35" s="73"/>
      <c r="AM35" s="73"/>
      <c r="AN35" s="73"/>
      <c r="AO35" s="73"/>
    </row>
    <row r="36" spans="1:41" ht="167.45" customHeight="1" thickBot="1" x14ac:dyDescent="0.3">
      <c r="A36" s="301"/>
      <c r="B36" s="459"/>
      <c r="C36" s="76" t="s">
        <v>50</v>
      </c>
      <c r="D36" s="142"/>
      <c r="E36" s="142"/>
      <c r="F36" s="142"/>
      <c r="G36" s="77"/>
      <c r="H36" s="77"/>
      <c r="I36" s="77"/>
      <c r="J36" s="220">
        <v>1929</v>
      </c>
      <c r="K36" s="220">
        <v>586</v>
      </c>
      <c r="L36" s="220">
        <v>1674</v>
      </c>
      <c r="M36" s="220">
        <v>1825</v>
      </c>
      <c r="N36" s="220"/>
      <c r="O36" s="220"/>
      <c r="P36" s="220">
        <f>SUM(D36:O36)</f>
        <v>6014</v>
      </c>
      <c r="Q36" s="517"/>
      <c r="R36" s="518"/>
      <c r="S36" s="518"/>
      <c r="T36" s="519"/>
      <c r="U36" s="512"/>
      <c r="V36" s="512"/>
      <c r="W36" s="512"/>
      <c r="X36" s="512"/>
      <c r="Y36" s="512"/>
      <c r="Z36" s="512"/>
      <c r="AA36" s="512"/>
      <c r="AB36" s="512"/>
      <c r="AC36" s="512"/>
      <c r="AD36" s="512"/>
      <c r="AE36" s="513"/>
      <c r="AF36" s="201"/>
      <c r="AG36" s="202"/>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31.44999999999999" customHeight="1" x14ac:dyDescent="0.25">
      <c r="A41" s="295" t="s">
        <v>212</v>
      </c>
      <c r="B41" s="410">
        <v>0.05</v>
      </c>
      <c r="C41" s="80" t="s">
        <v>48</v>
      </c>
      <c r="D41" s="81"/>
      <c r="E41" s="81"/>
      <c r="F41" s="81"/>
      <c r="G41" s="81"/>
      <c r="H41" s="81"/>
      <c r="I41" s="81"/>
      <c r="J41" s="159">
        <v>0.18</v>
      </c>
      <c r="K41" s="159">
        <v>0.1</v>
      </c>
      <c r="L41" s="159">
        <v>0.18</v>
      </c>
      <c r="M41" s="159">
        <v>0.18</v>
      </c>
      <c r="N41" s="159">
        <v>0.18</v>
      </c>
      <c r="O41" s="159">
        <v>0.18</v>
      </c>
      <c r="P41" s="82">
        <f>SUM(D41:O41)</f>
        <v>1</v>
      </c>
      <c r="Q41" s="485" t="s">
        <v>699</v>
      </c>
      <c r="R41" s="486"/>
      <c r="S41" s="486"/>
      <c r="T41" s="486"/>
      <c r="U41" s="486"/>
      <c r="V41" s="486"/>
      <c r="W41" s="486"/>
      <c r="X41" s="487"/>
      <c r="Y41" s="284" t="s">
        <v>740</v>
      </c>
      <c r="Z41" s="279"/>
      <c r="AA41" s="279"/>
      <c r="AB41" s="279"/>
      <c r="AC41" s="279"/>
      <c r="AD41" s="279"/>
      <c r="AE41" s="285"/>
      <c r="AG41" s="83"/>
      <c r="AH41" s="83"/>
      <c r="AI41" s="83"/>
      <c r="AJ41" s="83"/>
      <c r="AK41" s="83"/>
      <c r="AL41" s="83"/>
      <c r="AM41" s="83"/>
      <c r="AN41" s="83"/>
      <c r="AO41" s="83"/>
    </row>
    <row r="42" spans="1:41" ht="131.44999999999999" customHeight="1" thickBot="1" x14ac:dyDescent="0.3">
      <c r="A42" s="299"/>
      <c r="B42" s="410"/>
      <c r="C42" s="84" t="s">
        <v>50</v>
      </c>
      <c r="D42" s="85"/>
      <c r="E42" s="85"/>
      <c r="F42" s="85"/>
      <c r="G42" s="85"/>
      <c r="H42" s="85"/>
      <c r="I42" s="85"/>
      <c r="J42" s="85">
        <v>0.18</v>
      </c>
      <c r="K42" s="85">
        <v>0.1</v>
      </c>
      <c r="L42" s="86">
        <v>0.18</v>
      </c>
      <c r="M42" s="85">
        <v>0.18</v>
      </c>
      <c r="N42" s="85"/>
      <c r="O42" s="85"/>
      <c r="P42" s="82">
        <f>SUM(D42:O42)</f>
        <v>0.64</v>
      </c>
      <c r="Q42" s="488"/>
      <c r="R42" s="489"/>
      <c r="S42" s="489"/>
      <c r="T42" s="489"/>
      <c r="U42" s="489"/>
      <c r="V42" s="489"/>
      <c r="W42" s="489"/>
      <c r="X42" s="490"/>
      <c r="Y42" s="281"/>
      <c r="Z42" s="282"/>
      <c r="AA42" s="282"/>
      <c r="AB42" s="282"/>
      <c r="AC42" s="282"/>
      <c r="AD42" s="282"/>
      <c r="AE42" s="286"/>
    </row>
    <row r="43" spans="1:41" ht="138" customHeight="1" x14ac:dyDescent="0.25">
      <c r="A43" s="295" t="s">
        <v>213</v>
      </c>
      <c r="B43" s="410">
        <v>0.05</v>
      </c>
      <c r="C43" s="80" t="s">
        <v>48</v>
      </c>
      <c r="D43" s="81"/>
      <c r="E43" s="81"/>
      <c r="F43" s="81"/>
      <c r="G43" s="81"/>
      <c r="H43" s="81"/>
      <c r="I43" s="81"/>
      <c r="J43" s="159">
        <v>0.18</v>
      </c>
      <c r="K43" s="159">
        <v>0.1</v>
      </c>
      <c r="L43" s="159">
        <v>0.18</v>
      </c>
      <c r="M43" s="159">
        <v>0.18</v>
      </c>
      <c r="N43" s="159">
        <v>0.18</v>
      </c>
      <c r="O43" s="159">
        <v>0.18</v>
      </c>
      <c r="P43" s="82">
        <f>SUM(D43:O43)</f>
        <v>1</v>
      </c>
      <c r="Q43" s="520" t="s">
        <v>700</v>
      </c>
      <c r="R43" s="521"/>
      <c r="S43" s="521"/>
      <c r="T43" s="521"/>
      <c r="U43" s="521"/>
      <c r="V43" s="521"/>
      <c r="W43" s="521"/>
      <c r="X43" s="522"/>
      <c r="Y43" s="284" t="s">
        <v>741</v>
      </c>
      <c r="Z43" s="279"/>
      <c r="AA43" s="279"/>
      <c r="AB43" s="279"/>
      <c r="AC43" s="279"/>
      <c r="AD43" s="279"/>
      <c r="AE43" s="285"/>
    </row>
    <row r="44" spans="1:41" ht="138" customHeight="1" thickBot="1" x14ac:dyDescent="0.3">
      <c r="A44" s="296"/>
      <c r="B44" s="411"/>
      <c r="C44" s="76" t="s">
        <v>50</v>
      </c>
      <c r="D44" s="86"/>
      <c r="E44" s="86"/>
      <c r="F44" s="86"/>
      <c r="G44" s="86"/>
      <c r="H44" s="86"/>
      <c r="I44" s="86"/>
      <c r="J44" s="86">
        <v>0.18</v>
      </c>
      <c r="K44" s="86">
        <v>0.1</v>
      </c>
      <c r="L44" s="86">
        <v>0.18</v>
      </c>
      <c r="M44" s="86">
        <v>0.18</v>
      </c>
      <c r="N44" s="86"/>
      <c r="O44" s="86"/>
      <c r="P44" s="87">
        <f>SUM(D44:O44)</f>
        <v>0.64</v>
      </c>
      <c r="Q44" s="523"/>
      <c r="R44" s="524"/>
      <c r="S44" s="524"/>
      <c r="T44" s="524"/>
      <c r="U44" s="524"/>
      <c r="V44" s="524"/>
      <c r="W44" s="524"/>
      <c r="X44" s="525"/>
      <c r="Y44" s="412"/>
      <c r="Z44" s="413"/>
      <c r="AA44" s="413"/>
      <c r="AB44" s="413"/>
      <c r="AC44" s="413"/>
      <c r="AD44" s="413"/>
      <c r="AE44" s="415"/>
    </row>
    <row r="45" spans="1:41" x14ac:dyDescent="0.25">
      <c r="A45" s="15" t="s">
        <v>185</v>
      </c>
      <c r="Q45" s="42"/>
      <c r="R45" s="42"/>
      <c r="S45" s="42"/>
      <c r="T45" s="42"/>
      <c r="U45" s="42"/>
      <c r="V45" s="42"/>
      <c r="W45" s="42"/>
      <c r="X45" s="42"/>
      <c r="Y45" s="42"/>
      <c r="Z45" s="42"/>
      <c r="AA45" s="42"/>
      <c r="AB45" s="42"/>
      <c r="AC45" s="42"/>
      <c r="AD45" s="42"/>
      <c r="AE45" s="42"/>
    </row>
    <row r="46" spans="1:41" x14ac:dyDescent="0.25">
      <c r="Q46" s="42"/>
      <c r="R46" s="42"/>
      <c r="S46" s="42"/>
      <c r="T46" s="42"/>
      <c r="U46" s="42"/>
      <c r="V46" s="42"/>
      <c r="W46" s="42"/>
      <c r="X46" s="42"/>
      <c r="Y46" s="42"/>
      <c r="Z46" s="42"/>
      <c r="AA46" s="42"/>
      <c r="AB46" s="42"/>
      <c r="AC46" s="42"/>
      <c r="AD46" s="42"/>
      <c r="AE46" s="42"/>
    </row>
    <row r="47" spans="1:41" x14ac:dyDescent="0.25">
      <c r="Q47" s="42"/>
      <c r="R47" s="42"/>
      <c r="S47" s="42"/>
      <c r="T47" s="42"/>
      <c r="U47" s="42"/>
      <c r="V47" s="42"/>
      <c r="W47" s="42"/>
      <c r="X47" s="42"/>
      <c r="Y47" s="42"/>
      <c r="Z47" s="42"/>
      <c r="AA47" s="42"/>
      <c r="AB47" s="42"/>
      <c r="AC47" s="42"/>
      <c r="AD47" s="42"/>
      <c r="AE47" s="42"/>
    </row>
    <row r="48" spans="1:41" x14ac:dyDescent="0.25">
      <c r="Q48" s="42"/>
      <c r="R48" s="42"/>
      <c r="S48" s="42"/>
      <c r="T48" s="42"/>
      <c r="U48" s="42"/>
      <c r="V48" s="42"/>
      <c r="W48" s="42"/>
      <c r="X48" s="42"/>
      <c r="Y48" s="42"/>
      <c r="Z48" s="42"/>
      <c r="AA48" s="42"/>
      <c r="AB48" s="42"/>
      <c r="AC48" s="42"/>
      <c r="AD48" s="42"/>
      <c r="AE48" s="42"/>
    </row>
    <row r="49" spans="17:31" x14ac:dyDescent="0.25">
      <c r="Q49" s="42"/>
      <c r="R49" s="42"/>
      <c r="S49" s="42"/>
      <c r="T49" s="42"/>
      <c r="U49" s="42"/>
      <c r="V49" s="42"/>
      <c r="W49" s="42"/>
      <c r="X49" s="42"/>
      <c r="Y49" s="42"/>
      <c r="Z49" s="42"/>
      <c r="AA49" s="42"/>
      <c r="AB49" s="42"/>
      <c r="AC49" s="42"/>
      <c r="AD49" s="42"/>
      <c r="AE49" s="42"/>
    </row>
    <row r="50" spans="17:31" x14ac:dyDescent="0.25">
      <c r="Q50" s="42"/>
      <c r="R50" s="42"/>
      <c r="S50" s="42"/>
      <c r="T50" s="42"/>
      <c r="U50" s="42"/>
      <c r="V50" s="42"/>
      <c r="W50" s="42"/>
      <c r="X50" s="42"/>
      <c r="Y50" s="42"/>
      <c r="Z50" s="42"/>
      <c r="AA50" s="42"/>
      <c r="AB50" s="42"/>
      <c r="AC50" s="42"/>
      <c r="AD50" s="42"/>
      <c r="AE50" s="42"/>
    </row>
    <row r="51" spans="17:31" x14ac:dyDescent="0.25">
      <c r="Q51" s="42"/>
      <c r="R51" s="42"/>
      <c r="S51" s="42"/>
      <c r="T51" s="42"/>
      <c r="U51" s="42"/>
      <c r="V51" s="42"/>
      <c r="W51" s="42"/>
      <c r="X51" s="42"/>
      <c r="Y51" s="42"/>
      <c r="Z51" s="42"/>
      <c r="AA51" s="42"/>
      <c r="AB51" s="42"/>
      <c r="AC51" s="42"/>
      <c r="AD51" s="42"/>
      <c r="AE51" s="42"/>
    </row>
    <row r="52" spans="17:31" x14ac:dyDescent="0.25">
      <c r="Q52" s="42"/>
      <c r="R52" s="42"/>
      <c r="S52" s="42"/>
      <c r="T52" s="42"/>
      <c r="U52" s="42"/>
      <c r="V52" s="42"/>
      <c r="W52" s="42"/>
      <c r="X52" s="42"/>
      <c r="Y52" s="42"/>
      <c r="Z52" s="42"/>
      <c r="AA52" s="42"/>
      <c r="AB52" s="42"/>
      <c r="AC52" s="42"/>
      <c r="AD52" s="42"/>
      <c r="AE52" s="42"/>
    </row>
    <row r="53" spans="17:31" x14ac:dyDescent="0.25">
      <c r="Q53" s="42"/>
      <c r="R53" s="42"/>
      <c r="S53" s="42"/>
      <c r="T53" s="42"/>
      <c r="U53" s="42"/>
      <c r="V53" s="42"/>
      <c r="W53" s="42"/>
      <c r="X53" s="42"/>
      <c r="Y53" s="42"/>
      <c r="Z53" s="42"/>
      <c r="AA53" s="42"/>
      <c r="AB53" s="42"/>
      <c r="AC53" s="42"/>
      <c r="AD53" s="42"/>
      <c r="AE53" s="42"/>
    </row>
    <row r="54" spans="17:31" x14ac:dyDescent="0.25">
      <c r="Q54" s="42"/>
      <c r="R54" s="42"/>
      <c r="S54" s="42"/>
      <c r="T54" s="42"/>
      <c r="U54" s="42"/>
      <c r="V54" s="42"/>
      <c r="W54" s="42"/>
      <c r="X54" s="42"/>
      <c r="Y54" s="42"/>
      <c r="Z54" s="42"/>
      <c r="AA54" s="42"/>
      <c r="AB54" s="42"/>
      <c r="AC54" s="42"/>
      <c r="AD54" s="42"/>
      <c r="AE54" s="42"/>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47D8DE8-34EE-404B-BA16-9C2E2C36AAD8}">
      <formula1>$B$21:$M$21</formula1>
    </dataValidation>
    <dataValidation type="textLength" operator="lessThanOrEqual" allowBlank="1" showInputMessage="1" showErrorMessage="1" errorTitle="Máximo 2.000 caracteres" error="Máximo 2.000 caracteres" promptTitle="2.000 caracteres" sqref="Q30:Q31" xr:uid="{19E7C2B3-59B9-424E-855C-24A905F127E2}">
      <formula1>2000</formula1>
    </dataValidation>
    <dataValidation type="textLength" operator="lessThanOrEqual" allowBlank="1" showInputMessage="1" showErrorMessage="1" errorTitle="Máximo 2.000 caracteres" error="Máximo 2.000 caracteres" sqref="Y35 AC35 Q35 Q41 Q43" xr:uid="{C740E55E-707F-4D5D-87FB-4EC34CC72FF0}">
      <formula1>2000</formula1>
    </dataValidation>
  </dataValidations>
  <hyperlinks>
    <hyperlink ref="Y41" r:id="rId1" xr:uid="{04950E12-3B91-429F-9069-CD0A5EF1D5C8}"/>
    <hyperlink ref="Y43" r:id="rId2" xr:uid="{969706B9-2A90-46F7-AD75-39F6CE679891}"/>
  </hyperlinks>
  <pageMargins left="0.25" right="0.25" top="0.75" bottom="0.75" header="0.3" footer="0.3"/>
  <pageSetup scale="21"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A227832-FBD1-4A1F-86E2-E89ECD344DED}">
          <x14:formula1>
            <xm:f>listas!$C$2:$C$20</xm:f>
          </x14:formula1>
          <xm:sqref>AA15:AE15</xm:sqref>
        </x14:dataValidation>
        <x14:dataValidation type="list" allowBlank="1" showInputMessage="1" showErrorMessage="1" xr:uid="{F8E5FC21-8BFE-406C-B893-A11297AD9BF3}">
          <x14:formula1>
            <xm:f>listas!$B$2:$B$8</xm:f>
          </x14:formula1>
          <xm:sqref>R15:X15</xm:sqref>
        </x14:dataValidation>
        <x14:dataValidation type="list" allowBlank="1" showInputMessage="1" showErrorMessage="1" xr:uid="{096AE140-74DB-4004-ABAC-7D308FAA1630}">
          <x14:formula1>
            <xm:f>listas!$A$2:$A$6</xm:f>
          </x14:formula1>
          <xm:sqref>C15:K15</xm:sqref>
        </x14:dataValidation>
        <x14:dataValidation type="list" allowBlank="1" showInputMessage="1" showErrorMessage="1" xr:uid="{078B8540-B71A-4DE2-82FE-87CED809B998}">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370-E96B-4642-AE3D-82B176DB9455}">
  <sheetPr>
    <tabColor theme="0"/>
    <pageSetUpPr fitToPage="1"/>
  </sheetPr>
  <dimension ref="A1:AO49"/>
  <sheetViews>
    <sheetView showGridLines="0" topLeftCell="P14" zoomScale="60" zoomScaleNormal="60" workbookViewId="0">
      <selection activeCell="AC22" sqref="AC22"/>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214</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215</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615200000</v>
      </c>
      <c r="Y22" s="217">
        <v>0</v>
      </c>
      <c r="Z22" s="217">
        <v>0</v>
      </c>
      <c r="AA22" s="217">
        <v>0</v>
      </c>
      <c r="AB22" s="217"/>
      <c r="AC22" s="269">
        <f>SUM(Q22:AB22)</f>
        <v>615200000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450586000</v>
      </c>
      <c r="Y23" s="217">
        <v>138914500</v>
      </c>
      <c r="Z23" s="217">
        <v>-33997869</v>
      </c>
      <c r="AA23" s="217"/>
      <c r="AB23" s="217"/>
      <c r="AC23" s="215">
        <f>SUM(Q23:AB23)</f>
        <v>555502631</v>
      </c>
      <c r="AD23" s="216">
        <f>AC23/SUM(W22:X22)</f>
        <v>0.90296266417425231</v>
      </c>
      <c r="AE23" s="213">
        <f>AC23/AC22</f>
        <v>0.90296266417425231</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v>0</v>
      </c>
      <c r="Y24" s="217">
        <v>114860000</v>
      </c>
      <c r="Z24" s="217">
        <v>125085000</v>
      </c>
      <c r="AA24" s="217">
        <v>125085000</v>
      </c>
      <c r="AB24" s="217">
        <f>+AA24*2</f>
        <v>250170000</v>
      </c>
      <c r="AC24" s="217">
        <f>SUM(Q24:AB24)</f>
        <v>615200000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33934131</v>
      </c>
      <c r="Z25" s="65">
        <v>104563433</v>
      </c>
      <c r="AA25" s="65"/>
      <c r="AB25" s="65"/>
      <c r="AC25" s="217">
        <f>SUM(Q25:AB25)</f>
        <v>138497564</v>
      </c>
      <c r="AD25" s="228">
        <f>AC25/SUM(W24:AB24)</f>
        <v>0.22512607932379713</v>
      </c>
      <c r="AE25" s="229">
        <f>AC25/AC24</f>
        <v>0.22512607932379713</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144" customHeight="1" x14ac:dyDescent="0.25">
      <c r="A35" s="300" t="s">
        <v>215</v>
      </c>
      <c r="B35" s="530">
        <f>SUM(B41:B48)</f>
        <v>0.1</v>
      </c>
      <c r="C35" s="75" t="s">
        <v>48</v>
      </c>
      <c r="D35" s="74"/>
      <c r="E35" s="74"/>
      <c r="F35" s="74"/>
      <c r="G35" s="74"/>
      <c r="H35" s="74"/>
      <c r="I35" s="74"/>
      <c r="J35" s="74">
        <v>4</v>
      </c>
      <c r="K35" s="74">
        <v>0</v>
      </c>
      <c r="L35" s="74">
        <v>4</v>
      </c>
      <c r="M35" s="74">
        <v>4</v>
      </c>
      <c r="N35" s="74">
        <v>4</v>
      </c>
      <c r="O35" s="74">
        <v>4</v>
      </c>
      <c r="P35" s="221">
        <f>MAX(J35:O35)</f>
        <v>4</v>
      </c>
      <c r="Q35" s="531" t="s">
        <v>691</v>
      </c>
      <c r="R35" s="532"/>
      <c r="S35" s="532"/>
      <c r="T35" s="533"/>
      <c r="U35" s="460" t="s">
        <v>692</v>
      </c>
      <c r="V35" s="461"/>
      <c r="W35" s="461"/>
      <c r="X35" s="462"/>
      <c r="Y35" s="526" t="s">
        <v>187</v>
      </c>
      <c r="Z35" s="526"/>
      <c r="AA35" s="526"/>
      <c r="AB35" s="526"/>
      <c r="AC35" s="526" t="s">
        <v>216</v>
      </c>
      <c r="AD35" s="526"/>
      <c r="AE35" s="527"/>
      <c r="AF35" s="138"/>
      <c r="AG35" s="141"/>
      <c r="AH35" s="73"/>
      <c r="AI35" s="73"/>
      <c r="AJ35" s="73"/>
      <c r="AK35" s="73"/>
      <c r="AL35" s="73"/>
      <c r="AM35" s="73"/>
      <c r="AN35" s="73"/>
      <c r="AO35" s="73"/>
    </row>
    <row r="36" spans="1:41" ht="144" customHeight="1" thickBot="1" x14ac:dyDescent="0.3">
      <c r="A36" s="301"/>
      <c r="B36" s="459"/>
      <c r="C36" s="76" t="s">
        <v>50</v>
      </c>
      <c r="D36" s="142"/>
      <c r="E36" s="142"/>
      <c r="F36" s="142"/>
      <c r="G36" s="77"/>
      <c r="H36" s="77"/>
      <c r="I36" s="77"/>
      <c r="J36" s="214">
        <v>4</v>
      </c>
      <c r="K36" s="214">
        <v>0</v>
      </c>
      <c r="L36" s="214">
        <v>4</v>
      </c>
      <c r="M36" s="214">
        <v>4</v>
      </c>
      <c r="N36" s="222"/>
      <c r="O36" s="222"/>
      <c r="P36" s="223">
        <f>MAX(J36:O36)</f>
        <v>4</v>
      </c>
      <c r="Q36" s="534"/>
      <c r="R36" s="535"/>
      <c r="S36" s="535"/>
      <c r="T36" s="536"/>
      <c r="U36" s="497"/>
      <c r="V36" s="498"/>
      <c r="W36" s="498"/>
      <c r="X36" s="499"/>
      <c r="Y36" s="528"/>
      <c r="Z36" s="528"/>
      <c r="AA36" s="528"/>
      <c r="AB36" s="528"/>
      <c r="AC36" s="528"/>
      <c r="AD36" s="528"/>
      <c r="AE36" s="529"/>
      <c r="AF36" s="138"/>
      <c r="AG36" s="141"/>
      <c r="AH36" s="73"/>
      <c r="AI36" s="73"/>
      <c r="AJ36" s="73"/>
      <c r="AK36" s="73"/>
      <c r="AL36" s="73"/>
      <c r="AM36" s="73"/>
      <c r="AN36" s="73"/>
      <c r="AO36" s="73"/>
    </row>
    <row r="37" spans="1:41" s="67" customFormat="1" ht="17.25" customHeight="1" thickBot="1" x14ac:dyDescent="0.25">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row>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02" customHeight="1" x14ac:dyDescent="0.25">
      <c r="A41" s="295" t="s">
        <v>217</v>
      </c>
      <c r="B41" s="297">
        <v>0.02</v>
      </c>
      <c r="C41" s="80" t="s">
        <v>48</v>
      </c>
      <c r="D41" s="81"/>
      <c r="E41" s="81"/>
      <c r="F41" s="81"/>
      <c r="G41" s="81"/>
      <c r="H41" s="81"/>
      <c r="I41" s="81"/>
      <c r="J41" s="159">
        <v>0.18</v>
      </c>
      <c r="K41" s="159">
        <v>0</v>
      </c>
      <c r="L41" s="159">
        <v>0.1</v>
      </c>
      <c r="M41" s="159">
        <v>0.24</v>
      </c>
      <c r="N41" s="159">
        <v>0.24</v>
      </c>
      <c r="O41" s="159">
        <v>0.24</v>
      </c>
      <c r="P41" s="82">
        <f t="shared" ref="P41:P48" si="1">SUM(D41:O41)</f>
        <v>1</v>
      </c>
      <c r="Q41" s="466" t="s">
        <v>693</v>
      </c>
      <c r="R41" s="467"/>
      <c r="S41" s="467"/>
      <c r="T41" s="467"/>
      <c r="U41" s="467"/>
      <c r="V41" s="467"/>
      <c r="W41" s="467"/>
      <c r="X41" s="468"/>
      <c r="Y41" s="500" t="s">
        <v>742</v>
      </c>
      <c r="Z41" s="438"/>
      <c r="AA41" s="438"/>
      <c r="AB41" s="438"/>
      <c r="AC41" s="438"/>
      <c r="AD41" s="438"/>
      <c r="AE41" s="501"/>
      <c r="AG41" s="83"/>
      <c r="AH41" s="83"/>
      <c r="AI41" s="83"/>
      <c r="AJ41" s="83"/>
      <c r="AK41" s="83"/>
      <c r="AL41" s="83"/>
      <c r="AM41" s="83"/>
      <c r="AN41" s="83"/>
      <c r="AO41" s="83"/>
    </row>
    <row r="42" spans="1:41" ht="102" customHeight="1" x14ac:dyDescent="0.25">
      <c r="A42" s="299"/>
      <c r="B42" s="297"/>
      <c r="C42" s="84" t="s">
        <v>50</v>
      </c>
      <c r="D42" s="85"/>
      <c r="E42" s="85"/>
      <c r="F42" s="85"/>
      <c r="G42" s="85"/>
      <c r="H42" s="85"/>
      <c r="I42" s="85"/>
      <c r="J42" s="85">
        <v>0.18</v>
      </c>
      <c r="K42" s="85">
        <v>0</v>
      </c>
      <c r="L42" s="85">
        <v>0.1</v>
      </c>
      <c r="M42" s="85">
        <v>0.24</v>
      </c>
      <c r="N42" s="85"/>
      <c r="O42" s="85"/>
      <c r="P42" s="82">
        <f t="shared" si="1"/>
        <v>0.52</v>
      </c>
      <c r="Q42" s="469"/>
      <c r="R42" s="470"/>
      <c r="S42" s="470"/>
      <c r="T42" s="470"/>
      <c r="U42" s="470"/>
      <c r="V42" s="470"/>
      <c r="W42" s="470"/>
      <c r="X42" s="471"/>
      <c r="Y42" s="440"/>
      <c r="Z42" s="441"/>
      <c r="AA42" s="441"/>
      <c r="AB42" s="441"/>
      <c r="AC42" s="441"/>
      <c r="AD42" s="441"/>
      <c r="AE42" s="502"/>
    </row>
    <row r="43" spans="1:41" ht="180" customHeight="1" x14ac:dyDescent="0.25">
      <c r="A43" s="295" t="s">
        <v>218</v>
      </c>
      <c r="B43" s="297">
        <v>0.03</v>
      </c>
      <c r="C43" s="80" t="s">
        <v>48</v>
      </c>
      <c r="D43" s="81"/>
      <c r="E43" s="81"/>
      <c r="F43" s="81"/>
      <c r="G43" s="81"/>
      <c r="H43" s="81"/>
      <c r="I43" s="81"/>
      <c r="J43" s="159">
        <v>0.18</v>
      </c>
      <c r="K43" s="159">
        <v>0</v>
      </c>
      <c r="L43" s="159">
        <v>0.1</v>
      </c>
      <c r="M43" s="159">
        <v>0.24</v>
      </c>
      <c r="N43" s="159">
        <v>0.24</v>
      </c>
      <c r="O43" s="159">
        <v>0.24</v>
      </c>
      <c r="P43" s="82">
        <f t="shared" si="1"/>
        <v>1</v>
      </c>
      <c r="Q43" s="466" t="s">
        <v>694</v>
      </c>
      <c r="R43" s="467"/>
      <c r="S43" s="467"/>
      <c r="T43" s="467"/>
      <c r="U43" s="467"/>
      <c r="V43" s="467"/>
      <c r="W43" s="467"/>
      <c r="X43" s="468"/>
      <c r="Y43" s="500" t="s">
        <v>743</v>
      </c>
      <c r="Z43" s="438"/>
      <c r="AA43" s="438"/>
      <c r="AB43" s="438"/>
      <c r="AC43" s="438"/>
      <c r="AD43" s="438"/>
      <c r="AE43" s="501"/>
    </row>
    <row r="44" spans="1:41" ht="180" customHeight="1" x14ac:dyDescent="0.25">
      <c r="A44" s="299"/>
      <c r="B44" s="297"/>
      <c r="C44" s="84" t="s">
        <v>50</v>
      </c>
      <c r="D44" s="85"/>
      <c r="E44" s="85"/>
      <c r="F44" s="85"/>
      <c r="G44" s="85"/>
      <c r="H44" s="85"/>
      <c r="I44" s="85"/>
      <c r="J44" s="85">
        <v>0.18</v>
      </c>
      <c r="K44" s="85">
        <v>0</v>
      </c>
      <c r="L44" s="85">
        <v>0.1</v>
      </c>
      <c r="M44" s="85">
        <v>0.24</v>
      </c>
      <c r="N44" s="85"/>
      <c r="O44" s="85"/>
      <c r="P44" s="82">
        <f t="shared" si="1"/>
        <v>0.52</v>
      </c>
      <c r="Q44" s="469"/>
      <c r="R44" s="470"/>
      <c r="S44" s="470"/>
      <c r="T44" s="470"/>
      <c r="U44" s="470"/>
      <c r="V44" s="470"/>
      <c r="W44" s="470"/>
      <c r="X44" s="471"/>
      <c r="Y44" s="440"/>
      <c r="Z44" s="441"/>
      <c r="AA44" s="441"/>
      <c r="AB44" s="441"/>
      <c r="AC44" s="441"/>
      <c r="AD44" s="441"/>
      <c r="AE44" s="502"/>
    </row>
    <row r="45" spans="1:41" ht="137.1" customHeight="1" x14ac:dyDescent="0.25">
      <c r="A45" s="295" t="s">
        <v>219</v>
      </c>
      <c r="B45" s="297">
        <v>0.03</v>
      </c>
      <c r="C45" s="80" t="s">
        <v>48</v>
      </c>
      <c r="D45" s="81"/>
      <c r="E45" s="81"/>
      <c r="F45" s="81"/>
      <c r="G45" s="81"/>
      <c r="H45" s="81"/>
      <c r="I45" s="81"/>
      <c r="J45" s="159">
        <v>0.18</v>
      </c>
      <c r="K45" s="159">
        <v>0</v>
      </c>
      <c r="L45" s="159">
        <v>0.1</v>
      </c>
      <c r="M45" s="159">
        <v>0.24</v>
      </c>
      <c r="N45" s="159">
        <v>0.24</v>
      </c>
      <c r="O45" s="159">
        <v>0.24</v>
      </c>
      <c r="P45" s="82">
        <f t="shared" si="1"/>
        <v>1</v>
      </c>
      <c r="Q45" s="543" t="s">
        <v>695</v>
      </c>
      <c r="R45" s="544"/>
      <c r="S45" s="544"/>
      <c r="T45" s="544"/>
      <c r="U45" s="544"/>
      <c r="V45" s="544"/>
      <c r="W45" s="544"/>
      <c r="X45" s="545"/>
      <c r="Y45" s="500" t="s">
        <v>744</v>
      </c>
      <c r="Z45" s="438"/>
      <c r="AA45" s="438"/>
      <c r="AB45" s="438"/>
      <c r="AC45" s="438"/>
      <c r="AD45" s="438"/>
      <c r="AE45" s="501"/>
    </row>
    <row r="46" spans="1:41" ht="137.1" customHeight="1" x14ac:dyDescent="0.25">
      <c r="A46" s="299"/>
      <c r="B46" s="297"/>
      <c r="C46" s="84" t="s">
        <v>50</v>
      </c>
      <c r="D46" s="85"/>
      <c r="E46" s="85"/>
      <c r="F46" s="85"/>
      <c r="G46" s="85"/>
      <c r="H46" s="85"/>
      <c r="I46" s="85"/>
      <c r="J46" s="85">
        <v>0.18</v>
      </c>
      <c r="K46" s="85">
        <v>0</v>
      </c>
      <c r="L46" s="85">
        <v>0.1</v>
      </c>
      <c r="M46" s="85">
        <v>0.24</v>
      </c>
      <c r="N46" s="85"/>
      <c r="O46" s="85"/>
      <c r="P46" s="82">
        <f t="shared" si="1"/>
        <v>0.52</v>
      </c>
      <c r="Q46" s="546"/>
      <c r="R46" s="547"/>
      <c r="S46" s="547"/>
      <c r="T46" s="547"/>
      <c r="U46" s="547"/>
      <c r="V46" s="547"/>
      <c r="W46" s="547"/>
      <c r="X46" s="548"/>
      <c r="Y46" s="440"/>
      <c r="Z46" s="441"/>
      <c r="AA46" s="441"/>
      <c r="AB46" s="441"/>
      <c r="AC46" s="441"/>
      <c r="AD46" s="441"/>
      <c r="AE46" s="502"/>
    </row>
    <row r="47" spans="1:41" ht="195" customHeight="1" x14ac:dyDescent="0.25">
      <c r="A47" s="295" t="s">
        <v>220</v>
      </c>
      <c r="B47" s="297">
        <v>0.02</v>
      </c>
      <c r="C47" s="80" t="s">
        <v>48</v>
      </c>
      <c r="D47" s="81"/>
      <c r="E47" s="81"/>
      <c r="F47" s="81"/>
      <c r="G47" s="81"/>
      <c r="H47" s="81"/>
      <c r="I47" s="81"/>
      <c r="J47" s="159">
        <v>0.18</v>
      </c>
      <c r="K47" s="159">
        <v>0</v>
      </c>
      <c r="L47" s="159">
        <v>0.1</v>
      </c>
      <c r="M47" s="159">
        <v>0.24</v>
      </c>
      <c r="N47" s="159">
        <v>0.24</v>
      </c>
      <c r="O47" s="159">
        <v>0.24</v>
      </c>
      <c r="P47" s="82">
        <f t="shared" si="1"/>
        <v>1</v>
      </c>
      <c r="Q47" s="537" t="s">
        <v>696</v>
      </c>
      <c r="R47" s="538"/>
      <c r="S47" s="538"/>
      <c r="T47" s="538"/>
      <c r="U47" s="538"/>
      <c r="V47" s="538"/>
      <c r="W47" s="538"/>
      <c r="X47" s="539"/>
      <c r="Y47" s="500" t="s">
        <v>745</v>
      </c>
      <c r="Z47" s="438"/>
      <c r="AA47" s="438"/>
      <c r="AB47" s="438"/>
      <c r="AC47" s="438"/>
      <c r="AD47" s="438"/>
      <c r="AE47" s="501"/>
    </row>
    <row r="48" spans="1:41" ht="195" customHeight="1" thickBot="1" x14ac:dyDescent="0.3">
      <c r="A48" s="296"/>
      <c r="B48" s="298"/>
      <c r="C48" s="76" t="s">
        <v>50</v>
      </c>
      <c r="D48" s="86"/>
      <c r="E48" s="86"/>
      <c r="F48" s="86"/>
      <c r="G48" s="86"/>
      <c r="H48" s="86"/>
      <c r="I48" s="86"/>
      <c r="J48" s="86">
        <v>0.18</v>
      </c>
      <c r="K48" s="86">
        <v>0</v>
      </c>
      <c r="L48" s="86">
        <v>0.1</v>
      </c>
      <c r="M48" s="86">
        <v>0.24</v>
      </c>
      <c r="N48" s="86"/>
      <c r="O48" s="86"/>
      <c r="P48" s="87">
        <f t="shared" si="1"/>
        <v>0.52</v>
      </c>
      <c r="Q48" s="540"/>
      <c r="R48" s="541"/>
      <c r="S48" s="541"/>
      <c r="T48" s="541"/>
      <c r="U48" s="541"/>
      <c r="V48" s="541"/>
      <c r="W48" s="541"/>
      <c r="X48" s="542"/>
      <c r="Y48" s="451"/>
      <c r="Z48" s="452"/>
      <c r="AA48" s="452"/>
      <c r="AB48" s="452"/>
      <c r="AC48" s="452"/>
      <c r="AD48" s="452"/>
      <c r="AE48" s="503"/>
    </row>
    <row r="49" spans="1:1" x14ac:dyDescent="0.25">
      <c r="A49" s="15" t="s">
        <v>185</v>
      </c>
    </row>
  </sheetData>
  <mergeCells count="83">
    <mergeCell ref="A45:A46"/>
    <mergeCell ref="B45:B46"/>
    <mergeCell ref="Y45:AE46"/>
    <mergeCell ref="A47:A48"/>
    <mergeCell ref="B47:B48"/>
    <mergeCell ref="Q47:X48"/>
    <mergeCell ref="Y47:AE48"/>
    <mergeCell ref="Q45:X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4">
    <dataValidation type="textLength" operator="lessThanOrEqual" allowBlank="1" showInputMessage="1" showErrorMessage="1" errorTitle="Máximo 2.000 caracteres" error="Máximo 2.000 caracteres" sqref="Y35 AC35" xr:uid="{73C02A45-F752-4932-8EA6-6C68301C7E9A}">
      <formula1>2000</formula1>
    </dataValidation>
    <dataValidation type="textLength" operator="lessThanOrEqual" allowBlank="1" showInputMessage="1" showErrorMessage="1" errorTitle="Máximo 2.000 caracteres" error="Máximo 2.000 caracteres" promptTitle="2.000 caracteres" sqref="Q30:Q31" xr:uid="{696E736E-E890-4C20-80B6-6D51B31C732B}">
      <formula1>2000</formula1>
    </dataValidation>
    <dataValidation type="list" allowBlank="1" showInputMessage="1" showErrorMessage="1" sqref="C7:C9" xr:uid="{4153386D-C468-4FFB-A9D0-00FD05AE6D62}">
      <formula1>$B$21:$M$21</formula1>
    </dataValidation>
    <dataValidation operator="lessThanOrEqual" allowBlank="1" showInputMessage="1" showErrorMessage="1" errorTitle="Máximo 2.000 caracteres" error="Máximo 2.000 caracteres" sqref="Q35 U35 Q45 Q41 Q43" xr:uid="{79E672C5-F09F-4527-BB2C-0E543600735C}"/>
  </dataValidations>
  <hyperlinks>
    <hyperlink ref="Y41" r:id="rId1" xr:uid="{B72021CD-5790-4CFB-A0BA-E30F89973E10}"/>
    <hyperlink ref="Y43" r:id="rId2" xr:uid="{0F7E2C6D-2151-45C5-AFF2-2DE248F1A8AC}"/>
    <hyperlink ref="Y45" r:id="rId3" xr:uid="{7E646B36-A519-471E-B648-8FC9E10A4B85}"/>
    <hyperlink ref="Y47" r:id="rId4" xr:uid="{81C79C58-4B55-4C61-9A62-C824ADB2E231}"/>
  </hyperlinks>
  <pageMargins left="0.25" right="0.25" top="0.75" bottom="0.75" header="0.3" footer="0.3"/>
  <pageSetup scale="21"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3E40EC8E-119E-4F3A-9049-D8B9CCA51B59}">
          <x14:formula1>
            <xm:f>listas!$D$2:$D$15</xm:f>
          </x14:formula1>
          <xm:sqref>C11:AE13</xm:sqref>
        </x14:dataValidation>
        <x14:dataValidation type="list" allowBlank="1" showInputMessage="1" showErrorMessage="1" xr:uid="{DA83203F-5B6F-403A-9FB1-09241672AD7A}">
          <x14:formula1>
            <xm:f>listas!$A$2:$A$6</xm:f>
          </x14:formula1>
          <xm:sqref>C15:K15</xm:sqref>
        </x14:dataValidation>
        <x14:dataValidation type="list" allowBlank="1" showInputMessage="1" showErrorMessage="1" xr:uid="{2D55F0B2-0287-403D-8586-32222EC4D626}">
          <x14:formula1>
            <xm:f>listas!$B$2:$B$8</xm:f>
          </x14:formula1>
          <xm:sqref>R15:X15</xm:sqref>
        </x14:dataValidation>
        <x14:dataValidation type="list" allowBlank="1" showInputMessage="1" showErrorMessage="1" xr:uid="{C5AD4A8E-B8B6-43AD-8CA0-C719B030BB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2B5D-C86F-4FA0-BFD8-5850CCC98AC3}">
  <sheetPr>
    <tabColor theme="0"/>
    <pageSetUpPr fitToPage="1"/>
  </sheetPr>
  <dimension ref="A1:AO51"/>
  <sheetViews>
    <sheetView showGridLines="0" topLeftCell="T24" zoomScale="80" zoomScaleNormal="80" workbookViewId="0">
      <selection activeCell="AF34" sqref="AF34"/>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33" t="s">
        <v>4</v>
      </c>
      <c r="B7" s="334"/>
      <c r="C7" s="371" t="s">
        <v>149</v>
      </c>
      <c r="D7" s="333" t="s">
        <v>6</v>
      </c>
      <c r="E7" s="339"/>
      <c r="F7" s="339"/>
      <c r="G7" s="339"/>
      <c r="H7" s="334"/>
      <c r="I7" s="363">
        <v>45610</v>
      </c>
      <c r="J7" s="364"/>
      <c r="K7" s="333" t="s">
        <v>8</v>
      </c>
      <c r="L7" s="334"/>
      <c r="M7" s="355" t="s">
        <v>129</v>
      </c>
      <c r="N7" s="356"/>
      <c r="O7" s="344"/>
      <c r="P7" s="345"/>
      <c r="Q7" s="20"/>
      <c r="R7" s="20"/>
      <c r="S7" s="20"/>
      <c r="T7" s="20"/>
      <c r="U7" s="20"/>
      <c r="V7" s="20"/>
      <c r="W7" s="20"/>
      <c r="X7" s="20"/>
      <c r="Y7" s="20"/>
      <c r="Z7" s="21"/>
      <c r="AA7" s="20"/>
      <c r="AB7" s="20"/>
      <c r="AD7" s="22"/>
      <c r="AE7" s="23"/>
    </row>
    <row r="8" spans="1:31" ht="15" customHeight="1" x14ac:dyDescent="0.25">
      <c r="A8" s="335"/>
      <c r="B8" s="336"/>
      <c r="C8" s="372"/>
      <c r="D8" s="335"/>
      <c r="E8" s="340"/>
      <c r="F8" s="340"/>
      <c r="G8" s="340"/>
      <c r="H8" s="336"/>
      <c r="I8" s="365"/>
      <c r="J8" s="366"/>
      <c r="K8" s="335"/>
      <c r="L8" s="336"/>
      <c r="M8" s="374" t="s">
        <v>130</v>
      </c>
      <c r="N8" s="375"/>
      <c r="O8" s="357"/>
      <c r="P8" s="358"/>
      <c r="Q8" s="20"/>
      <c r="R8" s="20"/>
      <c r="S8" s="20"/>
      <c r="T8" s="20"/>
      <c r="U8" s="20"/>
      <c r="V8" s="20"/>
      <c r="W8" s="20"/>
      <c r="X8" s="20"/>
      <c r="Y8" s="20"/>
      <c r="Z8" s="21"/>
      <c r="AA8" s="20"/>
      <c r="AB8" s="20"/>
      <c r="AD8" s="22"/>
      <c r="AE8" s="23"/>
    </row>
    <row r="9" spans="1:31" ht="15.75" customHeight="1" thickBot="1" x14ac:dyDescent="0.3">
      <c r="A9" s="337"/>
      <c r="B9" s="338"/>
      <c r="C9" s="373"/>
      <c r="D9" s="337"/>
      <c r="E9" s="341"/>
      <c r="F9" s="341"/>
      <c r="G9" s="341"/>
      <c r="H9" s="338"/>
      <c r="I9" s="367"/>
      <c r="J9" s="368"/>
      <c r="K9" s="337"/>
      <c r="L9" s="338"/>
      <c r="M9" s="359" t="s">
        <v>131</v>
      </c>
      <c r="N9" s="360"/>
      <c r="O9" s="361" t="s">
        <v>132</v>
      </c>
      <c r="P9" s="362"/>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33" t="s">
        <v>10</v>
      </c>
      <c r="B11" s="334"/>
      <c r="C11" s="308" t="s">
        <v>133</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10"/>
    </row>
    <row r="12" spans="1:31" ht="15" customHeight="1" x14ac:dyDescent="0.25">
      <c r="A12" s="335"/>
      <c r="B12" s="336"/>
      <c r="C12" s="346"/>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8"/>
    </row>
    <row r="13" spans="1:31" ht="15" customHeight="1" thickBot="1" x14ac:dyDescent="0.3">
      <c r="A13" s="337"/>
      <c r="B13" s="338"/>
      <c r="C13" s="349"/>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1"/>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342" t="s">
        <v>12</v>
      </c>
      <c r="B15" s="343"/>
      <c r="C15" s="352" t="s">
        <v>134</v>
      </c>
      <c r="D15" s="353"/>
      <c r="E15" s="353"/>
      <c r="F15" s="353"/>
      <c r="G15" s="353"/>
      <c r="H15" s="353"/>
      <c r="I15" s="353"/>
      <c r="J15" s="353"/>
      <c r="K15" s="354"/>
      <c r="L15" s="369" t="s">
        <v>14</v>
      </c>
      <c r="M15" s="402"/>
      <c r="N15" s="402"/>
      <c r="O15" s="402"/>
      <c r="P15" s="402"/>
      <c r="Q15" s="370"/>
      <c r="R15" s="403" t="s">
        <v>135</v>
      </c>
      <c r="S15" s="404"/>
      <c r="T15" s="404"/>
      <c r="U15" s="404"/>
      <c r="V15" s="404"/>
      <c r="W15" s="404"/>
      <c r="X15" s="405"/>
      <c r="Y15" s="369" t="s">
        <v>15</v>
      </c>
      <c r="Z15" s="370"/>
      <c r="AA15" s="394" t="s">
        <v>214</v>
      </c>
      <c r="AB15" s="395"/>
      <c r="AC15" s="395"/>
      <c r="AD15" s="395"/>
      <c r="AE15" s="396"/>
    </row>
    <row r="16" spans="1:31" ht="9" customHeight="1" thickBot="1" x14ac:dyDescent="0.3">
      <c r="A16" s="24"/>
      <c r="B16" s="20"/>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D16" s="22"/>
      <c r="AE16" s="23"/>
    </row>
    <row r="17" spans="1:33" s="40" customFormat="1" ht="37.5" customHeight="1" thickBot="1" x14ac:dyDescent="0.3">
      <c r="A17" s="342" t="s">
        <v>17</v>
      </c>
      <c r="B17" s="343"/>
      <c r="C17" s="394" t="s">
        <v>221</v>
      </c>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6"/>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369" t="s">
        <v>138</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370"/>
      <c r="AF19" s="44"/>
    </row>
    <row r="20" spans="1:33" ht="32.1" customHeight="1" thickBot="1" x14ac:dyDescent="0.3">
      <c r="A20" s="45" t="s">
        <v>19</v>
      </c>
      <c r="B20" s="399" t="s">
        <v>139</v>
      </c>
      <c r="C20" s="400"/>
      <c r="D20" s="400"/>
      <c r="E20" s="400"/>
      <c r="F20" s="400"/>
      <c r="G20" s="400"/>
      <c r="H20" s="400"/>
      <c r="I20" s="400"/>
      <c r="J20" s="400"/>
      <c r="K20" s="400"/>
      <c r="L20" s="400"/>
      <c r="M20" s="400"/>
      <c r="N20" s="400"/>
      <c r="O20" s="401"/>
      <c r="P20" s="369" t="s">
        <v>140</v>
      </c>
      <c r="Q20" s="402"/>
      <c r="R20" s="402"/>
      <c r="S20" s="402"/>
      <c r="T20" s="402"/>
      <c r="U20" s="402"/>
      <c r="V20" s="402"/>
      <c r="W20" s="402"/>
      <c r="X20" s="402"/>
      <c r="Y20" s="402"/>
      <c r="Z20" s="402"/>
      <c r="AA20" s="402"/>
      <c r="AB20" s="402"/>
      <c r="AC20" s="402"/>
      <c r="AD20" s="402"/>
      <c r="AE20" s="37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217">
        <v>573060000</v>
      </c>
      <c r="Y22" s="217">
        <v>0</v>
      </c>
      <c r="Z22" s="217">
        <v>0</v>
      </c>
      <c r="AA22" s="217">
        <v>0</v>
      </c>
      <c r="AB22" s="217"/>
      <c r="AC22" s="217">
        <f>SUM(Q22:AB22)</f>
        <v>573060000</v>
      </c>
      <c r="AD22" s="106"/>
      <c r="AE22" s="156"/>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217">
        <v>304185000</v>
      </c>
      <c r="Y23" s="217">
        <v>218087500</v>
      </c>
      <c r="Z23" s="217">
        <v>4689299</v>
      </c>
      <c r="AA23" s="217"/>
      <c r="AB23" s="217"/>
      <c r="AC23" s="263">
        <f>SUM(Q23:AB23)</f>
        <v>526961799</v>
      </c>
      <c r="AD23" s="216">
        <f>AC23/SUM(W22:X22)</f>
        <v>0.91955781070045017</v>
      </c>
      <c r="AE23" s="213">
        <f>AC23/AC22</f>
        <v>0.91955781070045017</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217">
        <v>0</v>
      </c>
      <c r="Y24" s="217">
        <v>66812000</v>
      </c>
      <c r="Z24" s="217">
        <v>126562000</v>
      </c>
      <c r="AA24" s="217">
        <v>126562000</v>
      </c>
      <c r="AB24" s="217">
        <f>+AA24*2</f>
        <v>253124000</v>
      </c>
      <c r="AC24" s="217">
        <f>SUM(Q24:AB24)</f>
        <v>573060000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c r="Y25" s="65">
        <v>19319633</v>
      </c>
      <c r="Z25" s="65">
        <v>93699499</v>
      </c>
      <c r="AA25" s="65"/>
      <c r="AB25" s="65"/>
      <c r="AC25" s="217">
        <f>SUM(Q25:AB25)</f>
        <v>113019132</v>
      </c>
      <c r="AD25" s="228">
        <f>AC25/SUM(W24:AB24)</f>
        <v>0.19722041671029211</v>
      </c>
      <c r="AE25" s="229">
        <f>AC25/AC24</f>
        <v>0.19722041671029211</v>
      </c>
      <c r="AF25" s="50"/>
    </row>
    <row r="26" spans="1:33" s="67" customFormat="1" ht="16.5" customHeight="1" thickBot="1" x14ac:dyDescent="0.25"/>
    <row r="27" spans="1:33" ht="33.950000000000003" customHeight="1" x14ac:dyDescent="0.25">
      <c r="A27" s="328" t="s">
        <v>154</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30"/>
    </row>
    <row r="28" spans="1:33" ht="15" customHeight="1" x14ac:dyDescent="0.25">
      <c r="A28" s="305" t="s">
        <v>34</v>
      </c>
      <c r="B28" s="307" t="s">
        <v>36</v>
      </c>
      <c r="C28" s="307"/>
      <c r="D28" s="307" t="s">
        <v>155</v>
      </c>
      <c r="E28" s="307"/>
      <c r="F28" s="307"/>
      <c r="G28" s="307"/>
      <c r="H28" s="307"/>
      <c r="I28" s="307"/>
      <c r="J28" s="307"/>
      <c r="K28" s="307"/>
      <c r="L28" s="307"/>
      <c r="M28" s="307"/>
      <c r="N28" s="307"/>
      <c r="O28" s="307"/>
      <c r="P28" s="307" t="s">
        <v>102</v>
      </c>
      <c r="Q28" s="307" t="s">
        <v>156</v>
      </c>
      <c r="R28" s="307"/>
      <c r="S28" s="307"/>
      <c r="T28" s="307"/>
      <c r="U28" s="307"/>
      <c r="V28" s="307"/>
      <c r="W28" s="307"/>
      <c r="X28" s="307"/>
      <c r="Y28" s="307" t="s">
        <v>157</v>
      </c>
      <c r="Z28" s="307"/>
      <c r="AA28" s="307"/>
      <c r="AB28" s="307"/>
      <c r="AC28" s="307"/>
      <c r="AD28" s="307"/>
      <c r="AE28" s="331"/>
    </row>
    <row r="29" spans="1:33" ht="27" customHeight="1" x14ac:dyDescent="0.25">
      <c r="A29" s="305"/>
      <c r="B29" s="307"/>
      <c r="C29" s="307"/>
      <c r="D29" s="68" t="s">
        <v>141</v>
      </c>
      <c r="E29" s="68" t="s">
        <v>142</v>
      </c>
      <c r="F29" s="68" t="s">
        <v>143</v>
      </c>
      <c r="G29" s="68" t="s">
        <v>144</v>
      </c>
      <c r="H29" s="68" t="s">
        <v>145</v>
      </c>
      <c r="I29" s="68" t="s">
        <v>146</v>
      </c>
      <c r="J29" s="68" t="s">
        <v>128</v>
      </c>
      <c r="K29" s="68" t="s">
        <v>147</v>
      </c>
      <c r="L29" s="68" t="s">
        <v>148</v>
      </c>
      <c r="M29" s="68" t="s">
        <v>149</v>
      </c>
      <c r="N29" s="68" t="s">
        <v>150</v>
      </c>
      <c r="O29" s="68" t="s">
        <v>151</v>
      </c>
      <c r="P29" s="307"/>
      <c r="Q29" s="307"/>
      <c r="R29" s="307"/>
      <c r="S29" s="307"/>
      <c r="T29" s="307"/>
      <c r="U29" s="307"/>
      <c r="V29" s="307"/>
      <c r="W29" s="307"/>
      <c r="X29" s="307"/>
      <c r="Y29" s="307"/>
      <c r="Z29" s="307"/>
      <c r="AA29" s="307"/>
      <c r="AB29" s="307"/>
      <c r="AC29" s="307"/>
      <c r="AD29" s="307"/>
      <c r="AE29" s="331"/>
    </row>
    <row r="30" spans="1:33" ht="111.95" customHeight="1" thickBot="1" x14ac:dyDescent="0.3">
      <c r="A30" s="106"/>
      <c r="B30" s="406"/>
      <c r="C30" s="406"/>
      <c r="D30" s="16"/>
      <c r="E30" s="16"/>
      <c r="F30" s="16"/>
      <c r="G30" s="16"/>
      <c r="H30" s="16"/>
      <c r="I30" s="16"/>
      <c r="J30" s="16"/>
      <c r="K30" s="16"/>
      <c r="L30" s="16"/>
      <c r="M30" s="16"/>
      <c r="N30" s="16"/>
      <c r="O30" s="16"/>
      <c r="P30" s="69">
        <f>SUM(D30:O30)</f>
        <v>0</v>
      </c>
      <c r="Q30" s="397"/>
      <c r="R30" s="397"/>
      <c r="S30" s="397"/>
      <c r="T30" s="397"/>
      <c r="U30" s="397"/>
      <c r="V30" s="397"/>
      <c r="W30" s="397"/>
      <c r="X30" s="397"/>
      <c r="Y30" s="397"/>
      <c r="Z30" s="397"/>
      <c r="AA30" s="397"/>
      <c r="AB30" s="397"/>
      <c r="AC30" s="397"/>
      <c r="AD30" s="397"/>
      <c r="AE30" s="398"/>
      <c r="AF30" s="138"/>
      <c r="AG30" s="138"/>
    </row>
    <row r="31" spans="1:33" ht="12" customHeight="1" thickBot="1" x14ac:dyDescent="0.3">
      <c r="A31" s="70"/>
      <c r="B31" s="71"/>
      <c r="C31" s="71"/>
      <c r="D31" s="27"/>
      <c r="E31" s="27"/>
      <c r="F31" s="27"/>
      <c r="G31" s="27"/>
      <c r="H31" s="27"/>
      <c r="I31" s="27"/>
      <c r="J31" s="27"/>
      <c r="K31" s="27"/>
      <c r="L31" s="27"/>
      <c r="M31" s="27"/>
      <c r="N31" s="27"/>
      <c r="O31" s="27"/>
      <c r="P31" s="72"/>
      <c r="Q31" s="139"/>
      <c r="R31" s="139"/>
      <c r="S31" s="139"/>
      <c r="T31" s="139"/>
      <c r="U31" s="139"/>
      <c r="V31" s="139"/>
      <c r="W31" s="139"/>
      <c r="X31" s="139"/>
      <c r="Y31" s="139"/>
      <c r="Z31" s="139"/>
      <c r="AA31" s="139"/>
      <c r="AB31" s="139"/>
      <c r="AC31" s="139"/>
      <c r="AD31" s="139"/>
      <c r="AE31" s="140"/>
      <c r="AF31" s="138"/>
      <c r="AG31" s="138"/>
    </row>
    <row r="32" spans="1:33" ht="45" customHeight="1" x14ac:dyDescent="0.25">
      <c r="A32" s="308" t="s">
        <v>158</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10"/>
      <c r="AF32" s="138"/>
      <c r="AG32" s="138"/>
    </row>
    <row r="33" spans="1:41" ht="23.1" customHeight="1" x14ac:dyDescent="0.25">
      <c r="A33" s="305" t="s">
        <v>44</v>
      </c>
      <c r="B33" s="307" t="s">
        <v>46</v>
      </c>
      <c r="C33" s="307" t="s">
        <v>36</v>
      </c>
      <c r="D33" s="307" t="s">
        <v>159</v>
      </c>
      <c r="E33" s="307"/>
      <c r="F33" s="307"/>
      <c r="G33" s="307"/>
      <c r="H33" s="307"/>
      <c r="I33" s="307"/>
      <c r="J33" s="307"/>
      <c r="K33" s="307"/>
      <c r="L33" s="307"/>
      <c r="M33" s="307"/>
      <c r="N33" s="307"/>
      <c r="O33" s="307"/>
      <c r="P33" s="307"/>
      <c r="Q33" s="307" t="s">
        <v>160</v>
      </c>
      <c r="R33" s="307"/>
      <c r="S33" s="307"/>
      <c r="T33" s="307"/>
      <c r="U33" s="307"/>
      <c r="V33" s="307"/>
      <c r="W33" s="307"/>
      <c r="X33" s="307"/>
      <c r="Y33" s="307"/>
      <c r="Z33" s="307"/>
      <c r="AA33" s="307"/>
      <c r="AB33" s="307"/>
      <c r="AC33" s="307"/>
      <c r="AD33" s="307"/>
      <c r="AE33" s="331"/>
      <c r="AF33" s="138"/>
      <c r="AG33" s="141"/>
      <c r="AH33" s="73"/>
      <c r="AI33" s="73"/>
      <c r="AJ33" s="73"/>
      <c r="AK33" s="73"/>
      <c r="AL33" s="73"/>
      <c r="AM33" s="73"/>
      <c r="AN33" s="73"/>
      <c r="AO33" s="73"/>
    </row>
    <row r="34" spans="1:41" ht="27" customHeight="1" x14ac:dyDescent="0.25">
      <c r="A34" s="305"/>
      <c r="B34" s="307"/>
      <c r="C34" s="332"/>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287" t="s">
        <v>52</v>
      </c>
      <c r="R34" s="288"/>
      <c r="S34" s="288"/>
      <c r="T34" s="311"/>
      <c r="U34" s="307" t="s">
        <v>54</v>
      </c>
      <c r="V34" s="307"/>
      <c r="W34" s="307"/>
      <c r="X34" s="307"/>
      <c r="Y34" s="307" t="s">
        <v>56</v>
      </c>
      <c r="Z34" s="307"/>
      <c r="AA34" s="307"/>
      <c r="AB34" s="307"/>
      <c r="AC34" s="307" t="s">
        <v>58</v>
      </c>
      <c r="AD34" s="307"/>
      <c r="AE34" s="331"/>
      <c r="AF34" s="138"/>
      <c r="AG34" s="141"/>
      <c r="AH34" s="73"/>
      <c r="AI34" s="73"/>
      <c r="AJ34" s="73"/>
      <c r="AK34" s="73"/>
      <c r="AL34" s="73"/>
      <c r="AM34" s="73"/>
      <c r="AN34" s="73"/>
      <c r="AO34" s="73"/>
    </row>
    <row r="35" spans="1:41" ht="138" customHeight="1" x14ac:dyDescent="0.25">
      <c r="A35" s="300" t="s">
        <v>221</v>
      </c>
      <c r="B35" s="302">
        <f>SUM(B41:B50)</f>
        <v>0.1</v>
      </c>
      <c r="C35" s="75" t="s">
        <v>48</v>
      </c>
      <c r="D35" s="74"/>
      <c r="E35" s="74"/>
      <c r="F35" s="74"/>
      <c r="G35" s="74"/>
      <c r="H35" s="74"/>
      <c r="I35" s="74"/>
      <c r="J35" s="74">
        <v>20</v>
      </c>
      <c r="K35" s="74">
        <v>0</v>
      </c>
      <c r="L35" s="74">
        <v>20</v>
      </c>
      <c r="M35" s="74">
        <v>20</v>
      </c>
      <c r="N35" s="74">
        <v>20</v>
      </c>
      <c r="O35" s="74">
        <v>20</v>
      </c>
      <c r="P35" s="221">
        <f>MAX(J35:O35)</f>
        <v>20</v>
      </c>
      <c r="Q35" s="460" t="s">
        <v>701</v>
      </c>
      <c r="R35" s="461"/>
      <c r="S35" s="461"/>
      <c r="T35" s="462"/>
      <c r="U35" s="458" t="s">
        <v>702</v>
      </c>
      <c r="V35" s="458"/>
      <c r="W35" s="458"/>
      <c r="X35" s="458"/>
      <c r="Y35" s="458" t="s">
        <v>703</v>
      </c>
      <c r="Z35" s="458"/>
      <c r="AA35" s="458"/>
      <c r="AB35" s="458"/>
      <c r="AC35" s="458" t="s">
        <v>704</v>
      </c>
      <c r="AD35" s="458"/>
      <c r="AE35" s="494"/>
      <c r="AF35" s="138"/>
      <c r="AG35" s="141"/>
      <c r="AH35" s="73"/>
      <c r="AI35" s="73"/>
      <c r="AJ35" s="73"/>
      <c r="AK35" s="73"/>
      <c r="AL35" s="73"/>
      <c r="AM35" s="73"/>
      <c r="AN35" s="73"/>
      <c r="AO35" s="73"/>
    </row>
    <row r="36" spans="1:41" ht="195.75" customHeight="1" thickBot="1" x14ac:dyDescent="0.3">
      <c r="A36" s="301"/>
      <c r="B36" s="459"/>
      <c r="C36" s="76" t="s">
        <v>50</v>
      </c>
      <c r="D36" s="142"/>
      <c r="E36" s="142"/>
      <c r="F36" s="142"/>
      <c r="G36" s="77"/>
      <c r="H36" s="77"/>
      <c r="I36" s="77"/>
      <c r="J36" s="214">
        <v>20</v>
      </c>
      <c r="K36" s="214">
        <v>0</v>
      </c>
      <c r="L36" s="214">
        <v>20</v>
      </c>
      <c r="M36" s="214">
        <v>20</v>
      </c>
      <c r="N36" s="222"/>
      <c r="O36" s="222"/>
      <c r="P36" s="223">
        <f>MAX(J36:O36)</f>
        <v>20</v>
      </c>
      <c r="Q36" s="497"/>
      <c r="R36" s="498"/>
      <c r="S36" s="498"/>
      <c r="T36" s="499"/>
      <c r="U36" s="495"/>
      <c r="V36" s="495"/>
      <c r="W36" s="495"/>
      <c r="X36" s="495"/>
      <c r="Y36" s="495"/>
      <c r="Z36" s="495"/>
      <c r="AA36" s="495"/>
      <c r="AB36" s="495"/>
      <c r="AC36" s="495"/>
      <c r="AD36" s="495"/>
      <c r="AE36" s="496"/>
      <c r="AF36" s="138"/>
      <c r="AG36" s="141"/>
      <c r="AH36" s="73"/>
      <c r="AI36" s="73"/>
      <c r="AJ36" s="73"/>
      <c r="AK36" s="73"/>
      <c r="AL36" s="73"/>
      <c r="AM36" s="73"/>
      <c r="AN36" s="73"/>
      <c r="AO36" s="73"/>
    </row>
    <row r="37" spans="1:41" s="67" customFormat="1" ht="17.25" customHeight="1" thickBot="1" x14ac:dyDescent="0.25"/>
    <row r="38" spans="1:41" ht="45" customHeight="1" thickBot="1" x14ac:dyDescent="0.3">
      <c r="A38" s="308" t="s">
        <v>162</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10"/>
      <c r="AG38" s="73"/>
      <c r="AH38" s="73"/>
      <c r="AI38" s="73"/>
      <c r="AJ38" s="73"/>
      <c r="AK38" s="73"/>
      <c r="AL38" s="73"/>
      <c r="AM38" s="73"/>
      <c r="AN38" s="73"/>
      <c r="AO38" s="73"/>
    </row>
    <row r="39" spans="1:41" ht="26.1" customHeight="1" x14ac:dyDescent="0.25">
      <c r="A39" s="304" t="s">
        <v>60</v>
      </c>
      <c r="B39" s="306" t="s">
        <v>163</v>
      </c>
      <c r="C39" s="312" t="s">
        <v>164</v>
      </c>
      <c r="D39" s="314" t="s">
        <v>165</v>
      </c>
      <c r="E39" s="315"/>
      <c r="F39" s="315"/>
      <c r="G39" s="315"/>
      <c r="H39" s="315"/>
      <c r="I39" s="315"/>
      <c r="J39" s="315"/>
      <c r="K39" s="315"/>
      <c r="L39" s="315"/>
      <c r="M39" s="315"/>
      <c r="N39" s="315"/>
      <c r="O39" s="315"/>
      <c r="P39" s="316"/>
      <c r="Q39" s="306" t="s">
        <v>166</v>
      </c>
      <c r="R39" s="306"/>
      <c r="S39" s="306"/>
      <c r="T39" s="306"/>
      <c r="U39" s="306"/>
      <c r="V39" s="306"/>
      <c r="W39" s="306"/>
      <c r="X39" s="306"/>
      <c r="Y39" s="306"/>
      <c r="Z39" s="306"/>
      <c r="AA39" s="306"/>
      <c r="AB39" s="306"/>
      <c r="AC39" s="306"/>
      <c r="AD39" s="306"/>
      <c r="AE39" s="327"/>
      <c r="AG39" s="73"/>
      <c r="AH39" s="73"/>
      <c r="AI39" s="73"/>
      <c r="AJ39" s="73"/>
      <c r="AK39" s="73"/>
      <c r="AL39" s="73"/>
      <c r="AM39" s="73"/>
      <c r="AN39" s="73"/>
      <c r="AO39" s="73"/>
    </row>
    <row r="40" spans="1:41" ht="26.1" customHeight="1" x14ac:dyDescent="0.25">
      <c r="A40" s="305"/>
      <c r="B40" s="307"/>
      <c r="C40" s="313"/>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287" t="s">
        <v>180</v>
      </c>
      <c r="R40" s="288"/>
      <c r="S40" s="288"/>
      <c r="T40" s="288"/>
      <c r="U40" s="288"/>
      <c r="V40" s="288"/>
      <c r="W40" s="288"/>
      <c r="X40" s="311"/>
      <c r="Y40" s="287" t="s">
        <v>68</v>
      </c>
      <c r="Z40" s="288"/>
      <c r="AA40" s="288"/>
      <c r="AB40" s="288"/>
      <c r="AC40" s="288"/>
      <c r="AD40" s="288"/>
      <c r="AE40" s="289"/>
      <c r="AG40" s="79"/>
      <c r="AH40" s="79"/>
      <c r="AI40" s="79"/>
      <c r="AJ40" s="79"/>
      <c r="AK40" s="79"/>
      <c r="AL40" s="79"/>
      <c r="AM40" s="79"/>
      <c r="AN40" s="79"/>
      <c r="AO40" s="79"/>
    </row>
    <row r="41" spans="1:41" ht="102" customHeight="1" x14ac:dyDescent="0.25">
      <c r="A41" s="295" t="s">
        <v>222</v>
      </c>
      <c r="B41" s="410">
        <v>0.02</v>
      </c>
      <c r="C41" s="80" t="s">
        <v>48</v>
      </c>
      <c r="D41" s="81"/>
      <c r="E41" s="81"/>
      <c r="F41" s="81"/>
      <c r="G41" s="81"/>
      <c r="H41" s="81"/>
      <c r="I41" s="81"/>
      <c r="J41" s="159">
        <v>0.18</v>
      </c>
      <c r="K41" s="159">
        <v>0</v>
      </c>
      <c r="L41" s="159">
        <v>0.1</v>
      </c>
      <c r="M41" s="159">
        <v>0.24</v>
      </c>
      <c r="N41" s="159">
        <v>0.24</v>
      </c>
      <c r="O41" s="159">
        <v>0.24</v>
      </c>
      <c r="P41" s="82">
        <f t="shared" ref="P41:P48" si="1">SUM(D41:O41)</f>
        <v>1</v>
      </c>
      <c r="Q41" s="549" t="s">
        <v>783</v>
      </c>
      <c r="R41" s="550"/>
      <c r="S41" s="550"/>
      <c r="T41" s="550"/>
      <c r="U41" s="550"/>
      <c r="V41" s="550"/>
      <c r="W41" s="550"/>
      <c r="X41" s="551"/>
      <c r="Y41" s="284" t="s">
        <v>780</v>
      </c>
      <c r="Z41" s="279"/>
      <c r="AA41" s="279"/>
      <c r="AB41" s="279"/>
      <c r="AC41" s="279"/>
      <c r="AD41" s="279"/>
      <c r="AE41" s="285"/>
      <c r="AG41" s="83"/>
      <c r="AH41" s="83"/>
      <c r="AI41" s="83"/>
      <c r="AJ41" s="83"/>
      <c r="AK41" s="83"/>
      <c r="AL41" s="83"/>
      <c r="AM41" s="83"/>
      <c r="AN41" s="83"/>
      <c r="AO41" s="83"/>
    </row>
    <row r="42" spans="1:41" ht="102" customHeight="1" x14ac:dyDescent="0.25">
      <c r="A42" s="299"/>
      <c r="B42" s="410"/>
      <c r="C42" s="84" t="s">
        <v>50</v>
      </c>
      <c r="D42" s="85"/>
      <c r="E42" s="85"/>
      <c r="F42" s="85"/>
      <c r="G42" s="85"/>
      <c r="H42" s="85"/>
      <c r="I42" s="85"/>
      <c r="J42" s="85">
        <v>0.18</v>
      </c>
      <c r="K42" s="85">
        <v>0</v>
      </c>
      <c r="L42" s="85">
        <v>0.1</v>
      </c>
      <c r="M42" s="85">
        <v>0.24</v>
      </c>
      <c r="N42" s="85"/>
      <c r="O42" s="85"/>
      <c r="P42" s="82">
        <f t="shared" si="1"/>
        <v>0.52</v>
      </c>
      <c r="Q42" s="552"/>
      <c r="R42" s="553"/>
      <c r="S42" s="553"/>
      <c r="T42" s="553"/>
      <c r="U42" s="553"/>
      <c r="V42" s="553"/>
      <c r="W42" s="553"/>
      <c r="X42" s="554"/>
      <c r="Y42" s="281"/>
      <c r="Z42" s="282"/>
      <c r="AA42" s="282"/>
      <c r="AB42" s="282"/>
      <c r="AC42" s="282"/>
      <c r="AD42" s="282"/>
      <c r="AE42" s="286"/>
    </row>
    <row r="43" spans="1:41" ht="119.45" customHeight="1" x14ac:dyDescent="0.25">
      <c r="A43" s="295" t="s">
        <v>223</v>
      </c>
      <c r="B43" s="410">
        <v>0.02</v>
      </c>
      <c r="C43" s="80" t="s">
        <v>48</v>
      </c>
      <c r="D43" s="81"/>
      <c r="E43" s="81"/>
      <c r="F43" s="81"/>
      <c r="G43" s="81"/>
      <c r="H43" s="81"/>
      <c r="I43" s="81"/>
      <c r="J43" s="159">
        <v>0.18</v>
      </c>
      <c r="K43" s="159">
        <v>0</v>
      </c>
      <c r="L43" s="159">
        <v>0.1</v>
      </c>
      <c r="M43" s="159">
        <v>0.24</v>
      </c>
      <c r="N43" s="159">
        <v>0.24</v>
      </c>
      <c r="O43" s="159">
        <v>0.24</v>
      </c>
      <c r="P43" s="82">
        <f t="shared" si="1"/>
        <v>1</v>
      </c>
      <c r="Q43" s="555" t="s">
        <v>705</v>
      </c>
      <c r="R43" s="556"/>
      <c r="S43" s="556"/>
      <c r="T43" s="556"/>
      <c r="U43" s="556"/>
      <c r="V43" s="556"/>
      <c r="W43" s="556"/>
      <c r="X43" s="557"/>
      <c r="Y43" s="284" t="s">
        <v>746</v>
      </c>
      <c r="Z43" s="279"/>
      <c r="AA43" s="279"/>
      <c r="AB43" s="279"/>
      <c r="AC43" s="279"/>
      <c r="AD43" s="279"/>
      <c r="AE43" s="285"/>
    </row>
    <row r="44" spans="1:41" ht="119.45" customHeight="1" x14ac:dyDescent="0.25">
      <c r="A44" s="299"/>
      <c r="B44" s="410"/>
      <c r="C44" s="84" t="s">
        <v>50</v>
      </c>
      <c r="D44" s="85"/>
      <c r="E44" s="85"/>
      <c r="F44" s="85"/>
      <c r="G44" s="85"/>
      <c r="H44" s="85"/>
      <c r="I44" s="85"/>
      <c r="J44" s="85">
        <v>0.18</v>
      </c>
      <c r="K44" s="85">
        <v>0</v>
      </c>
      <c r="L44" s="85">
        <v>0.1</v>
      </c>
      <c r="M44" s="85">
        <v>0.24</v>
      </c>
      <c r="N44" s="85"/>
      <c r="O44" s="85"/>
      <c r="P44" s="82">
        <f t="shared" si="1"/>
        <v>0.52</v>
      </c>
      <c r="Q44" s="558"/>
      <c r="R44" s="559"/>
      <c r="S44" s="559"/>
      <c r="T44" s="559"/>
      <c r="U44" s="559"/>
      <c r="V44" s="559"/>
      <c r="W44" s="559"/>
      <c r="X44" s="560"/>
      <c r="Y44" s="281"/>
      <c r="Z44" s="282"/>
      <c r="AA44" s="282"/>
      <c r="AB44" s="282"/>
      <c r="AC44" s="282"/>
      <c r="AD44" s="282"/>
      <c r="AE44" s="286"/>
    </row>
    <row r="45" spans="1:41" ht="40.5" customHeight="1" x14ac:dyDescent="0.25">
      <c r="A45" s="295" t="s">
        <v>224</v>
      </c>
      <c r="B45" s="410">
        <v>0.02</v>
      </c>
      <c r="C45" s="80" t="s">
        <v>48</v>
      </c>
      <c r="D45" s="81"/>
      <c r="E45" s="81"/>
      <c r="F45" s="81"/>
      <c r="G45" s="81"/>
      <c r="H45" s="81"/>
      <c r="I45" s="81"/>
      <c r="J45" s="159">
        <v>0.18</v>
      </c>
      <c r="K45" s="159">
        <v>0</v>
      </c>
      <c r="L45" s="159">
        <v>0.1</v>
      </c>
      <c r="M45" s="159">
        <v>0.24</v>
      </c>
      <c r="N45" s="159">
        <v>0.24</v>
      </c>
      <c r="O45" s="159">
        <v>0.24</v>
      </c>
      <c r="P45" s="82">
        <f t="shared" si="1"/>
        <v>1</v>
      </c>
      <c r="Q45" s="555" t="s">
        <v>706</v>
      </c>
      <c r="R45" s="556"/>
      <c r="S45" s="556"/>
      <c r="T45" s="556"/>
      <c r="U45" s="556"/>
      <c r="V45" s="556"/>
      <c r="W45" s="556"/>
      <c r="X45" s="557"/>
      <c r="Y45" s="284" t="s">
        <v>747</v>
      </c>
      <c r="Z45" s="279"/>
      <c r="AA45" s="279"/>
      <c r="AB45" s="279"/>
      <c r="AC45" s="279"/>
      <c r="AD45" s="279"/>
      <c r="AE45" s="285"/>
    </row>
    <row r="46" spans="1:41" ht="40.5" customHeight="1" x14ac:dyDescent="0.25">
      <c r="A46" s="299"/>
      <c r="B46" s="410"/>
      <c r="C46" s="84" t="s">
        <v>50</v>
      </c>
      <c r="D46" s="85"/>
      <c r="E46" s="85"/>
      <c r="F46" s="85"/>
      <c r="G46" s="85"/>
      <c r="H46" s="85"/>
      <c r="I46" s="85"/>
      <c r="J46" s="85">
        <v>0</v>
      </c>
      <c r="K46" s="85">
        <v>0</v>
      </c>
      <c r="L46" s="85">
        <v>0.1</v>
      </c>
      <c r="M46" s="85">
        <v>0.24</v>
      </c>
      <c r="N46" s="85"/>
      <c r="O46" s="85"/>
      <c r="P46" s="82">
        <f t="shared" si="1"/>
        <v>0.33999999999999997</v>
      </c>
      <c r="Q46" s="558"/>
      <c r="R46" s="559"/>
      <c r="S46" s="559"/>
      <c r="T46" s="559"/>
      <c r="U46" s="559"/>
      <c r="V46" s="559"/>
      <c r="W46" s="559"/>
      <c r="X46" s="560"/>
      <c r="Y46" s="281"/>
      <c r="Z46" s="282"/>
      <c r="AA46" s="282"/>
      <c r="AB46" s="282"/>
      <c r="AC46" s="282"/>
      <c r="AD46" s="282"/>
      <c r="AE46" s="286"/>
    </row>
    <row r="47" spans="1:41" ht="95.25" customHeight="1" x14ac:dyDescent="0.25">
      <c r="A47" s="295" t="s">
        <v>225</v>
      </c>
      <c r="B47" s="410">
        <v>0.02</v>
      </c>
      <c r="C47" s="80" t="s">
        <v>48</v>
      </c>
      <c r="D47" s="81"/>
      <c r="E47" s="81"/>
      <c r="F47" s="81"/>
      <c r="G47" s="81"/>
      <c r="H47" s="81"/>
      <c r="I47" s="81"/>
      <c r="J47" s="159">
        <v>0.18</v>
      </c>
      <c r="K47" s="159">
        <v>0</v>
      </c>
      <c r="L47" s="159">
        <v>0.1</v>
      </c>
      <c r="M47" s="159">
        <v>0.24</v>
      </c>
      <c r="N47" s="159">
        <v>0.24</v>
      </c>
      <c r="O47" s="159">
        <v>0.24</v>
      </c>
      <c r="P47" s="82">
        <f t="shared" si="1"/>
        <v>1</v>
      </c>
      <c r="Q47" s="555" t="s">
        <v>707</v>
      </c>
      <c r="R47" s="556"/>
      <c r="S47" s="556"/>
      <c r="T47" s="556"/>
      <c r="U47" s="556"/>
      <c r="V47" s="556"/>
      <c r="W47" s="556"/>
      <c r="X47" s="557"/>
      <c r="Y47" s="284" t="s">
        <v>761</v>
      </c>
      <c r="Z47" s="279"/>
      <c r="AA47" s="279"/>
      <c r="AB47" s="279"/>
      <c r="AC47" s="279"/>
      <c r="AD47" s="279"/>
      <c r="AE47" s="285"/>
    </row>
    <row r="48" spans="1:41" ht="94.5" customHeight="1" x14ac:dyDescent="0.25">
      <c r="A48" s="299"/>
      <c r="B48" s="410"/>
      <c r="C48" s="84" t="s">
        <v>50</v>
      </c>
      <c r="D48" s="85"/>
      <c r="E48" s="85"/>
      <c r="F48" s="85"/>
      <c r="G48" s="85"/>
      <c r="H48" s="85"/>
      <c r="I48" s="85"/>
      <c r="J48" s="85">
        <v>0</v>
      </c>
      <c r="K48" s="85">
        <v>0</v>
      </c>
      <c r="L48" s="85">
        <v>0.1</v>
      </c>
      <c r="M48" s="85">
        <v>0.24</v>
      </c>
      <c r="N48" s="85"/>
      <c r="O48" s="85"/>
      <c r="P48" s="82">
        <f t="shared" si="1"/>
        <v>0.33999999999999997</v>
      </c>
      <c r="Q48" s="558"/>
      <c r="R48" s="559"/>
      <c r="S48" s="559"/>
      <c r="T48" s="559"/>
      <c r="U48" s="559"/>
      <c r="V48" s="559"/>
      <c r="W48" s="559"/>
      <c r="X48" s="560"/>
      <c r="Y48" s="281"/>
      <c r="Z48" s="282"/>
      <c r="AA48" s="282"/>
      <c r="AB48" s="282"/>
      <c r="AC48" s="282"/>
      <c r="AD48" s="282"/>
      <c r="AE48" s="286"/>
    </row>
    <row r="49" spans="1:31" ht="40.5" customHeight="1" x14ac:dyDescent="0.25">
      <c r="A49" s="295" t="s">
        <v>226</v>
      </c>
      <c r="B49" s="410">
        <v>0.02</v>
      </c>
      <c r="C49" s="80" t="s">
        <v>48</v>
      </c>
      <c r="D49" s="81"/>
      <c r="E49" s="81"/>
      <c r="F49" s="81"/>
      <c r="G49" s="81"/>
      <c r="H49" s="81"/>
      <c r="I49" s="81"/>
      <c r="J49" s="159">
        <v>0.18</v>
      </c>
      <c r="K49" s="159">
        <v>0</v>
      </c>
      <c r="L49" s="159">
        <v>0.1</v>
      </c>
      <c r="M49" s="159">
        <v>0.24</v>
      </c>
      <c r="N49" s="159">
        <v>0.24</v>
      </c>
      <c r="O49" s="159">
        <v>0.24</v>
      </c>
      <c r="P49" s="82">
        <f>SUM(D49:O49)</f>
        <v>1</v>
      </c>
      <c r="Q49" s="426" t="s">
        <v>708</v>
      </c>
      <c r="R49" s="427"/>
      <c r="S49" s="427"/>
      <c r="T49" s="427"/>
      <c r="U49" s="427"/>
      <c r="V49" s="427"/>
      <c r="W49" s="427"/>
      <c r="X49" s="428"/>
      <c r="Y49" s="284" t="s">
        <v>752</v>
      </c>
      <c r="Z49" s="279"/>
      <c r="AA49" s="279"/>
      <c r="AB49" s="279"/>
      <c r="AC49" s="279"/>
      <c r="AD49" s="279"/>
      <c r="AE49" s="285"/>
    </row>
    <row r="50" spans="1:31" ht="40.5" customHeight="1" thickBot="1" x14ac:dyDescent="0.3">
      <c r="A50" s="296"/>
      <c r="B50" s="411"/>
      <c r="C50" s="76" t="s">
        <v>50</v>
      </c>
      <c r="D50" s="86"/>
      <c r="E50" s="86"/>
      <c r="F50" s="86"/>
      <c r="G50" s="86"/>
      <c r="H50" s="86"/>
      <c r="I50" s="86"/>
      <c r="J50" s="86">
        <v>0</v>
      </c>
      <c r="K50" s="86">
        <v>0</v>
      </c>
      <c r="L50" s="86">
        <v>0.1</v>
      </c>
      <c r="M50" s="86">
        <v>0.24</v>
      </c>
      <c r="N50" s="86"/>
      <c r="O50" s="86"/>
      <c r="P50" s="87">
        <f>SUM(D50:O50)</f>
        <v>0.33999999999999997</v>
      </c>
      <c r="Q50" s="429"/>
      <c r="R50" s="430"/>
      <c r="S50" s="430"/>
      <c r="T50" s="430"/>
      <c r="U50" s="430"/>
      <c r="V50" s="430"/>
      <c r="W50" s="430"/>
      <c r="X50" s="431"/>
      <c r="Y50" s="281"/>
      <c r="Z50" s="282"/>
      <c r="AA50" s="282"/>
      <c r="AB50" s="282"/>
      <c r="AC50" s="282"/>
      <c r="AD50" s="282"/>
      <c r="AE50" s="286"/>
    </row>
    <row r="51" spans="1:31" x14ac:dyDescent="0.25">
      <c r="A51" s="15" t="s">
        <v>185</v>
      </c>
    </row>
  </sheetData>
  <mergeCells count="87">
    <mergeCell ref="A49:A50"/>
    <mergeCell ref="B49:B50"/>
    <mergeCell ref="Q49:X50"/>
    <mergeCell ref="Y49:AE50"/>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5C1816D-507D-4BBC-B22B-106C8F385700}">
      <formula1>$B$21:$M$21</formula1>
    </dataValidation>
    <dataValidation type="textLength" operator="lessThanOrEqual" allowBlank="1" showInputMessage="1" showErrorMessage="1" errorTitle="Máximo 2.000 caracteres" error="Máximo 2.000 caracteres" promptTitle="2.000 caracteres" sqref="Q30:Q31" xr:uid="{7D226BCB-0E73-4785-A7B3-9E96A64E65D4}">
      <formula1>2000</formula1>
    </dataValidation>
    <dataValidation type="textLength" operator="lessThanOrEqual" allowBlank="1" showInputMessage="1" showErrorMessage="1" errorTitle="Máximo 2.000 caracteres" error="Máximo 2.000 caracteres" sqref="AC35 Y35 Q35 Q41 Q43 Q49 Q47 Q45" xr:uid="{81D9F718-8085-4BAA-9F3C-01D08E02E61E}">
      <formula1>2000</formula1>
    </dataValidation>
  </dataValidations>
  <hyperlinks>
    <hyperlink ref="Y49" r:id="rId1" xr:uid="{EF1FDD7C-119F-4235-A215-558EE674D66C}"/>
    <hyperlink ref="Y47" r:id="rId2" xr:uid="{94D1C1C3-B111-4DED-B4F1-64BE7BC7E468}"/>
    <hyperlink ref="Y45" r:id="rId3" xr:uid="{0E3E9D31-A02D-4E9D-AAC9-BA039C7A4311}"/>
    <hyperlink ref="Y43" r:id="rId4" xr:uid="{242307D3-1FAA-4BD3-889D-3F57E8EF163A}"/>
    <hyperlink ref="Y41" r:id="rId5" xr:uid="{16953A51-3F41-45CE-BBE2-30F54B8FB1FC}"/>
  </hyperlinks>
  <pageMargins left="0.25" right="0.25" top="0.75" bottom="0.75" header="0.3" footer="0.3"/>
  <pageSetup scale="21" orientation="landscape" r:id="rId6"/>
  <drawing r:id="rId7"/>
  <extLst>
    <ext xmlns:x14="http://schemas.microsoft.com/office/spreadsheetml/2009/9/main" uri="{CCE6A557-97BC-4b89-ADB6-D9C93CAAB3DF}">
      <x14:dataValidations xmlns:xm="http://schemas.microsoft.com/office/excel/2006/main" count="4">
        <x14:dataValidation type="list" allowBlank="1" showInputMessage="1" showErrorMessage="1" xr:uid="{471E0847-F50A-4334-9F5F-9090BFA06FD3}">
          <x14:formula1>
            <xm:f>listas!$C$2:$C$20</xm:f>
          </x14:formula1>
          <xm:sqref>AA15:AE15</xm:sqref>
        </x14:dataValidation>
        <x14:dataValidation type="list" allowBlank="1" showInputMessage="1" showErrorMessage="1" xr:uid="{DACBE664-54DF-463E-AFFE-82DC9EDE00FE}">
          <x14:formula1>
            <xm:f>listas!$B$2:$B$8</xm:f>
          </x14:formula1>
          <xm:sqref>R15:X15</xm:sqref>
        </x14:dataValidation>
        <x14:dataValidation type="list" allowBlank="1" showInputMessage="1" showErrorMessage="1" xr:uid="{FDEDE365-3DBC-4574-B9A4-9A3D55C7A1FF}">
          <x14:formula1>
            <xm:f>listas!$A$2:$A$6</xm:f>
          </x14:formula1>
          <xm:sqref>C15:K15</xm:sqref>
        </x14:dataValidation>
        <x14:dataValidation type="list" allowBlank="1" showInputMessage="1" showErrorMessage="1" xr:uid="{C970D557-FCA2-4C79-B1D9-AF474113BEF4}">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439</v>
      </c>
      <c r="B1" t="s">
        <v>440</v>
      </c>
    </row>
    <row r="2" spans="1:2" x14ac:dyDescent="0.25">
      <c r="A2" t="s">
        <v>441</v>
      </c>
      <c r="B2" t="s">
        <v>244</v>
      </c>
    </row>
    <row r="3" spans="1:2" x14ac:dyDescent="0.25">
      <c r="A3" t="s">
        <v>442</v>
      </c>
      <c r="B3" t="s">
        <v>252</v>
      </c>
    </row>
    <row r="4" spans="1:2" x14ac:dyDescent="0.25">
      <c r="A4" t="s">
        <v>443</v>
      </c>
    </row>
    <row r="5" spans="1:2" x14ac:dyDescent="0.25">
      <c r="A5" t="s">
        <v>444</v>
      </c>
    </row>
    <row r="6" spans="1:2" x14ac:dyDescent="0.25">
      <c r="A6" t="s">
        <v>445</v>
      </c>
    </row>
    <row r="7" spans="1:2" x14ac:dyDescent="0.25">
      <c r="A7" t="s">
        <v>446</v>
      </c>
    </row>
    <row r="8" spans="1:2" x14ac:dyDescent="0.25">
      <c r="A8" t="s">
        <v>447</v>
      </c>
    </row>
    <row r="9" spans="1:2" x14ac:dyDescent="0.25">
      <c r="A9" t="s">
        <v>448</v>
      </c>
    </row>
    <row r="10" spans="1:2" x14ac:dyDescent="0.25">
      <c r="A10" t="s">
        <v>449</v>
      </c>
    </row>
    <row r="11" spans="1:2" x14ac:dyDescent="0.25">
      <c r="A11" t="s">
        <v>450</v>
      </c>
    </row>
    <row r="12" spans="1:2" x14ac:dyDescent="0.25">
      <c r="A12" t="s">
        <v>451</v>
      </c>
    </row>
    <row r="13" spans="1:2" x14ac:dyDescent="0.25">
      <c r="A13" t="s">
        <v>452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V61"/>
  <sheetViews>
    <sheetView tabSelected="1" topLeftCell="AR1" zoomScale="80" zoomScaleNormal="80" workbookViewId="0">
      <pane ySplit="12" topLeftCell="A13" activePane="bottomLeft" state="frozen"/>
      <selection pane="bottomLeft" activeCell="AR16" sqref="AR16"/>
    </sheetView>
  </sheetViews>
  <sheetFormatPr baseColWidth="10" defaultColWidth="10.85546875" defaultRowHeight="14.25" x14ac:dyDescent="0.25"/>
  <cols>
    <col min="1" max="1" width="15" style="15" customWidth="1"/>
    <col min="2" max="2" width="8.42578125" style="15" customWidth="1"/>
    <col min="3" max="3" width="11.42578125" style="15" customWidth="1"/>
    <col min="4" max="5" width="29.42578125" style="15" customWidth="1"/>
    <col min="6" max="6" width="31.85546875" style="15" customWidth="1"/>
    <col min="7" max="7" width="20.5703125" style="15" customWidth="1"/>
    <col min="8" max="8" width="18.85546875" style="148" customWidth="1"/>
    <col min="9" max="9" width="15.42578125" style="30" customWidth="1"/>
    <col min="10" max="10" width="32.140625" style="15" customWidth="1"/>
    <col min="11" max="11" width="21.140625" style="15" customWidth="1"/>
    <col min="12" max="15" width="10.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08" customWidth="1"/>
    <col min="44" max="44" width="92.42578125" style="15" customWidth="1"/>
    <col min="45" max="45" width="44.5703125" style="15" customWidth="1"/>
    <col min="46" max="46" width="100.85546875" style="15" customWidth="1"/>
    <col min="47" max="47" width="52.140625" style="15" customWidth="1"/>
    <col min="48" max="48" width="39.7109375" style="15" customWidth="1"/>
    <col min="49" max="16377" width="10.85546875" style="15"/>
    <col min="16378" max="16378" width="9" style="15" customWidth="1"/>
    <col min="16379" max="16384" width="10.85546875" style="15"/>
  </cols>
  <sheetData>
    <row r="1" spans="1:48" ht="15.95" customHeight="1" thickBot="1" x14ac:dyDescent="0.3">
      <c r="A1" s="566" t="s">
        <v>121</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8"/>
      <c r="AU1" s="561" t="s">
        <v>122</v>
      </c>
      <c r="AV1" s="562"/>
    </row>
    <row r="2" spans="1:48" ht="15.95" customHeight="1" thickBot="1" x14ac:dyDescent="0.3">
      <c r="A2" s="569" t="s">
        <v>123</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1"/>
      <c r="AU2" s="563" t="s">
        <v>124</v>
      </c>
      <c r="AV2" s="564"/>
    </row>
    <row r="3" spans="1:48" ht="15" customHeight="1" thickBot="1" x14ac:dyDescent="0.3">
      <c r="A3" s="572" t="s">
        <v>0</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4"/>
      <c r="AU3" s="563" t="s">
        <v>126</v>
      </c>
      <c r="AV3" s="564"/>
    </row>
    <row r="4" spans="1:48" ht="15.95" customHeight="1" x14ac:dyDescent="0.25">
      <c r="A4" s="566"/>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8"/>
      <c r="AU4" s="565" t="s">
        <v>227</v>
      </c>
      <c r="AV4" s="565"/>
    </row>
    <row r="5" spans="1:48" ht="15" customHeight="1" thickBot="1" x14ac:dyDescent="0.3">
      <c r="A5" s="589" t="s">
        <v>228</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1"/>
      <c r="AD5" s="578" t="s">
        <v>131</v>
      </c>
      <c r="AE5" s="579"/>
      <c r="AF5" s="579"/>
      <c r="AG5" s="579"/>
      <c r="AH5" s="579"/>
      <c r="AI5" s="579"/>
      <c r="AJ5" s="579"/>
      <c r="AK5" s="579"/>
      <c r="AL5" s="579"/>
      <c r="AM5" s="579"/>
      <c r="AN5" s="579"/>
      <c r="AO5" s="579"/>
      <c r="AP5" s="579"/>
      <c r="AQ5" s="580"/>
      <c r="AR5" s="587" t="s">
        <v>104</v>
      </c>
      <c r="AS5" s="587" t="s">
        <v>106</v>
      </c>
      <c r="AT5" s="587" t="s">
        <v>108</v>
      </c>
      <c r="AU5" s="587" t="s">
        <v>110</v>
      </c>
      <c r="AV5" s="587" t="s">
        <v>229</v>
      </c>
    </row>
    <row r="6" spans="1:48" ht="15" customHeight="1" x14ac:dyDescent="0.25">
      <c r="A6" s="592" t="s">
        <v>6</v>
      </c>
      <c r="B6" s="363">
        <v>45610</v>
      </c>
      <c r="C6" s="364"/>
      <c r="D6" s="163" t="s">
        <v>129</v>
      </c>
      <c r="E6" s="164"/>
      <c r="F6" s="165"/>
      <c r="G6" s="166"/>
      <c r="H6" s="167"/>
      <c r="I6" s="161"/>
      <c r="J6" s="168"/>
      <c r="K6" s="168"/>
      <c r="L6" s="168"/>
      <c r="M6" s="168"/>
      <c r="N6" s="168"/>
      <c r="O6" s="168"/>
      <c r="P6" s="168"/>
      <c r="Q6" s="168"/>
      <c r="R6" s="168"/>
      <c r="S6" s="168"/>
      <c r="T6" s="168"/>
      <c r="U6" s="168"/>
      <c r="V6" s="168"/>
      <c r="W6" s="168"/>
      <c r="X6" s="168"/>
      <c r="Y6" s="168"/>
      <c r="Z6" s="168"/>
      <c r="AA6" s="168"/>
      <c r="AB6" s="168"/>
      <c r="AC6" s="169"/>
      <c r="AD6" s="581"/>
      <c r="AE6" s="582"/>
      <c r="AF6" s="582"/>
      <c r="AG6" s="582"/>
      <c r="AH6" s="582"/>
      <c r="AI6" s="582"/>
      <c r="AJ6" s="582"/>
      <c r="AK6" s="582"/>
      <c r="AL6" s="582"/>
      <c r="AM6" s="582"/>
      <c r="AN6" s="582"/>
      <c r="AO6" s="582"/>
      <c r="AP6" s="582"/>
      <c r="AQ6" s="583"/>
      <c r="AR6" s="588"/>
      <c r="AS6" s="588"/>
      <c r="AT6" s="588"/>
      <c r="AU6" s="588"/>
      <c r="AV6" s="588"/>
    </row>
    <row r="7" spans="1:48" ht="15" customHeight="1" x14ac:dyDescent="0.25">
      <c r="A7" s="592"/>
      <c r="B7" s="365"/>
      <c r="C7" s="366"/>
      <c r="D7" s="163" t="s">
        <v>130</v>
      </c>
      <c r="E7" s="164"/>
      <c r="F7" s="171"/>
      <c r="G7" s="172"/>
      <c r="H7" s="173"/>
      <c r="I7" s="170"/>
      <c r="J7" s="174"/>
      <c r="K7" s="174"/>
      <c r="L7" s="174"/>
      <c r="M7" s="174"/>
      <c r="N7" s="174"/>
      <c r="O7" s="174"/>
      <c r="P7" s="174"/>
      <c r="Q7" s="174"/>
      <c r="R7" s="174"/>
      <c r="S7" s="174"/>
      <c r="T7" s="174"/>
      <c r="U7" s="174"/>
      <c r="V7" s="174"/>
      <c r="W7" s="174"/>
      <c r="X7" s="174"/>
      <c r="Y7" s="174"/>
      <c r="Z7" s="174"/>
      <c r="AA7" s="174"/>
      <c r="AB7" s="174"/>
      <c r="AC7" s="175"/>
      <c r="AD7" s="581"/>
      <c r="AE7" s="582"/>
      <c r="AF7" s="582"/>
      <c r="AG7" s="582"/>
      <c r="AH7" s="582"/>
      <c r="AI7" s="582"/>
      <c r="AJ7" s="582"/>
      <c r="AK7" s="582"/>
      <c r="AL7" s="582"/>
      <c r="AM7" s="582"/>
      <c r="AN7" s="582"/>
      <c r="AO7" s="582"/>
      <c r="AP7" s="582"/>
      <c r="AQ7" s="583"/>
      <c r="AR7" s="588"/>
      <c r="AS7" s="588"/>
      <c r="AT7" s="588"/>
      <c r="AU7" s="588"/>
      <c r="AV7" s="588"/>
    </row>
    <row r="8" spans="1:48" ht="15" customHeight="1" thickBot="1" x14ac:dyDescent="0.3">
      <c r="A8" s="592"/>
      <c r="B8" s="367"/>
      <c r="C8" s="368"/>
      <c r="D8" s="163" t="s">
        <v>131</v>
      </c>
      <c r="E8" s="164" t="s">
        <v>132</v>
      </c>
      <c r="F8" s="176"/>
      <c r="G8" s="177"/>
      <c r="H8" s="178"/>
      <c r="I8" s="179"/>
      <c r="J8" s="180"/>
      <c r="K8" s="180"/>
      <c r="L8" s="180"/>
      <c r="M8" s="180"/>
      <c r="N8" s="180"/>
      <c r="O8" s="180"/>
      <c r="P8" s="180"/>
      <c r="Q8" s="180"/>
      <c r="R8" s="180"/>
      <c r="S8" s="180"/>
      <c r="T8" s="180"/>
      <c r="U8" s="180"/>
      <c r="V8" s="180"/>
      <c r="W8" s="180"/>
      <c r="X8" s="180"/>
      <c r="Y8" s="180"/>
      <c r="Z8" s="180"/>
      <c r="AA8" s="180"/>
      <c r="AB8" s="180"/>
      <c r="AC8" s="181"/>
      <c r="AD8" s="581"/>
      <c r="AE8" s="582"/>
      <c r="AF8" s="582"/>
      <c r="AG8" s="582"/>
      <c r="AH8" s="582"/>
      <c r="AI8" s="582"/>
      <c r="AJ8" s="582"/>
      <c r="AK8" s="582"/>
      <c r="AL8" s="582"/>
      <c r="AM8" s="582"/>
      <c r="AN8" s="582"/>
      <c r="AO8" s="582"/>
      <c r="AP8" s="582"/>
      <c r="AQ8" s="583"/>
      <c r="AR8" s="588"/>
      <c r="AS8" s="588"/>
      <c r="AT8" s="588"/>
      <c r="AU8" s="588"/>
      <c r="AV8" s="588"/>
    </row>
    <row r="9" spans="1:48" ht="15" customHeight="1" x14ac:dyDescent="0.25">
      <c r="A9" s="589" t="s">
        <v>230</v>
      </c>
      <c r="B9" s="590"/>
      <c r="C9" s="590"/>
      <c r="D9" s="595" t="s">
        <v>231</v>
      </c>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81"/>
      <c r="AE9" s="582"/>
      <c r="AF9" s="582"/>
      <c r="AG9" s="582"/>
      <c r="AH9" s="582"/>
      <c r="AI9" s="582"/>
      <c r="AJ9" s="582"/>
      <c r="AK9" s="582"/>
      <c r="AL9" s="582"/>
      <c r="AM9" s="582"/>
      <c r="AN9" s="582"/>
      <c r="AO9" s="582"/>
      <c r="AP9" s="582"/>
      <c r="AQ9" s="583"/>
      <c r="AR9" s="588"/>
      <c r="AS9" s="588"/>
      <c r="AT9" s="588"/>
      <c r="AU9" s="588"/>
      <c r="AV9" s="588"/>
    </row>
    <row r="10" spans="1:48" ht="15" customHeight="1" x14ac:dyDescent="0.25">
      <c r="A10" s="589" t="s">
        <v>232</v>
      </c>
      <c r="B10" s="590"/>
      <c r="C10" s="590"/>
      <c r="D10" s="595" t="s">
        <v>134</v>
      </c>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84"/>
      <c r="AE10" s="585"/>
      <c r="AF10" s="585"/>
      <c r="AG10" s="585"/>
      <c r="AH10" s="585"/>
      <c r="AI10" s="585"/>
      <c r="AJ10" s="585"/>
      <c r="AK10" s="585"/>
      <c r="AL10" s="585"/>
      <c r="AM10" s="585"/>
      <c r="AN10" s="585"/>
      <c r="AO10" s="585"/>
      <c r="AP10" s="585"/>
      <c r="AQ10" s="586"/>
      <c r="AR10" s="588"/>
      <c r="AS10" s="588"/>
      <c r="AT10" s="588"/>
      <c r="AU10" s="588"/>
      <c r="AV10" s="588"/>
    </row>
    <row r="11" spans="1:48" ht="39.950000000000003" customHeight="1" x14ac:dyDescent="0.25">
      <c r="A11" s="593" t="s">
        <v>74</v>
      </c>
      <c r="B11" s="594"/>
      <c r="C11" s="594"/>
      <c r="D11" s="587" t="s">
        <v>233</v>
      </c>
      <c r="E11" s="587" t="s">
        <v>78</v>
      </c>
      <c r="F11" s="587" t="s">
        <v>80</v>
      </c>
      <c r="G11" s="587" t="s">
        <v>82</v>
      </c>
      <c r="H11" s="587" t="s">
        <v>234</v>
      </c>
      <c r="I11" s="587" t="s">
        <v>86</v>
      </c>
      <c r="J11" s="587" t="s">
        <v>88</v>
      </c>
      <c r="K11" s="587" t="s">
        <v>90</v>
      </c>
      <c r="L11" s="593" t="s">
        <v>92</v>
      </c>
      <c r="M11" s="594"/>
      <c r="N11" s="594"/>
      <c r="O11" s="594"/>
      <c r="P11" s="587" t="s">
        <v>94</v>
      </c>
      <c r="Q11" s="587" t="s">
        <v>96</v>
      </c>
      <c r="R11" s="589" t="s">
        <v>98</v>
      </c>
      <c r="S11" s="590"/>
      <c r="T11" s="590"/>
      <c r="U11" s="590"/>
      <c r="V11" s="590"/>
      <c r="W11" s="590"/>
      <c r="X11" s="590"/>
      <c r="Y11" s="590"/>
      <c r="Z11" s="590"/>
      <c r="AA11" s="590"/>
      <c r="AB11" s="590"/>
      <c r="AC11" s="591"/>
      <c r="AD11" s="589" t="s">
        <v>100</v>
      </c>
      <c r="AE11" s="590"/>
      <c r="AF11" s="590"/>
      <c r="AG11" s="590"/>
      <c r="AH11" s="590"/>
      <c r="AI11" s="590"/>
      <c r="AJ11" s="590"/>
      <c r="AK11" s="590"/>
      <c r="AL11" s="590"/>
      <c r="AM11" s="590"/>
      <c r="AN11" s="590"/>
      <c r="AO11" s="591"/>
      <c r="AP11" s="593" t="s">
        <v>102</v>
      </c>
      <c r="AQ11" s="599"/>
      <c r="AR11" s="588"/>
      <c r="AS11" s="588"/>
      <c r="AT11" s="588"/>
      <c r="AU11" s="588"/>
      <c r="AV11" s="588"/>
    </row>
    <row r="12" spans="1:48" ht="28.5" x14ac:dyDescent="0.25">
      <c r="A12" s="162" t="s">
        <v>235</v>
      </c>
      <c r="B12" s="162" t="s">
        <v>236</v>
      </c>
      <c r="C12" s="162" t="s">
        <v>237</v>
      </c>
      <c r="D12" s="588"/>
      <c r="E12" s="588"/>
      <c r="F12" s="588"/>
      <c r="G12" s="588"/>
      <c r="H12" s="588"/>
      <c r="I12" s="588"/>
      <c r="J12" s="588"/>
      <c r="K12" s="588"/>
      <c r="L12" s="162">
        <v>2024</v>
      </c>
      <c r="M12" s="162">
        <v>2025</v>
      </c>
      <c r="N12" s="162">
        <v>2026</v>
      </c>
      <c r="O12" s="162">
        <v>2027</v>
      </c>
      <c r="P12" s="588"/>
      <c r="Q12" s="588"/>
      <c r="R12" s="182" t="s">
        <v>141</v>
      </c>
      <c r="S12" s="182" t="s">
        <v>142</v>
      </c>
      <c r="T12" s="182" t="s">
        <v>143</v>
      </c>
      <c r="U12" s="182" t="s">
        <v>144</v>
      </c>
      <c r="V12" s="182" t="s">
        <v>145</v>
      </c>
      <c r="W12" s="182" t="s">
        <v>146</v>
      </c>
      <c r="X12" s="182" t="s">
        <v>128</v>
      </c>
      <c r="Y12" s="182" t="s">
        <v>147</v>
      </c>
      <c r="Z12" s="182" t="s">
        <v>148</v>
      </c>
      <c r="AA12" s="182" t="s">
        <v>149</v>
      </c>
      <c r="AB12" s="182" t="s">
        <v>150</v>
      </c>
      <c r="AC12" s="182" t="s">
        <v>151</v>
      </c>
      <c r="AD12" s="182" t="s">
        <v>141</v>
      </c>
      <c r="AE12" s="182" t="s">
        <v>142</v>
      </c>
      <c r="AF12" s="182" t="s">
        <v>143</v>
      </c>
      <c r="AG12" s="182" t="s">
        <v>144</v>
      </c>
      <c r="AH12" s="182" t="s">
        <v>145</v>
      </c>
      <c r="AI12" s="182" t="s">
        <v>146</v>
      </c>
      <c r="AJ12" s="182" t="s">
        <v>128</v>
      </c>
      <c r="AK12" s="182" t="s">
        <v>147</v>
      </c>
      <c r="AL12" s="182" t="s">
        <v>148</v>
      </c>
      <c r="AM12" s="182" t="s">
        <v>149</v>
      </c>
      <c r="AN12" s="182" t="s">
        <v>150</v>
      </c>
      <c r="AO12" s="182" t="s">
        <v>151</v>
      </c>
      <c r="AP12" s="162" t="s">
        <v>238</v>
      </c>
      <c r="AQ12" s="183" t="s">
        <v>239</v>
      </c>
      <c r="AR12" s="588"/>
      <c r="AS12" s="588"/>
      <c r="AT12" s="588"/>
      <c r="AU12" s="588"/>
      <c r="AV12" s="588"/>
    </row>
    <row r="13" spans="1:48" ht="175.5" customHeight="1" x14ac:dyDescent="0.25">
      <c r="A13" s="184">
        <v>39</v>
      </c>
      <c r="B13" s="184"/>
      <c r="C13" s="184"/>
      <c r="D13" s="146" t="s">
        <v>240</v>
      </c>
      <c r="E13" s="146" t="s">
        <v>241</v>
      </c>
      <c r="F13" s="146" t="s">
        <v>242</v>
      </c>
      <c r="G13" s="164" t="s">
        <v>243</v>
      </c>
      <c r="H13" s="185">
        <v>6</v>
      </c>
      <c r="I13" s="164" t="s">
        <v>244</v>
      </c>
      <c r="J13" s="143" t="s">
        <v>241</v>
      </c>
      <c r="K13" s="144" t="s">
        <v>245</v>
      </c>
      <c r="L13" s="184">
        <v>6</v>
      </c>
      <c r="M13" s="184">
        <v>6</v>
      </c>
      <c r="N13" s="184">
        <v>6</v>
      </c>
      <c r="O13" s="184">
        <v>6</v>
      </c>
      <c r="P13" s="145" t="s">
        <v>246</v>
      </c>
      <c r="Q13" s="145" t="s">
        <v>247</v>
      </c>
      <c r="R13" s="184"/>
      <c r="S13" s="184"/>
      <c r="T13" s="184"/>
      <c r="U13" s="184"/>
      <c r="V13" s="184"/>
      <c r="W13" s="184"/>
      <c r="X13" s="184">
        <v>6</v>
      </c>
      <c r="Y13" s="184">
        <v>6</v>
      </c>
      <c r="Z13" s="184">
        <v>6</v>
      </c>
      <c r="AA13" s="184">
        <v>6</v>
      </c>
      <c r="AB13" s="184">
        <v>6</v>
      </c>
      <c r="AC13" s="184">
        <v>6</v>
      </c>
      <c r="AD13" s="184"/>
      <c r="AE13" s="184"/>
      <c r="AF13" s="184"/>
      <c r="AG13" s="184"/>
      <c r="AH13" s="184"/>
      <c r="AI13" s="184"/>
      <c r="AJ13" s="184">
        <v>6</v>
      </c>
      <c r="AK13" s="184">
        <v>6</v>
      </c>
      <c r="AL13" s="184">
        <v>6</v>
      </c>
      <c r="AM13" s="184">
        <v>6</v>
      </c>
      <c r="AN13" s="184"/>
      <c r="AO13" s="184"/>
      <c r="AP13" s="184">
        <v>6</v>
      </c>
      <c r="AQ13" s="186">
        <f>AP13/AC13</f>
        <v>1</v>
      </c>
      <c r="AR13" s="260" t="s">
        <v>626</v>
      </c>
      <c r="AS13" s="253" t="s">
        <v>730</v>
      </c>
      <c r="AT13" s="260" t="s">
        <v>627</v>
      </c>
      <c r="AU13" s="243" t="s">
        <v>187</v>
      </c>
      <c r="AV13" s="244" t="s">
        <v>248</v>
      </c>
    </row>
    <row r="14" spans="1:48" ht="225.95" customHeight="1" x14ac:dyDescent="0.25">
      <c r="A14" s="184">
        <v>41</v>
      </c>
      <c r="B14" s="184"/>
      <c r="C14" s="184"/>
      <c r="D14" s="146" t="s">
        <v>249</v>
      </c>
      <c r="E14" s="146" t="s">
        <v>250</v>
      </c>
      <c r="F14" s="146" t="s">
        <v>251</v>
      </c>
      <c r="G14" s="164" t="s">
        <v>243</v>
      </c>
      <c r="H14" s="187">
        <v>100</v>
      </c>
      <c r="I14" s="164" t="s">
        <v>252</v>
      </c>
      <c r="J14" s="143" t="s">
        <v>253</v>
      </c>
      <c r="K14" s="144" t="s">
        <v>245</v>
      </c>
      <c r="L14" s="188">
        <v>100</v>
      </c>
      <c r="M14" s="188">
        <v>100</v>
      </c>
      <c r="N14" s="188">
        <v>100</v>
      </c>
      <c r="O14" s="188">
        <v>100</v>
      </c>
      <c r="P14" s="145" t="s">
        <v>246</v>
      </c>
      <c r="Q14" s="145" t="s">
        <v>254</v>
      </c>
      <c r="R14" s="184"/>
      <c r="S14" s="184"/>
      <c r="T14" s="184"/>
      <c r="U14" s="184"/>
      <c r="V14" s="184"/>
      <c r="W14" s="184"/>
      <c r="X14" s="184">
        <v>100</v>
      </c>
      <c r="Y14" s="184">
        <v>100</v>
      </c>
      <c r="Z14" s="184">
        <v>100</v>
      </c>
      <c r="AA14" s="184">
        <v>100</v>
      </c>
      <c r="AB14" s="184">
        <v>100</v>
      </c>
      <c r="AC14" s="184">
        <v>100</v>
      </c>
      <c r="AD14" s="184"/>
      <c r="AE14" s="184"/>
      <c r="AF14" s="184"/>
      <c r="AG14" s="184"/>
      <c r="AH14" s="184"/>
      <c r="AI14" s="184"/>
      <c r="AJ14" s="184">
        <v>100</v>
      </c>
      <c r="AK14" s="184">
        <v>100</v>
      </c>
      <c r="AL14" s="184">
        <v>100</v>
      </c>
      <c r="AM14" s="184">
        <v>100</v>
      </c>
      <c r="AN14" s="184"/>
      <c r="AO14" s="184"/>
      <c r="AP14" s="184">
        <v>100</v>
      </c>
      <c r="AQ14" s="186">
        <f>AP14/AC14</f>
        <v>1</v>
      </c>
      <c r="AR14" s="204" t="s">
        <v>748</v>
      </c>
      <c r="AS14" s="205" t="s">
        <v>750</v>
      </c>
      <c r="AT14" s="204" t="s">
        <v>749</v>
      </c>
      <c r="AU14" s="203" t="s">
        <v>187</v>
      </c>
      <c r="AV14" s="204" t="s">
        <v>248</v>
      </c>
    </row>
    <row r="15" spans="1:48" ht="330.6" customHeight="1" x14ac:dyDescent="0.25">
      <c r="A15" s="189">
        <v>42</v>
      </c>
      <c r="B15" s="164"/>
      <c r="C15" s="164"/>
      <c r="D15" s="146" t="s">
        <v>255</v>
      </c>
      <c r="E15" s="190" t="s">
        <v>256</v>
      </c>
      <c r="F15" s="191" t="s">
        <v>257</v>
      </c>
      <c r="G15" s="164" t="s">
        <v>243</v>
      </c>
      <c r="H15" s="149">
        <v>1</v>
      </c>
      <c r="I15" s="143" t="s">
        <v>244</v>
      </c>
      <c r="J15" s="143" t="s">
        <v>258</v>
      </c>
      <c r="K15" s="144" t="s">
        <v>245</v>
      </c>
      <c r="L15" s="192">
        <v>1</v>
      </c>
      <c r="M15" s="192">
        <v>1</v>
      </c>
      <c r="N15" s="192">
        <v>1</v>
      </c>
      <c r="O15" s="192">
        <v>1</v>
      </c>
      <c r="P15" s="145" t="s">
        <v>246</v>
      </c>
      <c r="Q15" s="192" t="s">
        <v>259</v>
      </c>
      <c r="R15" s="184"/>
      <c r="S15" s="184"/>
      <c r="T15" s="184"/>
      <c r="U15" s="184"/>
      <c r="V15" s="184"/>
      <c r="W15" s="184"/>
      <c r="X15" s="184">
        <v>1</v>
      </c>
      <c r="Y15" s="184">
        <v>1</v>
      </c>
      <c r="Z15" s="184">
        <v>1</v>
      </c>
      <c r="AA15" s="184">
        <v>1</v>
      </c>
      <c r="AB15" s="184">
        <v>1</v>
      </c>
      <c r="AC15" s="184">
        <v>1</v>
      </c>
      <c r="AD15" s="184"/>
      <c r="AE15" s="184"/>
      <c r="AF15" s="184"/>
      <c r="AG15" s="184"/>
      <c r="AH15" s="184"/>
      <c r="AI15" s="184"/>
      <c r="AJ15" s="184">
        <v>1</v>
      </c>
      <c r="AK15" s="184">
        <v>1</v>
      </c>
      <c r="AL15" s="184">
        <v>1</v>
      </c>
      <c r="AM15" s="184">
        <v>1</v>
      </c>
      <c r="AN15" s="184"/>
      <c r="AO15" s="184"/>
      <c r="AP15" s="184">
        <v>1</v>
      </c>
      <c r="AQ15" s="186">
        <f>AP15/AC15</f>
        <v>1</v>
      </c>
      <c r="AR15" s="147" t="s">
        <v>784</v>
      </c>
      <c r="AS15" s="253" t="s">
        <v>739</v>
      </c>
      <c r="AT15" s="147" t="s">
        <v>785</v>
      </c>
      <c r="AU15" s="245" t="s">
        <v>187</v>
      </c>
      <c r="AV15" s="245" t="s">
        <v>248</v>
      </c>
    </row>
    <row r="16" spans="1:48" ht="96.95" customHeight="1" x14ac:dyDescent="0.25">
      <c r="A16" s="164"/>
      <c r="B16" s="143">
        <v>2</v>
      </c>
      <c r="C16" s="143"/>
      <c r="D16" s="144" t="s">
        <v>231</v>
      </c>
      <c r="E16" s="144" t="s">
        <v>260</v>
      </c>
      <c r="F16" s="144" t="s">
        <v>261</v>
      </c>
      <c r="G16" s="149" t="s">
        <v>262</v>
      </c>
      <c r="H16" s="149">
        <v>122500</v>
      </c>
      <c r="I16" s="143" t="s">
        <v>244</v>
      </c>
      <c r="J16" s="144" t="s">
        <v>263</v>
      </c>
      <c r="K16" s="144" t="s">
        <v>245</v>
      </c>
      <c r="L16" s="145">
        <v>17500</v>
      </c>
      <c r="M16" s="145">
        <v>35000</v>
      </c>
      <c r="N16" s="145">
        <v>35000</v>
      </c>
      <c r="O16" s="145">
        <v>35000</v>
      </c>
      <c r="P16" s="145" t="s">
        <v>246</v>
      </c>
      <c r="Q16" s="145" t="s">
        <v>254</v>
      </c>
      <c r="R16" s="145"/>
      <c r="S16" s="146"/>
      <c r="T16" s="146"/>
      <c r="U16" s="146"/>
      <c r="V16" s="146"/>
      <c r="W16" s="146"/>
      <c r="X16" s="146"/>
      <c r="Y16" s="146"/>
      <c r="Z16" s="146"/>
      <c r="AA16" s="146"/>
      <c r="AB16" s="146"/>
      <c r="AC16" s="146"/>
      <c r="AD16" s="146"/>
      <c r="AE16" s="146"/>
      <c r="AF16" s="146"/>
      <c r="AG16" s="146"/>
      <c r="AH16" s="146"/>
      <c r="AI16" s="146"/>
      <c r="AJ16" s="146">
        <v>3695</v>
      </c>
      <c r="AK16" s="146">
        <v>3490</v>
      </c>
      <c r="AL16" s="146">
        <v>3781</v>
      </c>
      <c r="AM16" s="146">
        <v>3512</v>
      </c>
      <c r="AN16" s="146"/>
      <c r="AO16" s="146"/>
      <c r="AP16" s="146">
        <f t="shared" ref="AP16:AP57" si="0">AJ16+AK16+AL16+AM16</f>
        <v>14478</v>
      </c>
      <c r="AQ16" s="146"/>
      <c r="AR16" s="147" t="s">
        <v>652</v>
      </c>
      <c r="AS16" s="254" t="s">
        <v>731</v>
      </c>
      <c r="AT16" s="147" t="s">
        <v>653</v>
      </c>
      <c r="AU16" s="245" t="s">
        <v>187</v>
      </c>
      <c r="AV16" s="245" t="s">
        <v>248</v>
      </c>
    </row>
    <row r="17" spans="1:48" ht="161.44999999999999" customHeight="1" x14ac:dyDescent="0.25">
      <c r="A17" s="164"/>
      <c r="B17" s="143">
        <v>4</v>
      </c>
      <c r="C17" s="143"/>
      <c r="D17" s="144" t="s">
        <v>231</v>
      </c>
      <c r="E17" s="144" t="s">
        <v>264</v>
      </c>
      <c r="F17" s="144" t="s">
        <v>265</v>
      </c>
      <c r="G17" s="149" t="s">
        <v>262</v>
      </c>
      <c r="H17" s="149">
        <v>3500</v>
      </c>
      <c r="I17" s="143" t="s">
        <v>244</v>
      </c>
      <c r="J17" s="144" t="s">
        <v>266</v>
      </c>
      <c r="K17" s="144" t="s">
        <v>245</v>
      </c>
      <c r="L17" s="145">
        <v>500</v>
      </c>
      <c r="M17" s="145">
        <v>1000</v>
      </c>
      <c r="N17" s="145">
        <v>1000</v>
      </c>
      <c r="O17" s="145">
        <v>1000</v>
      </c>
      <c r="P17" s="145" t="s">
        <v>246</v>
      </c>
      <c r="Q17" s="145" t="s">
        <v>267</v>
      </c>
      <c r="R17" s="145"/>
      <c r="S17" s="146"/>
      <c r="T17" s="146"/>
      <c r="U17" s="146"/>
      <c r="V17" s="146"/>
      <c r="W17" s="146"/>
      <c r="X17" s="146"/>
      <c r="Y17" s="146"/>
      <c r="Z17" s="146"/>
      <c r="AA17" s="146"/>
      <c r="AB17" s="146"/>
      <c r="AC17" s="146"/>
      <c r="AD17" s="146"/>
      <c r="AE17" s="146"/>
      <c r="AF17" s="146"/>
      <c r="AG17" s="146"/>
      <c r="AH17" s="146"/>
      <c r="AI17" s="146"/>
      <c r="AJ17" s="146">
        <v>64</v>
      </c>
      <c r="AK17" s="146">
        <v>0</v>
      </c>
      <c r="AL17" s="146">
        <v>431</v>
      </c>
      <c r="AM17" s="146">
        <v>502</v>
      </c>
      <c r="AN17" s="146"/>
      <c r="AO17" s="146"/>
      <c r="AP17" s="146">
        <f t="shared" si="0"/>
        <v>997</v>
      </c>
      <c r="AQ17" s="186" t="e">
        <f>AP17/AC17</f>
        <v>#DIV/0!</v>
      </c>
      <c r="AR17" s="198" t="s">
        <v>767</v>
      </c>
      <c r="AS17" s="235" t="s">
        <v>777</v>
      </c>
      <c r="AT17" s="198" t="s">
        <v>768</v>
      </c>
      <c r="AU17" s="198" t="s">
        <v>769</v>
      </c>
      <c r="AV17" s="147" t="s">
        <v>614</v>
      </c>
    </row>
    <row r="18" spans="1:48" ht="257.45" customHeight="1" x14ac:dyDescent="0.25">
      <c r="A18" s="164"/>
      <c r="B18" s="143">
        <v>5</v>
      </c>
      <c r="C18" s="143"/>
      <c r="D18" s="144" t="s">
        <v>231</v>
      </c>
      <c r="E18" s="144" t="s">
        <v>268</v>
      </c>
      <c r="F18" s="144" t="s">
        <v>269</v>
      </c>
      <c r="G18" s="149" t="s">
        <v>262</v>
      </c>
      <c r="H18" s="149">
        <v>101500</v>
      </c>
      <c r="I18" s="143" t="s">
        <v>244</v>
      </c>
      <c r="J18" s="144" t="s">
        <v>270</v>
      </c>
      <c r="K18" s="144" t="s">
        <v>245</v>
      </c>
      <c r="L18" s="145">
        <v>14500</v>
      </c>
      <c r="M18" s="145">
        <v>29000</v>
      </c>
      <c r="N18" s="145">
        <v>29000</v>
      </c>
      <c r="O18" s="145">
        <v>29000</v>
      </c>
      <c r="P18" s="145" t="s">
        <v>246</v>
      </c>
      <c r="Q18" s="145" t="s">
        <v>271</v>
      </c>
      <c r="R18" s="145"/>
      <c r="S18" s="146"/>
      <c r="T18" s="146"/>
      <c r="U18" s="146"/>
      <c r="V18" s="146"/>
      <c r="W18" s="146"/>
      <c r="X18" s="146"/>
      <c r="Y18" s="146"/>
      <c r="Z18" s="146"/>
      <c r="AA18" s="146"/>
      <c r="AB18" s="146"/>
      <c r="AC18" s="146"/>
      <c r="AD18" s="146"/>
      <c r="AE18" s="146"/>
      <c r="AF18" s="146"/>
      <c r="AG18" s="146"/>
      <c r="AH18" s="146"/>
      <c r="AI18" s="146"/>
      <c r="AJ18" s="146">
        <v>905</v>
      </c>
      <c r="AK18" s="146">
        <v>0</v>
      </c>
      <c r="AL18" s="146">
        <v>2149</v>
      </c>
      <c r="AM18" s="146">
        <v>3128</v>
      </c>
      <c r="AN18" s="146"/>
      <c r="AO18" s="146"/>
      <c r="AP18" s="146">
        <f t="shared" si="0"/>
        <v>6182</v>
      </c>
      <c r="AQ18" s="186" t="e">
        <f>AP18/AC18</f>
        <v>#DIV/0!</v>
      </c>
      <c r="AR18" s="264" t="s">
        <v>709</v>
      </c>
      <c r="AS18" s="235" t="s">
        <v>752</v>
      </c>
      <c r="AT18" s="203" t="s">
        <v>710</v>
      </c>
      <c r="AU18" s="250" t="s">
        <v>187</v>
      </c>
      <c r="AV18" s="196" t="s">
        <v>248</v>
      </c>
    </row>
    <row r="19" spans="1:48" ht="105" x14ac:dyDescent="0.25">
      <c r="A19" s="164"/>
      <c r="B19" s="143">
        <v>6</v>
      </c>
      <c r="C19" s="143"/>
      <c r="D19" s="144" t="s">
        <v>231</v>
      </c>
      <c r="E19" s="144" t="s">
        <v>272</v>
      </c>
      <c r="F19" s="144" t="s">
        <v>273</v>
      </c>
      <c r="G19" s="149" t="s">
        <v>262</v>
      </c>
      <c r="H19" s="149">
        <v>4200</v>
      </c>
      <c r="I19" s="143" t="s">
        <v>244</v>
      </c>
      <c r="J19" s="144" t="s">
        <v>274</v>
      </c>
      <c r="K19" s="144" t="s">
        <v>245</v>
      </c>
      <c r="L19" s="145">
        <v>600</v>
      </c>
      <c r="M19" s="145">
        <v>1200</v>
      </c>
      <c r="N19" s="145">
        <v>1200</v>
      </c>
      <c r="O19" s="145">
        <v>1200</v>
      </c>
      <c r="P19" s="145" t="s">
        <v>246</v>
      </c>
      <c r="Q19" s="145" t="s">
        <v>254</v>
      </c>
      <c r="R19" s="2"/>
      <c r="S19" s="146"/>
      <c r="T19" s="146"/>
      <c r="U19" s="146"/>
      <c r="V19" s="146"/>
      <c r="W19" s="146"/>
      <c r="X19" s="146"/>
      <c r="Y19" s="146"/>
      <c r="Z19" s="146"/>
      <c r="AA19" s="146"/>
      <c r="AB19" s="146"/>
      <c r="AC19" s="146"/>
      <c r="AD19" s="146"/>
      <c r="AE19" s="146"/>
      <c r="AF19" s="146"/>
      <c r="AG19" s="146"/>
      <c r="AH19" s="146"/>
      <c r="AI19" s="146"/>
      <c r="AJ19" s="146">
        <v>136</v>
      </c>
      <c r="AK19" s="146">
        <v>61</v>
      </c>
      <c r="AL19" s="146">
        <v>103</v>
      </c>
      <c r="AM19" s="146">
        <v>94</v>
      </c>
      <c r="AN19" s="146"/>
      <c r="AO19" s="146"/>
      <c r="AP19" s="146">
        <f t="shared" si="0"/>
        <v>394</v>
      </c>
      <c r="AQ19" s="186" t="e">
        <f>AP19/AC19</f>
        <v>#DIV/0!</v>
      </c>
      <c r="AR19" s="260" t="s">
        <v>628</v>
      </c>
      <c r="AS19" s="253" t="s">
        <v>730</v>
      </c>
      <c r="AT19" s="260" t="s">
        <v>629</v>
      </c>
      <c r="AU19" s="258" t="s">
        <v>187</v>
      </c>
      <c r="AV19" s="259" t="s">
        <v>248</v>
      </c>
    </row>
    <row r="20" spans="1:48" ht="266.25" customHeight="1" x14ac:dyDescent="0.25">
      <c r="A20" s="164"/>
      <c r="B20" s="143">
        <v>7</v>
      </c>
      <c r="C20" s="143"/>
      <c r="D20" s="144" t="s">
        <v>231</v>
      </c>
      <c r="E20" s="144" t="s">
        <v>275</v>
      </c>
      <c r="F20" s="144" t="s">
        <v>276</v>
      </c>
      <c r="G20" s="149" t="s">
        <v>262</v>
      </c>
      <c r="H20" s="149">
        <v>4200</v>
      </c>
      <c r="I20" s="143" t="s">
        <v>244</v>
      </c>
      <c r="J20" s="144" t="s">
        <v>277</v>
      </c>
      <c r="K20" s="144" t="s">
        <v>245</v>
      </c>
      <c r="L20" s="145">
        <v>600</v>
      </c>
      <c r="M20" s="145">
        <v>1200</v>
      </c>
      <c r="N20" s="145">
        <v>1200</v>
      </c>
      <c r="O20" s="145">
        <v>1200</v>
      </c>
      <c r="P20" s="145" t="s">
        <v>246</v>
      </c>
      <c r="Q20" s="145" t="s">
        <v>254</v>
      </c>
      <c r="R20" s="145"/>
      <c r="S20" s="146"/>
      <c r="T20" s="146"/>
      <c r="U20" s="146"/>
      <c r="V20" s="146"/>
      <c r="W20" s="146"/>
      <c r="X20" s="146"/>
      <c r="Y20" s="146"/>
      <c r="Z20" s="146"/>
      <c r="AA20" s="146"/>
      <c r="AB20" s="146"/>
      <c r="AC20" s="146"/>
      <c r="AD20" s="146"/>
      <c r="AE20" s="146"/>
      <c r="AF20" s="146"/>
      <c r="AG20" s="146"/>
      <c r="AH20" s="146"/>
      <c r="AI20" s="146"/>
      <c r="AJ20" s="146">
        <v>370</v>
      </c>
      <c r="AK20" s="146">
        <v>0</v>
      </c>
      <c r="AL20" s="146">
        <v>89</v>
      </c>
      <c r="AM20" s="146">
        <v>216</v>
      </c>
      <c r="AN20" s="146"/>
      <c r="AO20" s="146"/>
      <c r="AP20" s="146">
        <f t="shared" si="0"/>
        <v>675</v>
      </c>
      <c r="AQ20" s="186" t="e">
        <f>AP20/AC20</f>
        <v>#DIV/0!</v>
      </c>
      <c r="AR20" s="256" t="s">
        <v>677</v>
      </c>
      <c r="AS20" s="235" t="s">
        <v>736</v>
      </c>
      <c r="AT20" s="257" t="s">
        <v>678</v>
      </c>
      <c r="AU20" s="258" t="s">
        <v>187</v>
      </c>
      <c r="AV20" s="259" t="s">
        <v>248</v>
      </c>
    </row>
    <row r="21" spans="1:48" ht="135" x14ac:dyDescent="0.25">
      <c r="A21" s="164"/>
      <c r="B21" s="143">
        <v>8</v>
      </c>
      <c r="C21" s="143"/>
      <c r="D21" s="144" t="s">
        <v>231</v>
      </c>
      <c r="E21" s="144" t="s">
        <v>278</v>
      </c>
      <c r="F21" s="144" t="s">
        <v>279</v>
      </c>
      <c r="G21" s="149" t="s">
        <v>262</v>
      </c>
      <c r="H21" s="149">
        <v>8400</v>
      </c>
      <c r="I21" s="143" t="s">
        <v>244</v>
      </c>
      <c r="J21" s="144" t="s">
        <v>280</v>
      </c>
      <c r="K21" s="144" t="s">
        <v>245</v>
      </c>
      <c r="L21" s="211">
        <v>1200</v>
      </c>
      <c r="M21" s="145">
        <v>2400</v>
      </c>
      <c r="N21" s="145">
        <v>2400</v>
      </c>
      <c r="O21" s="145">
        <v>2400</v>
      </c>
      <c r="P21" s="145" t="s">
        <v>246</v>
      </c>
      <c r="Q21" s="145" t="s">
        <v>254</v>
      </c>
      <c r="R21" s="145"/>
      <c r="S21" s="146"/>
      <c r="T21" s="146"/>
      <c r="U21" s="237"/>
      <c r="V21" s="146"/>
      <c r="W21" s="146"/>
      <c r="X21" s="146"/>
      <c r="Y21" s="146"/>
      <c r="Z21" s="146"/>
      <c r="AA21" s="146"/>
      <c r="AB21" s="146"/>
      <c r="AC21" s="146"/>
      <c r="AD21" s="146"/>
      <c r="AE21" s="146"/>
      <c r="AF21" s="146"/>
      <c r="AG21" s="146"/>
      <c r="AH21" s="146"/>
      <c r="AI21" s="146"/>
      <c r="AJ21" s="184">
        <v>1929</v>
      </c>
      <c r="AK21" s="184">
        <v>586</v>
      </c>
      <c r="AL21" s="184">
        <v>1674</v>
      </c>
      <c r="AM21" s="184">
        <v>1825</v>
      </c>
      <c r="AN21" s="184"/>
      <c r="AO21" s="184"/>
      <c r="AP21" s="146">
        <f t="shared" si="0"/>
        <v>6014</v>
      </c>
      <c r="AQ21" s="233" t="e">
        <f>AP21/AC21</f>
        <v>#DIV/0!</v>
      </c>
      <c r="AR21" s="230" t="s">
        <v>721</v>
      </c>
      <c r="AS21" s="235" t="s">
        <v>740</v>
      </c>
      <c r="AT21" s="230" t="s">
        <v>722</v>
      </c>
      <c r="AU21" s="193" t="s">
        <v>187</v>
      </c>
      <c r="AV21" s="196" t="s">
        <v>248</v>
      </c>
    </row>
    <row r="22" spans="1:48" ht="75" x14ac:dyDescent="0.25">
      <c r="A22" s="164"/>
      <c r="B22" s="164"/>
      <c r="C22" s="164">
        <v>1</v>
      </c>
      <c r="D22" s="190" t="s">
        <v>281</v>
      </c>
      <c r="E22" s="191" t="s">
        <v>282</v>
      </c>
      <c r="F22" s="191" t="s">
        <v>283</v>
      </c>
      <c r="G22" s="143" t="s">
        <v>262</v>
      </c>
      <c r="H22" s="149" t="s">
        <v>284</v>
      </c>
      <c r="I22" s="164" t="s">
        <v>244</v>
      </c>
      <c r="J22" s="191" t="s">
        <v>285</v>
      </c>
      <c r="K22" s="144" t="s">
        <v>245</v>
      </c>
      <c r="L22" s="192"/>
      <c r="M22" s="192"/>
      <c r="N22" s="192"/>
      <c r="O22" s="192"/>
      <c r="P22" s="145" t="s">
        <v>246</v>
      </c>
      <c r="Q22" s="192" t="s">
        <v>286</v>
      </c>
      <c r="R22" s="184"/>
      <c r="S22" s="184"/>
      <c r="T22" s="184"/>
      <c r="U22" s="184"/>
      <c r="V22" s="184"/>
      <c r="W22" s="184"/>
      <c r="X22" s="184"/>
      <c r="Y22" s="184"/>
      <c r="Z22" s="184"/>
      <c r="AA22" s="184"/>
      <c r="AB22" s="184"/>
      <c r="AC22" s="184"/>
      <c r="AD22" s="184"/>
      <c r="AE22" s="184"/>
      <c r="AF22" s="184"/>
      <c r="AG22" s="184"/>
      <c r="AH22" s="184"/>
      <c r="AI22" s="184"/>
      <c r="AJ22" s="184">
        <v>78</v>
      </c>
      <c r="AK22" s="184">
        <v>17</v>
      </c>
      <c r="AL22" s="225">
        <v>62</v>
      </c>
      <c r="AM22" s="225">
        <v>64</v>
      </c>
      <c r="AN22" s="184"/>
      <c r="AO22" s="184"/>
      <c r="AP22" s="146">
        <f t="shared" si="0"/>
        <v>221</v>
      </c>
      <c r="AQ22" s="186" t="e">
        <f t="shared" ref="AQ22:AQ57" si="1">AP22/AC22</f>
        <v>#DIV/0!</v>
      </c>
      <c r="AR22" s="260" t="s">
        <v>630</v>
      </c>
      <c r="AS22" s="253" t="s">
        <v>725</v>
      </c>
      <c r="AT22" s="260" t="s">
        <v>631</v>
      </c>
      <c r="AU22" s="243" t="s">
        <v>187</v>
      </c>
      <c r="AV22" s="244" t="s">
        <v>248</v>
      </c>
    </row>
    <row r="23" spans="1:48" ht="75" x14ac:dyDescent="0.25">
      <c r="A23" s="164"/>
      <c r="B23" s="164"/>
      <c r="C23" s="164">
        <v>2</v>
      </c>
      <c r="D23" s="190" t="s">
        <v>287</v>
      </c>
      <c r="E23" s="191" t="s">
        <v>288</v>
      </c>
      <c r="F23" s="191" t="s">
        <v>289</v>
      </c>
      <c r="G23" s="143" t="s">
        <v>262</v>
      </c>
      <c r="H23" s="149" t="s">
        <v>284</v>
      </c>
      <c r="I23" s="164" t="s">
        <v>244</v>
      </c>
      <c r="J23" s="191" t="s">
        <v>290</v>
      </c>
      <c r="K23" s="144" t="s">
        <v>245</v>
      </c>
      <c r="L23" s="192"/>
      <c r="M23" s="192"/>
      <c r="N23" s="192"/>
      <c r="O23" s="192"/>
      <c r="P23" s="145" t="s">
        <v>246</v>
      </c>
      <c r="Q23" s="192" t="s">
        <v>286</v>
      </c>
      <c r="R23" s="184"/>
      <c r="S23" s="184"/>
      <c r="T23" s="184"/>
      <c r="U23" s="184"/>
      <c r="V23" s="184"/>
      <c r="W23" s="184"/>
      <c r="X23" s="184"/>
      <c r="Y23" s="184"/>
      <c r="Z23" s="184"/>
      <c r="AA23" s="184"/>
      <c r="AB23" s="184"/>
      <c r="AC23" s="184"/>
      <c r="AD23" s="184"/>
      <c r="AE23" s="184"/>
      <c r="AF23" s="184"/>
      <c r="AG23" s="184"/>
      <c r="AH23" s="184"/>
      <c r="AI23" s="184"/>
      <c r="AJ23" s="164">
        <v>32</v>
      </c>
      <c r="AK23" s="164">
        <v>48</v>
      </c>
      <c r="AL23" s="225">
        <v>39</v>
      </c>
      <c r="AM23" s="225">
        <v>49</v>
      </c>
      <c r="AN23" s="184"/>
      <c r="AO23" s="184"/>
      <c r="AP23" s="146">
        <f t="shared" si="0"/>
        <v>168</v>
      </c>
      <c r="AQ23" s="186" t="e">
        <f t="shared" si="1"/>
        <v>#DIV/0!</v>
      </c>
      <c r="AR23" s="260" t="s">
        <v>632</v>
      </c>
      <c r="AS23" s="235" t="s">
        <v>726</v>
      </c>
      <c r="AT23" s="260" t="s">
        <v>633</v>
      </c>
      <c r="AU23" s="243" t="s">
        <v>187</v>
      </c>
      <c r="AV23" s="244" t="s">
        <v>248</v>
      </c>
    </row>
    <row r="24" spans="1:48" ht="101.1" customHeight="1" x14ac:dyDescent="0.25">
      <c r="A24" s="164"/>
      <c r="B24" s="164"/>
      <c r="C24" s="164">
        <v>3</v>
      </c>
      <c r="D24" s="190" t="s">
        <v>291</v>
      </c>
      <c r="E24" s="191" t="s">
        <v>292</v>
      </c>
      <c r="F24" s="191" t="s">
        <v>293</v>
      </c>
      <c r="G24" s="143" t="s">
        <v>262</v>
      </c>
      <c r="H24" s="149" t="s">
        <v>284</v>
      </c>
      <c r="I24" s="164" t="s">
        <v>244</v>
      </c>
      <c r="J24" s="191" t="s">
        <v>294</v>
      </c>
      <c r="K24" s="144" t="s">
        <v>245</v>
      </c>
      <c r="L24" s="192"/>
      <c r="M24" s="192"/>
      <c r="N24" s="192"/>
      <c r="O24" s="192"/>
      <c r="P24" s="145" t="s">
        <v>246</v>
      </c>
      <c r="Q24" s="192" t="s">
        <v>286</v>
      </c>
      <c r="R24" s="184"/>
      <c r="S24" s="184"/>
      <c r="T24" s="184"/>
      <c r="U24" s="184"/>
      <c r="V24" s="184"/>
      <c r="W24" s="184"/>
      <c r="X24" s="184"/>
      <c r="Y24" s="184"/>
      <c r="Z24" s="184"/>
      <c r="AA24" s="184"/>
      <c r="AB24" s="184"/>
      <c r="AC24" s="184"/>
      <c r="AD24" s="184"/>
      <c r="AE24" s="184"/>
      <c r="AF24" s="184"/>
      <c r="AG24" s="184"/>
      <c r="AH24" s="184"/>
      <c r="AI24" s="184"/>
      <c r="AJ24" s="164">
        <v>0</v>
      </c>
      <c r="AK24" s="164">
        <v>4</v>
      </c>
      <c r="AL24" s="225">
        <v>1</v>
      </c>
      <c r="AM24" s="225">
        <v>10</v>
      </c>
      <c r="AN24" s="184"/>
      <c r="AO24" s="184"/>
      <c r="AP24" s="146">
        <f t="shared" si="0"/>
        <v>15</v>
      </c>
      <c r="AQ24" s="186" t="e">
        <f t="shared" si="1"/>
        <v>#DIV/0!</v>
      </c>
      <c r="AR24" s="260" t="s">
        <v>634</v>
      </c>
      <c r="AS24" s="253" t="s">
        <v>727</v>
      </c>
      <c r="AT24" s="260" t="s">
        <v>635</v>
      </c>
      <c r="AU24" s="243" t="s">
        <v>187</v>
      </c>
      <c r="AV24" s="244" t="s">
        <v>248</v>
      </c>
    </row>
    <row r="25" spans="1:48" ht="90" x14ac:dyDescent="0.25">
      <c r="A25" s="164"/>
      <c r="B25" s="164"/>
      <c r="C25" s="164">
        <v>4</v>
      </c>
      <c r="D25" s="190" t="s">
        <v>295</v>
      </c>
      <c r="E25" s="191" t="s">
        <v>296</v>
      </c>
      <c r="F25" s="191" t="s">
        <v>297</v>
      </c>
      <c r="G25" s="143" t="s">
        <v>262</v>
      </c>
      <c r="H25" s="149" t="s">
        <v>284</v>
      </c>
      <c r="I25" s="164" t="s">
        <v>244</v>
      </c>
      <c r="J25" s="191" t="s">
        <v>298</v>
      </c>
      <c r="K25" s="144" t="s">
        <v>245</v>
      </c>
      <c r="L25" s="192"/>
      <c r="M25" s="192"/>
      <c r="N25" s="192"/>
      <c r="O25" s="192"/>
      <c r="P25" s="145" t="s">
        <v>246</v>
      </c>
      <c r="Q25" s="194" t="s">
        <v>286</v>
      </c>
      <c r="R25" s="184"/>
      <c r="S25" s="184"/>
      <c r="T25" s="184"/>
      <c r="U25" s="184"/>
      <c r="V25" s="184"/>
      <c r="W25" s="184"/>
      <c r="X25" s="184"/>
      <c r="Y25" s="184"/>
      <c r="Z25" s="184"/>
      <c r="AA25" s="184"/>
      <c r="AB25" s="184"/>
      <c r="AC25" s="184"/>
      <c r="AD25" s="184"/>
      <c r="AE25" s="184"/>
      <c r="AF25" s="184"/>
      <c r="AG25" s="184"/>
      <c r="AH25" s="184"/>
      <c r="AI25" s="184"/>
      <c r="AJ25" s="164">
        <v>32</v>
      </c>
      <c r="AK25" s="164">
        <v>48</v>
      </c>
      <c r="AL25" s="225">
        <v>39</v>
      </c>
      <c r="AM25" s="225">
        <v>49</v>
      </c>
      <c r="AN25" s="184"/>
      <c r="AO25" s="184"/>
      <c r="AP25" s="146">
        <f t="shared" si="0"/>
        <v>168</v>
      </c>
      <c r="AQ25" s="186" t="e">
        <f t="shared" si="1"/>
        <v>#DIV/0!</v>
      </c>
      <c r="AR25" s="260" t="s">
        <v>636</v>
      </c>
      <c r="AS25" s="235" t="s">
        <v>726</v>
      </c>
      <c r="AT25" s="260" t="s">
        <v>637</v>
      </c>
      <c r="AU25" s="243" t="s">
        <v>187</v>
      </c>
      <c r="AV25" s="244" t="s">
        <v>248</v>
      </c>
    </row>
    <row r="26" spans="1:48" ht="75" x14ac:dyDescent="0.25">
      <c r="A26" s="164"/>
      <c r="B26" s="164"/>
      <c r="C26" s="164">
        <v>5</v>
      </c>
      <c r="D26" s="146" t="s">
        <v>299</v>
      </c>
      <c r="E26" s="191" t="s">
        <v>300</v>
      </c>
      <c r="F26" s="191" t="s">
        <v>301</v>
      </c>
      <c r="G26" s="143" t="s">
        <v>262</v>
      </c>
      <c r="H26" s="149" t="s">
        <v>284</v>
      </c>
      <c r="I26" s="164" t="s">
        <v>244</v>
      </c>
      <c r="J26" s="191" t="s">
        <v>302</v>
      </c>
      <c r="K26" s="144" t="s">
        <v>245</v>
      </c>
      <c r="L26" s="192"/>
      <c r="M26" s="192"/>
      <c r="N26" s="192"/>
      <c r="O26" s="192"/>
      <c r="P26" s="145" t="s">
        <v>246</v>
      </c>
      <c r="Q26" s="194" t="s">
        <v>254</v>
      </c>
      <c r="R26" s="184"/>
      <c r="S26" s="184"/>
      <c r="T26" s="184"/>
      <c r="U26" s="184"/>
      <c r="V26" s="184"/>
      <c r="W26" s="184"/>
      <c r="X26" s="184"/>
      <c r="Y26" s="184"/>
      <c r="Z26" s="184"/>
      <c r="AA26" s="184"/>
      <c r="AB26" s="184"/>
      <c r="AC26" s="184"/>
      <c r="AD26" s="184"/>
      <c r="AE26" s="184"/>
      <c r="AF26" s="184"/>
      <c r="AG26" s="184"/>
      <c r="AH26" s="184"/>
      <c r="AI26" s="184"/>
      <c r="AJ26" s="164">
        <v>64</v>
      </c>
      <c r="AK26" s="164">
        <v>33</v>
      </c>
      <c r="AL26" s="225">
        <v>57</v>
      </c>
      <c r="AM26" s="225">
        <v>68</v>
      </c>
      <c r="AN26" s="184"/>
      <c r="AO26" s="184"/>
      <c r="AP26" s="146">
        <f t="shared" si="0"/>
        <v>222</v>
      </c>
      <c r="AQ26" s="186" t="e">
        <f t="shared" si="1"/>
        <v>#DIV/0!</v>
      </c>
      <c r="AR26" s="260" t="s">
        <v>638</v>
      </c>
      <c r="AS26" s="235" t="s">
        <v>729</v>
      </c>
      <c r="AT26" s="260" t="s">
        <v>639</v>
      </c>
      <c r="AU26" s="243" t="s">
        <v>187</v>
      </c>
      <c r="AV26" s="244" t="s">
        <v>248</v>
      </c>
    </row>
    <row r="27" spans="1:48" ht="75" x14ac:dyDescent="0.25">
      <c r="A27" s="164"/>
      <c r="B27" s="164"/>
      <c r="C27" s="164">
        <v>5</v>
      </c>
      <c r="D27" s="146" t="s">
        <v>299</v>
      </c>
      <c r="E27" s="191" t="s">
        <v>303</v>
      </c>
      <c r="F27" s="191" t="s">
        <v>304</v>
      </c>
      <c r="G27" s="143" t="s">
        <v>262</v>
      </c>
      <c r="H27" s="149" t="s">
        <v>284</v>
      </c>
      <c r="I27" s="164" t="s">
        <v>244</v>
      </c>
      <c r="J27" s="191" t="s">
        <v>305</v>
      </c>
      <c r="K27" s="144" t="s">
        <v>245</v>
      </c>
      <c r="L27" s="192"/>
      <c r="M27" s="192"/>
      <c r="N27" s="192"/>
      <c r="O27" s="192"/>
      <c r="P27" s="145" t="s">
        <v>246</v>
      </c>
      <c r="Q27" s="194" t="s">
        <v>254</v>
      </c>
      <c r="R27" s="184"/>
      <c r="S27" s="184"/>
      <c r="T27" s="184"/>
      <c r="U27" s="184"/>
      <c r="V27" s="184"/>
      <c r="W27" s="184"/>
      <c r="X27" s="184"/>
      <c r="Y27" s="184"/>
      <c r="Z27" s="184"/>
      <c r="AA27" s="184"/>
      <c r="AB27" s="184"/>
      <c r="AC27" s="184"/>
      <c r="AD27" s="184"/>
      <c r="AE27" s="184"/>
      <c r="AF27" s="184"/>
      <c r="AG27" s="184"/>
      <c r="AH27" s="184"/>
      <c r="AI27" s="184"/>
      <c r="AJ27" s="164">
        <v>60</v>
      </c>
      <c r="AK27" s="164">
        <v>28</v>
      </c>
      <c r="AL27" s="225">
        <v>48</v>
      </c>
      <c r="AM27" s="225">
        <v>52</v>
      </c>
      <c r="AN27" s="184"/>
      <c r="AO27" s="184"/>
      <c r="AP27" s="146">
        <f t="shared" si="0"/>
        <v>188</v>
      </c>
      <c r="AQ27" s="186" t="e">
        <f t="shared" si="1"/>
        <v>#DIV/0!</v>
      </c>
      <c r="AR27" s="260" t="s">
        <v>640</v>
      </c>
      <c r="AS27" s="235" t="s">
        <v>729</v>
      </c>
      <c r="AT27" s="260" t="s">
        <v>641</v>
      </c>
      <c r="AU27" s="243" t="s">
        <v>187</v>
      </c>
      <c r="AV27" s="244" t="s">
        <v>248</v>
      </c>
    </row>
    <row r="28" spans="1:48" ht="90" x14ac:dyDescent="0.25">
      <c r="A28" s="164"/>
      <c r="B28" s="164"/>
      <c r="C28" s="164">
        <v>6</v>
      </c>
      <c r="D28" s="146" t="s">
        <v>306</v>
      </c>
      <c r="E28" s="191" t="s">
        <v>307</v>
      </c>
      <c r="F28" s="191" t="s">
        <v>308</v>
      </c>
      <c r="G28" s="143" t="s">
        <v>262</v>
      </c>
      <c r="H28" s="149" t="s">
        <v>284</v>
      </c>
      <c r="I28" s="164" t="s">
        <v>244</v>
      </c>
      <c r="J28" s="191" t="s">
        <v>308</v>
      </c>
      <c r="K28" s="144" t="s">
        <v>245</v>
      </c>
      <c r="L28" s="192"/>
      <c r="M28" s="192"/>
      <c r="N28" s="192"/>
      <c r="O28" s="192"/>
      <c r="P28" s="145" t="s">
        <v>246</v>
      </c>
      <c r="Q28" s="194" t="s">
        <v>254</v>
      </c>
      <c r="R28" s="184"/>
      <c r="S28" s="184"/>
      <c r="T28" s="184"/>
      <c r="U28" s="184"/>
      <c r="V28" s="184"/>
      <c r="W28" s="184"/>
      <c r="X28" s="184"/>
      <c r="Y28" s="184"/>
      <c r="Z28" s="184"/>
      <c r="AA28" s="184"/>
      <c r="AB28" s="184"/>
      <c r="AC28" s="184"/>
      <c r="AD28" s="184"/>
      <c r="AE28" s="184"/>
      <c r="AF28" s="184"/>
      <c r="AG28" s="184"/>
      <c r="AH28" s="184"/>
      <c r="AI28" s="184"/>
      <c r="AJ28" s="164">
        <v>136</v>
      </c>
      <c r="AK28" s="164">
        <v>61</v>
      </c>
      <c r="AL28" s="225">
        <v>103</v>
      </c>
      <c r="AM28" s="225">
        <v>94</v>
      </c>
      <c r="AN28" s="184"/>
      <c r="AO28" s="184"/>
      <c r="AP28" s="146">
        <f t="shared" si="0"/>
        <v>394</v>
      </c>
      <c r="AQ28" s="186" t="e">
        <f t="shared" si="1"/>
        <v>#DIV/0!</v>
      </c>
      <c r="AR28" s="260" t="s">
        <v>628</v>
      </c>
      <c r="AS28" s="235" t="s">
        <v>730</v>
      </c>
      <c r="AT28" s="260" t="s">
        <v>629</v>
      </c>
      <c r="AU28" s="243" t="s">
        <v>187</v>
      </c>
      <c r="AV28" s="244" t="s">
        <v>248</v>
      </c>
    </row>
    <row r="29" spans="1:48" ht="57.95" customHeight="1" x14ac:dyDescent="0.25">
      <c r="A29" s="164"/>
      <c r="B29" s="164"/>
      <c r="C29" s="164">
        <v>6</v>
      </c>
      <c r="D29" s="146" t="s">
        <v>306</v>
      </c>
      <c r="E29" s="191" t="s">
        <v>309</v>
      </c>
      <c r="F29" s="191" t="s">
        <v>310</v>
      </c>
      <c r="G29" s="143" t="s">
        <v>262</v>
      </c>
      <c r="H29" s="149" t="s">
        <v>284</v>
      </c>
      <c r="I29" s="164" t="s">
        <v>244</v>
      </c>
      <c r="J29" s="191" t="s">
        <v>311</v>
      </c>
      <c r="K29" s="144" t="s">
        <v>245</v>
      </c>
      <c r="L29" s="192"/>
      <c r="M29" s="192"/>
      <c r="N29" s="192"/>
      <c r="O29" s="192"/>
      <c r="P29" s="145" t="s">
        <v>246</v>
      </c>
      <c r="Q29" s="194" t="s">
        <v>254</v>
      </c>
      <c r="R29" s="184"/>
      <c r="S29" s="184"/>
      <c r="T29" s="184"/>
      <c r="U29" s="184"/>
      <c r="V29" s="184"/>
      <c r="W29" s="184"/>
      <c r="X29" s="184"/>
      <c r="Y29" s="184"/>
      <c r="Z29" s="184"/>
      <c r="AA29" s="184"/>
      <c r="AB29" s="184"/>
      <c r="AC29" s="184"/>
      <c r="AD29" s="184"/>
      <c r="AE29" s="184"/>
      <c r="AF29" s="184"/>
      <c r="AG29" s="184"/>
      <c r="AH29" s="184"/>
      <c r="AI29" s="184"/>
      <c r="AJ29" s="164">
        <v>81</v>
      </c>
      <c r="AK29" s="164">
        <v>46</v>
      </c>
      <c r="AL29" s="225">
        <v>60</v>
      </c>
      <c r="AM29" s="225">
        <v>75</v>
      </c>
      <c r="AN29" s="184"/>
      <c r="AO29" s="184"/>
      <c r="AP29" s="146">
        <f t="shared" si="0"/>
        <v>262</v>
      </c>
      <c r="AQ29" s="186" t="e">
        <f t="shared" si="1"/>
        <v>#DIV/0!</v>
      </c>
      <c r="AR29" s="260" t="s">
        <v>642</v>
      </c>
      <c r="AS29" s="235" t="s">
        <v>730</v>
      </c>
      <c r="AT29" s="260" t="s">
        <v>643</v>
      </c>
      <c r="AU29" s="243" t="s">
        <v>187</v>
      </c>
      <c r="AV29" s="244" t="s">
        <v>248</v>
      </c>
    </row>
    <row r="30" spans="1:48" ht="75" x14ac:dyDescent="0.25">
      <c r="A30" s="164"/>
      <c r="B30" s="164"/>
      <c r="C30" s="164">
        <v>6</v>
      </c>
      <c r="D30" s="146" t="s">
        <v>306</v>
      </c>
      <c r="E30" s="191" t="s">
        <v>312</v>
      </c>
      <c r="F30" s="191" t="s">
        <v>313</v>
      </c>
      <c r="G30" s="143" t="s">
        <v>262</v>
      </c>
      <c r="H30" s="149" t="s">
        <v>284</v>
      </c>
      <c r="I30" s="164" t="s">
        <v>244</v>
      </c>
      <c r="J30" s="191" t="s">
        <v>314</v>
      </c>
      <c r="K30" s="144" t="s">
        <v>245</v>
      </c>
      <c r="L30" s="192"/>
      <c r="M30" s="192"/>
      <c r="N30" s="192"/>
      <c r="O30" s="192"/>
      <c r="P30" s="145" t="s">
        <v>246</v>
      </c>
      <c r="Q30" s="194" t="s">
        <v>254</v>
      </c>
      <c r="R30" s="184"/>
      <c r="S30" s="184"/>
      <c r="T30" s="184"/>
      <c r="U30" s="184"/>
      <c r="V30" s="184"/>
      <c r="W30" s="184"/>
      <c r="X30" s="184"/>
      <c r="Y30" s="184"/>
      <c r="Z30" s="184"/>
      <c r="AA30" s="184"/>
      <c r="AB30" s="184"/>
      <c r="AC30" s="184"/>
      <c r="AD30" s="184"/>
      <c r="AE30" s="184"/>
      <c r="AF30" s="184"/>
      <c r="AG30" s="184"/>
      <c r="AH30" s="184"/>
      <c r="AI30" s="184"/>
      <c r="AJ30" s="164">
        <v>42</v>
      </c>
      <c r="AK30" s="164">
        <v>8</v>
      </c>
      <c r="AL30" s="225">
        <v>38</v>
      </c>
      <c r="AM30" s="225">
        <v>13</v>
      </c>
      <c r="AN30" s="184"/>
      <c r="AO30" s="184"/>
      <c r="AP30" s="146">
        <f t="shared" si="0"/>
        <v>101</v>
      </c>
      <c r="AQ30" s="186" t="e">
        <f t="shared" si="1"/>
        <v>#DIV/0!</v>
      </c>
      <c r="AR30" s="260" t="s">
        <v>644</v>
      </c>
      <c r="AS30" s="235" t="s">
        <v>730</v>
      </c>
      <c r="AT30" s="260" t="s">
        <v>645</v>
      </c>
      <c r="AU30" s="243" t="s">
        <v>187</v>
      </c>
      <c r="AV30" s="244" t="s">
        <v>248</v>
      </c>
    </row>
    <row r="31" spans="1:48" ht="75" x14ac:dyDescent="0.25">
      <c r="A31" s="164"/>
      <c r="B31" s="164"/>
      <c r="C31" s="164">
        <v>6</v>
      </c>
      <c r="D31" s="146" t="s">
        <v>306</v>
      </c>
      <c r="E31" s="191" t="s">
        <v>315</v>
      </c>
      <c r="F31" s="144" t="s">
        <v>316</v>
      </c>
      <c r="G31" s="143" t="s">
        <v>262</v>
      </c>
      <c r="H31" s="149" t="s">
        <v>284</v>
      </c>
      <c r="I31" s="164" t="s">
        <v>244</v>
      </c>
      <c r="J31" s="144" t="s">
        <v>317</v>
      </c>
      <c r="K31" s="144" t="s">
        <v>245</v>
      </c>
      <c r="L31" s="192"/>
      <c r="M31" s="192"/>
      <c r="N31" s="192"/>
      <c r="O31" s="192"/>
      <c r="P31" s="145" t="s">
        <v>246</v>
      </c>
      <c r="Q31" s="194" t="s">
        <v>254</v>
      </c>
      <c r="R31" s="184"/>
      <c r="S31" s="184"/>
      <c r="T31" s="184"/>
      <c r="U31" s="184"/>
      <c r="V31" s="184"/>
      <c r="W31" s="184"/>
      <c r="X31" s="184"/>
      <c r="Y31" s="184"/>
      <c r="Z31" s="184"/>
      <c r="AA31" s="184"/>
      <c r="AB31" s="184"/>
      <c r="AC31" s="184"/>
      <c r="AD31" s="184"/>
      <c r="AE31" s="184"/>
      <c r="AF31" s="184"/>
      <c r="AG31" s="184"/>
      <c r="AH31" s="184"/>
      <c r="AI31" s="184"/>
      <c r="AJ31" s="164">
        <v>13</v>
      </c>
      <c r="AK31" s="164">
        <v>7</v>
      </c>
      <c r="AL31" s="225">
        <v>5</v>
      </c>
      <c r="AM31" s="225">
        <v>6</v>
      </c>
      <c r="AN31" s="184"/>
      <c r="AO31" s="184"/>
      <c r="AP31" s="146">
        <f t="shared" si="0"/>
        <v>31</v>
      </c>
      <c r="AQ31" s="186" t="e">
        <f t="shared" si="1"/>
        <v>#DIV/0!</v>
      </c>
      <c r="AR31" s="260" t="s">
        <v>646</v>
      </c>
      <c r="AS31" s="235" t="s">
        <v>730</v>
      </c>
      <c r="AT31" s="260" t="s">
        <v>647</v>
      </c>
      <c r="AU31" s="243" t="s">
        <v>187</v>
      </c>
      <c r="AV31" s="244" t="s">
        <v>248</v>
      </c>
    </row>
    <row r="32" spans="1:48" ht="105" x14ac:dyDescent="0.25">
      <c r="A32" s="164"/>
      <c r="B32" s="164"/>
      <c r="C32" s="164">
        <v>7</v>
      </c>
      <c r="D32" s="144" t="s">
        <v>318</v>
      </c>
      <c r="E32" s="144" t="s">
        <v>319</v>
      </c>
      <c r="F32" s="144" t="s">
        <v>320</v>
      </c>
      <c r="G32" s="143" t="s">
        <v>262</v>
      </c>
      <c r="H32" s="149" t="s">
        <v>284</v>
      </c>
      <c r="I32" s="164" t="s">
        <v>244</v>
      </c>
      <c r="J32" s="144" t="s">
        <v>320</v>
      </c>
      <c r="K32" s="144" t="s">
        <v>245</v>
      </c>
      <c r="L32" s="192"/>
      <c r="M32" s="192"/>
      <c r="N32" s="192"/>
      <c r="O32" s="192"/>
      <c r="P32" s="145" t="s">
        <v>246</v>
      </c>
      <c r="Q32" s="192" t="s">
        <v>254</v>
      </c>
      <c r="R32" s="184"/>
      <c r="S32" s="184"/>
      <c r="T32" s="184"/>
      <c r="U32" s="184"/>
      <c r="V32" s="184"/>
      <c r="W32" s="184"/>
      <c r="X32" s="184"/>
      <c r="Y32" s="184"/>
      <c r="Z32" s="184"/>
      <c r="AA32" s="184"/>
      <c r="AB32" s="184"/>
      <c r="AC32" s="184"/>
      <c r="AD32" s="184"/>
      <c r="AE32" s="184"/>
      <c r="AF32" s="184"/>
      <c r="AG32" s="184"/>
      <c r="AH32" s="184"/>
      <c r="AI32" s="184"/>
      <c r="AJ32" s="184">
        <v>3443</v>
      </c>
      <c r="AK32" s="184">
        <v>3390</v>
      </c>
      <c r="AL32" s="184">
        <v>3637</v>
      </c>
      <c r="AM32" s="184">
        <v>3327</v>
      </c>
      <c r="AN32" s="184"/>
      <c r="AO32" s="184"/>
      <c r="AP32" s="146">
        <f t="shared" si="0"/>
        <v>13797</v>
      </c>
      <c r="AQ32" s="186"/>
      <c r="AR32" s="147" t="s">
        <v>654</v>
      </c>
      <c r="AS32" s="253" t="s">
        <v>731</v>
      </c>
      <c r="AT32" s="267" t="s">
        <v>655</v>
      </c>
      <c r="AU32" s="246" t="s">
        <v>321</v>
      </c>
      <c r="AV32" s="196" t="s">
        <v>248</v>
      </c>
    </row>
    <row r="33" spans="1:48" ht="101.1" customHeight="1" x14ac:dyDescent="0.25">
      <c r="A33" s="164"/>
      <c r="B33" s="164"/>
      <c r="C33" s="164">
        <v>8</v>
      </c>
      <c r="D33" s="146" t="s">
        <v>322</v>
      </c>
      <c r="E33" s="144" t="s">
        <v>323</v>
      </c>
      <c r="F33" s="144" t="s">
        <v>324</v>
      </c>
      <c r="G33" s="143" t="s">
        <v>262</v>
      </c>
      <c r="H33" s="149" t="s">
        <v>284</v>
      </c>
      <c r="I33" s="164" t="s">
        <v>244</v>
      </c>
      <c r="J33" s="144" t="s">
        <v>325</v>
      </c>
      <c r="K33" s="144" t="s">
        <v>245</v>
      </c>
      <c r="L33" s="192"/>
      <c r="M33" s="192"/>
      <c r="N33" s="192"/>
      <c r="O33" s="192"/>
      <c r="P33" s="145" t="s">
        <v>246</v>
      </c>
      <c r="Q33" s="192" t="s">
        <v>254</v>
      </c>
      <c r="R33" s="184"/>
      <c r="S33" s="184"/>
      <c r="T33" s="184"/>
      <c r="U33" s="184"/>
      <c r="V33" s="184"/>
      <c r="W33" s="184"/>
      <c r="X33" s="184"/>
      <c r="Y33" s="184"/>
      <c r="Z33" s="184"/>
      <c r="AA33" s="184"/>
      <c r="AB33" s="184"/>
      <c r="AC33" s="184"/>
      <c r="AD33" s="184"/>
      <c r="AE33" s="184"/>
      <c r="AF33" s="184"/>
      <c r="AG33" s="184"/>
      <c r="AH33" s="184"/>
      <c r="AI33" s="184"/>
      <c r="AJ33" s="184">
        <v>1028</v>
      </c>
      <c r="AK33" s="184">
        <v>914</v>
      </c>
      <c r="AL33" s="184">
        <v>1036</v>
      </c>
      <c r="AM33" s="184">
        <v>969</v>
      </c>
      <c r="AN33" s="184"/>
      <c r="AO33" s="184"/>
      <c r="AP33" s="146">
        <f t="shared" si="0"/>
        <v>3947</v>
      </c>
      <c r="AQ33" s="186"/>
      <c r="AR33" s="147" t="s">
        <v>656</v>
      </c>
      <c r="AS33" s="253" t="s">
        <v>731</v>
      </c>
      <c r="AT33" s="267" t="s">
        <v>657</v>
      </c>
      <c r="AU33" s="247" t="s">
        <v>187</v>
      </c>
      <c r="AV33" s="196" t="s">
        <v>248</v>
      </c>
    </row>
    <row r="34" spans="1:48" ht="90" x14ac:dyDescent="0.25">
      <c r="A34" s="164"/>
      <c r="B34" s="164"/>
      <c r="C34" s="164">
        <v>8</v>
      </c>
      <c r="D34" s="146" t="s">
        <v>322</v>
      </c>
      <c r="E34" s="144" t="s">
        <v>326</v>
      </c>
      <c r="F34" s="144" t="s">
        <v>327</v>
      </c>
      <c r="G34" s="143" t="s">
        <v>262</v>
      </c>
      <c r="H34" s="149" t="s">
        <v>284</v>
      </c>
      <c r="I34" s="164" t="s">
        <v>244</v>
      </c>
      <c r="J34" s="144" t="s">
        <v>328</v>
      </c>
      <c r="K34" s="144" t="s">
        <v>245</v>
      </c>
      <c r="L34" s="184"/>
      <c r="M34" s="184"/>
      <c r="N34" s="184"/>
      <c r="O34" s="184"/>
      <c r="P34" s="145" t="s">
        <v>246</v>
      </c>
      <c r="Q34" s="164" t="s">
        <v>254</v>
      </c>
      <c r="R34" s="184"/>
      <c r="S34" s="184"/>
      <c r="T34" s="184"/>
      <c r="U34" s="184"/>
      <c r="V34" s="184"/>
      <c r="W34" s="184"/>
      <c r="X34" s="184"/>
      <c r="Y34" s="184"/>
      <c r="Z34" s="184"/>
      <c r="AA34" s="184"/>
      <c r="AB34" s="184"/>
      <c r="AC34" s="184"/>
      <c r="AD34" s="184"/>
      <c r="AE34" s="184"/>
      <c r="AF34" s="184"/>
      <c r="AG34" s="184"/>
      <c r="AH34" s="184"/>
      <c r="AI34" s="184"/>
      <c r="AJ34" s="184">
        <v>822</v>
      </c>
      <c r="AK34" s="184">
        <v>727</v>
      </c>
      <c r="AL34" s="207">
        <v>748</v>
      </c>
      <c r="AM34" s="207">
        <v>695</v>
      </c>
      <c r="AN34" s="207"/>
      <c r="AO34" s="207"/>
      <c r="AP34" s="146">
        <f t="shared" si="0"/>
        <v>2992</v>
      </c>
      <c r="AQ34" s="208"/>
      <c r="AR34" s="230" t="s">
        <v>658</v>
      </c>
      <c r="AS34" s="253" t="s">
        <v>731</v>
      </c>
      <c r="AT34" s="230" t="s">
        <v>659</v>
      </c>
      <c r="AU34" s="226" t="s">
        <v>187</v>
      </c>
      <c r="AV34" s="184" t="s">
        <v>248</v>
      </c>
    </row>
    <row r="35" spans="1:48" ht="105" x14ac:dyDescent="0.25">
      <c r="A35" s="164"/>
      <c r="B35" s="164"/>
      <c r="C35" s="164">
        <v>9</v>
      </c>
      <c r="D35" s="146" t="s">
        <v>329</v>
      </c>
      <c r="E35" s="144" t="s">
        <v>330</v>
      </c>
      <c r="F35" s="144" t="s">
        <v>331</v>
      </c>
      <c r="G35" s="143" t="s">
        <v>262</v>
      </c>
      <c r="H35" s="149" t="s">
        <v>284</v>
      </c>
      <c r="I35" s="164" t="s">
        <v>244</v>
      </c>
      <c r="J35" s="144" t="s">
        <v>332</v>
      </c>
      <c r="K35" s="144" t="s">
        <v>245</v>
      </c>
      <c r="L35" s="184"/>
      <c r="M35" s="184"/>
      <c r="N35" s="184"/>
      <c r="O35" s="184"/>
      <c r="P35" s="145" t="s">
        <v>246</v>
      </c>
      <c r="Q35" s="143" t="s">
        <v>333</v>
      </c>
      <c r="R35" s="184"/>
      <c r="S35" s="184"/>
      <c r="T35" s="184"/>
      <c r="U35" s="184"/>
      <c r="V35" s="184"/>
      <c r="W35" s="184"/>
      <c r="X35" s="184"/>
      <c r="Y35" s="184"/>
      <c r="Z35" s="184"/>
      <c r="AA35" s="184"/>
      <c r="AB35" s="184"/>
      <c r="AC35" s="184"/>
      <c r="AD35" s="184"/>
      <c r="AE35" s="184"/>
      <c r="AF35" s="184"/>
      <c r="AG35" s="184"/>
      <c r="AH35" s="184"/>
      <c r="AI35" s="184"/>
      <c r="AJ35" s="207">
        <v>895</v>
      </c>
      <c r="AK35" s="207">
        <v>863</v>
      </c>
      <c r="AL35" s="184">
        <v>966</v>
      </c>
      <c r="AM35" s="184">
        <v>864</v>
      </c>
      <c r="AN35" s="207"/>
      <c r="AO35" s="207"/>
      <c r="AP35" s="146">
        <f t="shared" si="0"/>
        <v>3588</v>
      </c>
      <c r="AQ35" s="208" t="e">
        <f t="shared" si="1"/>
        <v>#DIV/0!</v>
      </c>
      <c r="AR35" s="265" t="s">
        <v>664</v>
      </c>
      <c r="AS35" s="235" t="s">
        <v>732</v>
      </c>
      <c r="AT35" s="265" t="s">
        <v>665</v>
      </c>
      <c r="AU35" s="226" t="s">
        <v>187</v>
      </c>
      <c r="AV35" s="184" t="s">
        <v>248</v>
      </c>
    </row>
    <row r="36" spans="1:48" ht="105" x14ac:dyDescent="0.25">
      <c r="A36" s="164"/>
      <c r="B36" s="164"/>
      <c r="C36" s="164">
        <v>9</v>
      </c>
      <c r="D36" s="146" t="s">
        <v>329</v>
      </c>
      <c r="E36" s="144" t="s">
        <v>334</v>
      </c>
      <c r="F36" s="144" t="s">
        <v>335</v>
      </c>
      <c r="G36" s="143" t="s">
        <v>262</v>
      </c>
      <c r="H36" s="149" t="s">
        <v>284</v>
      </c>
      <c r="I36" s="164" t="s">
        <v>244</v>
      </c>
      <c r="J36" s="144" t="s">
        <v>336</v>
      </c>
      <c r="K36" s="144" t="s">
        <v>245</v>
      </c>
      <c r="L36" s="184"/>
      <c r="M36" s="184"/>
      <c r="N36" s="184"/>
      <c r="O36" s="184"/>
      <c r="P36" s="145" t="s">
        <v>246</v>
      </c>
      <c r="Q36" s="143" t="s">
        <v>333</v>
      </c>
      <c r="R36" s="184"/>
      <c r="S36" s="184"/>
      <c r="T36" s="184"/>
      <c r="U36" s="184"/>
      <c r="V36" s="184"/>
      <c r="W36" s="184"/>
      <c r="X36" s="184"/>
      <c r="Y36" s="184"/>
      <c r="Z36" s="184"/>
      <c r="AA36" s="184"/>
      <c r="AB36" s="184"/>
      <c r="AC36" s="184"/>
      <c r="AD36" s="184"/>
      <c r="AE36" s="184"/>
      <c r="AF36" s="184"/>
      <c r="AG36" s="184"/>
      <c r="AH36" s="184"/>
      <c r="AI36" s="184"/>
      <c r="AJ36" s="207">
        <v>646</v>
      </c>
      <c r="AK36" s="207">
        <v>603</v>
      </c>
      <c r="AL36" s="184">
        <v>685</v>
      </c>
      <c r="AM36" s="184">
        <v>608</v>
      </c>
      <c r="AN36" s="207"/>
      <c r="AO36" s="207"/>
      <c r="AP36" s="146">
        <f t="shared" si="0"/>
        <v>2542</v>
      </c>
      <c r="AQ36" s="208" t="e">
        <f t="shared" si="1"/>
        <v>#DIV/0!</v>
      </c>
      <c r="AR36" s="265" t="s">
        <v>666</v>
      </c>
      <c r="AS36" s="235" t="s">
        <v>732</v>
      </c>
      <c r="AT36" s="265" t="s">
        <v>667</v>
      </c>
      <c r="AU36" s="226" t="s">
        <v>187</v>
      </c>
      <c r="AV36" s="184" t="s">
        <v>248</v>
      </c>
    </row>
    <row r="37" spans="1:48" ht="90" x14ac:dyDescent="0.25">
      <c r="A37" s="164"/>
      <c r="B37" s="164"/>
      <c r="C37" s="164">
        <v>10</v>
      </c>
      <c r="D37" s="146" t="s">
        <v>337</v>
      </c>
      <c r="E37" s="144" t="s">
        <v>338</v>
      </c>
      <c r="F37" s="144" t="s">
        <v>339</v>
      </c>
      <c r="G37" s="143" t="s">
        <v>262</v>
      </c>
      <c r="H37" s="149" t="s">
        <v>284</v>
      </c>
      <c r="I37" s="164" t="s">
        <v>244</v>
      </c>
      <c r="J37" s="144" t="s">
        <v>340</v>
      </c>
      <c r="K37" s="144" t="s">
        <v>245</v>
      </c>
      <c r="L37" s="184"/>
      <c r="M37" s="184"/>
      <c r="N37" s="184"/>
      <c r="O37" s="184"/>
      <c r="P37" s="145" t="s">
        <v>246</v>
      </c>
      <c r="Q37" s="143" t="s">
        <v>333</v>
      </c>
      <c r="R37" s="184"/>
      <c r="S37" s="184"/>
      <c r="T37" s="184"/>
      <c r="U37" s="184"/>
      <c r="V37" s="184"/>
      <c r="W37" s="184"/>
      <c r="X37" s="184"/>
      <c r="Y37" s="184"/>
      <c r="Z37" s="184"/>
      <c r="AA37" s="184"/>
      <c r="AB37" s="184"/>
      <c r="AC37" s="184"/>
      <c r="AD37" s="184"/>
      <c r="AE37" s="184"/>
      <c r="AF37" s="184"/>
      <c r="AG37" s="184"/>
      <c r="AH37" s="184"/>
      <c r="AI37" s="184"/>
      <c r="AJ37" s="207">
        <v>148</v>
      </c>
      <c r="AK37" s="207">
        <v>180</v>
      </c>
      <c r="AL37" s="184">
        <v>158</v>
      </c>
      <c r="AM37" s="184">
        <v>164</v>
      </c>
      <c r="AN37" s="207"/>
      <c r="AO37" s="207"/>
      <c r="AP37" s="146">
        <f t="shared" si="0"/>
        <v>650</v>
      </c>
      <c r="AQ37" s="208" t="e">
        <f t="shared" si="1"/>
        <v>#DIV/0!</v>
      </c>
      <c r="AR37" s="265" t="s">
        <v>668</v>
      </c>
      <c r="AS37" s="235" t="s">
        <v>733</v>
      </c>
      <c r="AT37" s="265" t="s">
        <v>669</v>
      </c>
      <c r="AU37" s="226" t="s">
        <v>187</v>
      </c>
      <c r="AV37" s="184" t="s">
        <v>248</v>
      </c>
    </row>
    <row r="38" spans="1:48" ht="90" x14ac:dyDescent="0.25">
      <c r="A38" s="164"/>
      <c r="B38" s="164"/>
      <c r="C38" s="164">
        <v>10</v>
      </c>
      <c r="D38" s="146" t="s">
        <v>337</v>
      </c>
      <c r="E38" s="144" t="s">
        <v>341</v>
      </c>
      <c r="F38" s="144" t="s">
        <v>342</v>
      </c>
      <c r="G38" s="143" t="s">
        <v>262</v>
      </c>
      <c r="H38" s="149" t="s">
        <v>284</v>
      </c>
      <c r="I38" s="164" t="s">
        <v>244</v>
      </c>
      <c r="J38" s="144" t="s">
        <v>342</v>
      </c>
      <c r="K38" s="144" t="s">
        <v>245</v>
      </c>
      <c r="L38" s="184"/>
      <c r="M38" s="184"/>
      <c r="N38" s="184"/>
      <c r="O38" s="184"/>
      <c r="P38" s="145" t="s">
        <v>246</v>
      </c>
      <c r="Q38" s="143" t="s">
        <v>333</v>
      </c>
      <c r="R38" s="184"/>
      <c r="S38" s="184"/>
      <c r="T38" s="184"/>
      <c r="U38" s="184"/>
      <c r="V38" s="184"/>
      <c r="W38" s="184"/>
      <c r="X38" s="184"/>
      <c r="Y38" s="184"/>
      <c r="Z38" s="184"/>
      <c r="AA38" s="184"/>
      <c r="AB38" s="184"/>
      <c r="AC38" s="184"/>
      <c r="AD38" s="184"/>
      <c r="AE38" s="184"/>
      <c r="AF38" s="184"/>
      <c r="AG38" s="184"/>
      <c r="AH38" s="184"/>
      <c r="AI38" s="184"/>
      <c r="AJ38" s="207">
        <v>71</v>
      </c>
      <c r="AK38" s="207">
        <v>110</v>
      </c>
      <c r="AL38" s="184">
        <v>78</v>
      </c>
      <c r="AM38" s="184">
        <v>73</v>
      </c>
      <c r="AN38" s="207"/>
      <c r="AO38" s="207"/>
      <c r="AP38" s="146">
        <f t="shared" si="0"/>
        <v>332</v>
      </c>
      <c r="AQ38" s="208" t="e">
        <f t="shared" si="1"/>
        <v>#DIV/0!</v>
      </c>
      <c r="AR38" s="265" t="s">
        <v>670</v>
      </c>
      <c r="AS38" s="235" t="s">
        <v>733</v>
      </c>
      <c r="AT38" s="265" t="s">
        <v>671</v>
      </c>
      <c r="AU38" s="226" t="s">
        <v>187</v>
      </c>
      <c r="AV38" s="184" t="s">
        <v>248</v>
      </c>
    </row>
    <row r="39" spans="1:48" ht="90" x14ac:dyDescent="0.25">
      <c r="A39" s="164"/>
      <c r="B39" s="164"/>
      <c r="C39" s="164">
        <v>10</v>
      </c>
      <c r="D39" s="146" t="s">
        <v>337</v>
      </c>
      <c r="E39" s="144" t="s">
        <v>343</v>
      </c>
      <c r="F39" s="144" t="s">
        <v>344</v>
      </c>
      <c r="G39" s="143" t="s">
        <v>262</v>
      </c>
      <c r="H39" s="149" t="s">
        <v>284</v>
      </c>
      <c r="I39" s="164" t="s">
        <v>244</v>
      </c>
      <c r="J39" s="144" t="s">
        <v>345</v>
      </c>
      <c r="K39" s="144" t="s">
        <v>245</v>
      </c>
      <c r="L39" s="184"/>
      <c r="M39" s="184"/>
      <c r="N39" s="184"/>
      <c r="O39" s="184"/>
      <c r="P39" s="145" t="s">
        <v>246</v>
      </c>
      <c r="Q39" s="143" t="s">
        <v>333</v>
      </c>
      <c r="R39" s="184"/>
      <c r="S39" s="184"/>
      <c r="T39" s="184"/>
      <c r="U39" s="184"/>
      <c r="V39" s="184"/>
      <c r="W39" s="184"/>
      <c r="X39" s="184"/>
      <c r="Y39" s="184"/>
      <c r="Z39" s="184"/>
      <c r="AA39" s="184"/>
      <c r="AB39" s="184"/>
      <c r="AC39" s="184"/>
      <c r="AD39" s="184"/>
      <c r="AE39" s="184"/>
      <c r="AF39" s="184"/>
      <c r="AG39" s="184"/>
      <c r="AH39" s="184"/>
      <c r="AI39" s="184"/>
      <c r="AJ39" s="207">
        <v>70</v>
      </c>
      <c r="AK39" s="207">
        <v>77</v>
      </c>
      <c r="AL39" s="184">
        <v>80</v>
      </c>
      <c r="AM39" s="184">
        <v>91</v>
      </c>
      <c r="AN39" s="207"/>
      <c r="AO39" s="207"/>
      <c r="AP39" s="146">
        <f t="shared" si="0"/>
        <v>318</v>
      </c>
      <c r="AQ39" s="208" t="e">
        <f t="shared" si="1"/>
        <v>#DIV/0!</v>
      </c>
      <c r="AR39" s="265" t="s">
        <v>672</v>
      </c>
      <c r="AS39" s="235" t="s">
        <v>733</v>
      </c>
      <c r="AT39" s="265" t="s">
        <v>673</v>
      </c>
      <c r="AU39" s="226" t="s">
        <v>187</v>
      </c>
      <c r="AV39" s="184" t="s">
        <v>248</v>
      </c>
    </row>
    <row r="40" spans="1:48" ht="180" x14ac:dyDescent="0.25">
      <c r="A40" s="164"/>
      <c r="B40" s="164"/>
      <c r="C40" s="164">
        <v>11</v>
      </c>
      <c r="D40" s="144" t="s">
        <v>346</v>
      </c>
      <c r="E40" s="144" t="s">
        <v>347</v>
      </c>
      <c r="F40" s="144" t="s">
        <v>348</v>
      </c>
      <c r="G40" s="143" t="s">
        <v>262</v>
      </c>
      <c r="H40" s="149" t="s">
        <v>284</v>
      </c>
      <c r="I40" s="164" t="s">
        <v>244</v>
      </c>
      <c r="J40" s="144" t="s">
        <v>349</v>
      </c>
      <c r="K40" s="144" t="s">
        <v>245</v>
      </c>
      <c r="L40" s="184"/>
      <c r="M40" s="184"/>
      <c r="N40" s="184"/>
      <c r="O40" s="184"/>
      <c r="P40" s="145" t="s">
        <v>246</v>
      </c>
      <c r="Q40" s="164" t="s">
        <v>350</v>
      </c>
      <c r="R40" s="184"/>
      <c r="S40" s="184"/>
      <c r="T40" s="184"/>
      <c r="U40" s="184"/>
      <c r="V40" s="184"/>
      <c r="W40" s="184"/>
      <c r="X40" s="184"/>
      <c r="Y40" s="184"/>
      <c r="Z40" s="184"/>
      <c r="AA40" s="184"/>
      <c r="AB40" s="184"/>
      <c r="AC40" s="184"/>
      <c r="AD40" s="184"/>
      <c r="AE40" s="184"/>
      <c r="AF40" s="184"/>
      <c r="AG40" s="184"/>
      <c r="AH40" s="184"/>
      <c r="AI40" s="184"/>
      <c r="AJ40" s="184">
        <v>64</v>
      </c>
      <c r="AK40" s="184">
        <v>0</v>
      </c>
      <c r="AL40" s="207">
        <v>431</v>
      </c>
      <c r="AM40" s="184">
        <v>502</v>
      </c>
      <c r="AN40" s="184"/>
      <c r="AO40" s="184"/>
      <c r="AP40" s="146">
        <f t="shared" si="0"/>
        <v>997</v>
      </c>
      <c r="AQ40" s="186" t="e">
        <f t="shared" si="1"/>
        <v>#DIV/0!</v>
      </c>
      <c r="AR40" s="198" t="s">
        <v>767</v>
      </c>
      <c r="AS40" s="235" t="s">
        <v>777</v>
      </c>
      <c r="AT40" s="198" t="s">
        <v>768</v>
      </c>
      <c r="AU40" s="198" t="s">
        <v>769</v>
      </c>
      <c r="AV40" s="147" t="s">
        <v>614</v>
      </c>
    </row>
    <row r="41" spans="1:48" ht="138.6" customHeight="1" x14ac:dyDescent="0.25">
      <c r="A41" s="164"/>
      <c r="B41" s="164"/>
      <c r="C41" s="164">
        <v>12</v>
      </c>
      <c r="D41" s="144" t="s">
        <v>351</v>
      </c>
      <c r="E41" s="144" t="s">
        <v>352</v>
      </c>
      <c r="F41" s="184" t="s">
        <v>353</v>
      </c>
      <c r="G41" s="143" t="s">
        <v>262</v>
      </c>
      <c r="H41" s="149" t="s">
        <v>284</v>
      </c>
      <c r="I41" s="164" t="s">
        <v>244</v>
      </c>
      <c r="J41" s="146" t="s">
        <v>354</v>
      </c>
      <c r="K41" s="144" t="s">
        <v>245</v>
      </c>
      <c r="L41" s="184"/>
      <c r="M41" s="184"/>
      <c r="N41" s="184"/>
      <c r="O41" s="184"/>
      <c r="P41" s="145" t="s">
        <v>246</v>
      </c>
      <c r="Q41" s="164" t="s">
        <v>350</v>
      </c>
      <c r="R41" s="184"/>
      <c r="S41" s="184"/>
      <c r="T41" s="184"/>
      <c r="U41" s="184"/>
      <c r="V41" s="184"/>
      <c r="W41" s="184"/>
      <c r="X41" s="184"/>
      <c r="Y41" s="184"/>
      <c r="Z41" s="184"/>
      <c r="AA41" s="184"/>
      <c r="AB41" s="184"/>
      <c r="AC41" s="184"/>
      <c r="AD41" s="184"/>
      <c r="AE41" s="184"/>
      <c r="AF41" s="184"/>
      <c r="AG41" s="184"/>
      <c r="AH41" s="184"/>
      <c r="AI41" s="184"/>
      <c r="AJ41" s="184">
        <v>24</v>
      </c>
      <c r="AK41" s="184">
        <v>0</v>
      </c>
      <c r="AL41" s="207">
        <v>4</v>
      </c>
      <c r="AM41" s="184">
        <v>5</v>
      </c>
      <c r="AN41" s="184"/>
      <c r="AO41" s="184"/>
      <c r="AP41" s="146">
        <f t="shared" si="0"/>
        <v>33</v>
      </c>
      <c r="AQ41" s="186" t="e">
        <f t="shared" si="1"/>
        <v>#DIV/0!</v>
      </c>
      <c r="AR41" s="234" t="s">
        <v>770</v>
      </c>
      <c r="AS41" s="235" t="s">
        <v>778</v>
      </c>
      <c r="AT41" s="234" t="s">
        <v>771</v>
      </c>
      <c r="AU41" s="198" t="s">
        <v>772</v>
      </c>
      <c r="AV41" s="147" t="s">
        <v>773</v>
      </c>
    </row>
    <row r="42" spans="1:48" ht="162" customHeight="1" x14ac:dyDescent="0.25">
      <c r="A42" s="164"/>
      <c r="B42" s="164"/>
      <c r="C42" s="164">
        <v>13</v>
      </c>
      <c r="D42" s="144" t="s">
        <v>355</v>
      </c>
      <c r="E42" s="144" t="s">
        <v>356</v>
      </c>
      <c r="F42" s="144" t="s">
        <v>357</v>
      </c>
      <c r="G42" s="143" t="s">
        <v>262</v>
      </c>
      <c r="H42" s="149" t="s">
        <v>284</v>
      </c>
      <c r="I42" s="164" t="s">
        <v>244</v>
      </c>
      <c r="J42" s="144" t="s">
        <v>358</v>
      </c>
      <c r="K42" s="144" t="s">
        <v>245</v>
      </c>
      <c r="L42" s="184"/>
      <c r="M42" s="184"/>
      <c r="N42" s="184"/>
      <c r="O42" s="184"/>
      <c r="P42" s="145" t="s">
        <v>246</v>
      </c>
      <c r="Q42" s="164" t="s">
        <v>350</v>
      </c>
      <c r="R42" s="184"/>
      <c r="S42" s="184"/>
      <c r="T42" s="184"/>
      <c r="U42" s="184"/>
      <c r="V42" s="184"/>
      <c r="W42" s="184"/>
      <c r="X42" s="184"/>
      <c r="Y42" s="184"/>
      <c r="Z42" s="184"/>
      <c r="AA42" s="184"/>
      <c r="AB42" s="184"/>
      <c r="AC42" s="184"/>
      <c r="AD42" s="184"/>
      <c r="AE42" s="184"/>
      <c r="AF42" s="184"/>
      <c r="AG42" s="184"/>
      <c r="AH42" s="184"/>
      <c r="AI42" s="184"/>
      <c r="AJ42" s="184">
        <v>88</v>
      </c>
      <c r="AK42" s="184">
        <v>0</v>
      </c>
      <c r="AL42" s="207">
        <v>105</v>
      </c>
      <c r="AM42" s="184">
        <v>76</v>
      </c>
      <c r="AN42" s="184"/>
      <c r="AO42" s="184"/>
      <c r="AP42" s="146">
        <f t="shared" si="0"/>
        <v>269</v>
      </c>
      <c r="AQ42" s="186" t="e">
        <f t="shared" si="1"/>
        <v>#DIV/0!</v>
      </c>
      <c r="AR42" s="234" t="s">
        <v>774</v>
      </c>
      <c r="AS42" s="235" t="s">
        <v>779</v>
      </c>
      <c r="AT42" s="234" t="s">
        <v>775</v>
      </c>
      <c r="AU42" s="198" t="s">
        <v>776</v>
      </c>
      <c r="AV42" s="147" t="s">
        <v>615</v>
      </c>
    </row>
    <row r="43" spans="1:48" ht="276.75" customHeight="1" x14ac:dyDescent="0.25">
      <c r="A43" s="209"/>
      <c r="B43" s="209"/>
      <c r="C43" s="209">
        <v>14</v>
      </c>
      <c r="D43" s="197" t="s">
        <v>359</v>
      </c>
      <c r="E43" s="197" t="s">
        <v>360</v>
      </c>
      <c r="F43" s="198" t="s">
        <v>361</v>
      </c>
      <c r="G43" s="199" t="s">
        <v>262</v>
      </c>
      <c r="H43" s="210" t="s">
        <v>284</v>
      </c>
      <c r="I43" s="209" t="s">
        <v>244</v>
      </c>
      <c r="J43" s="198" t="s">
        <v>362</v>
      </c>
      <c r="K43" s="197" t="s">
        <v>245</v>
      </c>
      <c r="L43" s="207"/>
      <c r="M43" s="207"/>
      <c r="N43" s="207"/>
      <c r="O43" s="207"/>
      <c r="P43" s="211" t="s">
        <v>246</v>
      </c>
      <c r="Q43" s="209" t="s">
        <v>254</v>
      </c>
      <c r="R43" s="207"/>
      <c r="S43" s="207"/>
      <c r="T43" s="207"/>
      <c r="U43" s="207"/>
      <c r="V43" s="207"/>
      <c r="W43" s="207"/>
      <c r="X43" s="207"/>
      <c r="Y43" s="207"/>
      <c r="Z43" s="207"/>
      <c r="AA43" s="207"/>
      <c r="AB43" s="207"/>
      <c r="AC43" s="207"/>
      <c r="AD43" s="207"/>
      <c r="AE43" s="207"/>
      <c r="AF43" s="207"/>
      <c r="AG43" s="207"/>
      <c r="AH43" s="207"/>
      <c r="AI43" s="207"/>
      <c r="AJ43" s="207">
        <v>370</v>
      </c>
      <c r="AK43" s="207">
        <v>0</v>
      </c>
      <c r="AL43" s="207">
        <v>89</v>
      </c>
      <c r="AM43" s="207">
        <v>216</v>
      </c>
      <c r="AN43" s="207"/>
      <c r="AO43" s="207"/>
      <c r="AP43" s="146">
        <f t="shared" si="0"/>
        <v>675</v>
      </c>
      <c r="AQ43" s="224" t="e">
        <f t="shared" si="1"/>
        <v>#DIV/0!</v>
      </c>
      <c r="AR43" s="261" t="s">
        <v>723</v>
      </c>
      <c r="AS43" s="255" t="s">
        <v>612</v>
      </c>
      <c r="AT43" s="261" t="s">
        <v>724</v>
      </c>
      <c r="AU43" s="208" t="s">
        <v>187</v>
      </c>
      <c r="AV43" s="207" t="s">
        <v>248</v>
      </c>
    </row>
    <row r="44" spans="1:48" ht="240" x14ac:dyDescent="0.25">
      <c r="A44" s="209"/>
      <c r="B44" s="209"/>
      <c r="C44" s="209">
        <v>15</v>
      </c>
      <c r="D44" s="197" t="s">
        <v>363</v>
      </c>
      <c r="E44" s="197" t="s">
        <v>364</v>
      </c>
      <c r="F44" s="198" t="s">
        <v>365</v>
      </c>
      <c r="G44" s="199" t="s">
        <v>262</v>
      </c>
      <c r="H44" s="210" t="s">
        <v>284</v>
      </c>
      <c r="I44" s="209" t="s">
        <v>244</v>
      </c>
      <c r="J44" s="198" t="s">
        <v>366</v>
      </c>
      <c r="K44" s="197" t="s">
        <v>245</v>
      </c>
      <c r="L44" s="207"/>
      <c r="M44" s="207"/>
      <c r="N44" s="207"/>
      <c r="O44" s="207"/>
      <c r="P44" s="211" t="s">
        <v>246</v>
      </c>
      <c r="Q44" s="209" t="s">
        <v>254</v>
      </c>
      <c r="R44" s="207"/>
      <c r="S44" s="207"/>
      <c r="T44" s="207"/>
      <c r="U44" s="207"/>
      <c r="V44" s="207"/>
      <c r="W44" s="207"/>
      <c r="X44" s="207"/>
      <c r="Y44" s="207"/>
      <c r="Z44" s="207"/>
      <c r="AA44" s="207"/>
      <c r="AB44" s="207"/>
      <c r="AC44" s="207"/>
      <c r="AD44" s="207"/>
      <c r="AE44" s="207"/>
      <c r="AF44" s="207"/>
      <c r="AG44" s="207"/>
      <c r="AH44" s="207"/>
      <c r="AI44" s="207"/>
      <c r="AJ44" s="207">
        <v>116</v>
      </c>
      <c r="AK44" s="207">
        <v>0</v>
      </c>
      <c r="AL44" s="207">
        <v>34</v>
      </c>
      <c r="AM44" s="207">
        <v>145</v>
      </c>
      <c r="AN44" s="207"/>
      <c r="AO44" s="207"/>
      <c r="AP44" s="146">
        <f t="shared" si="0"/>
        <v>295</v>
      </c>
      <c r="AQ44" s="224" t="e">
        <f t="shared" si="1"/>
        <v>#DIV/0!</v>
      </c>
      <c r="AR44" s="261" t="s">
        <v>679</v>
      </c>
      <c r="AS44" s="235" t="s">
        <v>737</v>
      </c>
      <c r="AT44" s="262" t="s">
        <v>680</v>
      </c>
      <c r="AU44" s="208" t="s">
        <v>187</v>
      </c>
      <c r="AV44" s="249" t="s">
        <v>248</v>
      </c>
    </row>
    <row r="45" spans="1:48" ht="177" customHeight="1" x14ac:dyDescent="0.25">
      <c r="A45" s="164"/>
      <c r="B45" s="164"/>
      <c r="C45" s="164">
        <v>16</v>
      </c>
      <c r="D45" s="144" t="s">
        <v>367</v>
      </c>
      <c r="E45" s="144" t="s">
        <v>368</v>
      </c>
      <c r="F45" s="144" t="s">
        <v>369</v>
      </c>
      <c r="G45" s="143" t="s">
        <v>262</v>
      </c>
      <c r="H45" s="149" t="s">
        <v>284</v>
      </c>
      <c r="I45" s="164" t="s">
        <v>244</v>
      </c>
      <c r="J45" s="144" t="s">
        <v>370</v>
      </c>
      <c r="K45" s="144" t="s">
        <v>245</v>
      </c>
      <c r="L45" s="184"/>
      <c r="M45" s="184"/>
      <c r="N45" s="184"/>
      <c r="O45" s="184"/>
      <c r="P45" s="145" t="s">
        <v>246</v>
      </c>
      <c r="Q45" s="164" t="s">
        <v>254</v>
      </c>
      <c r="R45" s="184"/>
      <c r="S45" s="184"/>
      <c r="T45" s="184"/>
      <c r="U45" s="184"/>
      <c r="V45" s="184"/>
      <c r="W45" s="184"/>
      <c r="X45" s="184"/>
      <c r="Y45" s="184"/>
      <c r="Z45" s="184"/>
      <c r="AA45" s="184"/>
      <c r="AB45" s="184"/>
      <c r="AC45" s="184"/>
      <c r="AD45" s="184"/>
      <c r="AE45" s="184"/>
      <c r="AF45" s="184"/>
      <c r="AG45" s="184"/>
      <c r="AH45" s="184"/>
      <c r="AI45" s="184"/>
      <c r="AJ45" s="146">
        <v>262</v>
      </c>
      <c r="AK45" s="146">
        <v>0</v>
      </c>
      <c r="AL45" s="146">
        <v>60</v>
      </c>
      <c r="AM45" s="146">
        <v>122</v>
      </c>
      <c r="AN45" s="146"/>
      <c r="AO45" s="146"/>
      <c r="AP45" s="146">
        <f t="shared" si="0"/>
        <v>444</v>
      </c>
      <c r="AQ45" s="233" t="e">
        <f>AP45/AC45</f>
        <v>#DIV/0!</v>
      </c>
      <c r="AR45" s="204" t="s">
        <v>754</v>
      </c>
      <c r="AS45" s="232" t="s">
        <v>611</v>
      </c>
      <c r="AT45" s="204" t="s">
        <v>755</v>
      </c>
      <c r="AU45" s="195" t="s">
        <v>187</v>
      </c>
      <c r="AV45" s="196" t="s">
        <v>248</v>
      </c>
    </row>
    <row r="46" spans="1:48" ht="409.5" customHeight="1" x14ac:dyDescent="0.25">
      <c r="A46" s="164"/>
      <c r="B46" s="164"/>
      <c r="C46" s="164">
        <v>17</v>
      </c>
      <c r="D46" s="144" t="s">
        <v>371</v>
      </c>
      <c r="E46" s="144" t="s">
        <v>372</v>
      </c>
      <c r="F46" s="146" t="s">
        <v>373</v>
      </c>
      <c r="G46" s="143" t="s">
        <v>262</v>
      </c>
      <c r="H46" s="149" t="s">
        <v>284</v>
      </c>
      <c r="I46" s="164" t="s">
        <v>244</v>
      </c>
      <c r="J46" s="146" t="s">
        <v>374</v>
      </c>
      <c r="K46" s="144" t="s">
        <v>245</v>
      </c>
      <c r="L46" s="184"/>
      <c r="M46" s="184"/>
      <c r="N46" s="184"/>
      <c r="O46" s="184"/>
      <c r="P46" s="145" t="s">
        <v>246</v>
      </c>
      <c r="Q46" s="143" t="s">
        <v>608</v>
      </c>
      <c r="R46" s="184"/>
      <c r="S46" s="184"/>
      <c r="T46" s="184"/>
      <c r="U46" s="184"/>
      <c r="V46" s="184"/>
      <c r="W46" s="184"/>
      <c r="X46" s="184"/>
      <c r="Y46" s="184"/>
      <c r="Z46" s="184"/>
      <c r="AA46" s="184"/>
      <c r="AB46" s="184"/>
      <c r="AC46" s="184"/>
      <c r="AD46" s="184"/>
      <c r="AE46" s="184"/>
      <c r="AF46" s="184"/>
      <c r="AG46" s="184"/>
      <c r="AH46" s="184"/>
      <c r="AI46" s="184"/>
      <c r="AJ46" s="184">
        <v>4</v>
      </c>
      <c r="AK46" s="231">
        <v>0</v>
      </c>
      <c r="AL46" s="231">
        <v>9</v>
      </c>
      <c r="AM46" s="231">
        <v>7</v>
      </c>
      <c r="AN46" s="231"/>
      <c r="AO46" s="231"/>
      <c r="AP46" s="146">
        <f t="shared" si="0"/>
        <v>20</v>
      </c>
      <c r="AQ46" s="233" t="e">
        <f t="shared" si="1"/>
        <v>#DIV/0!</v>
      </c>
      <c r="AR46" s="147" t="s">
        <v>781</v>
      </c>
      <c r="AS46" s="253" t="s">
        <v>739</v>
      </c>
      <c r="AT46" s="147" t="s">
        <v>751</v>
      </c>
      <c r="AU46" s="246" t="s">
        <v>187</v>
      </c>
      <c r="AV46" s="196" t="s">
        <v>248</v>
      </c>
    </row>
    <row r="47" spans="1:48" ht="294.75" customHeight="1" x14ac:dyDescent="0.25">
      <c r="A47" s="164"/>
      <c r="B47" s="164"/>
      <c r="C47" s="164">
        <v>18</v>
      </c>
      <c r="D47" s="144" t="s">
        <v>376</v>
      </c>
      <c r="E47" s="144" t="s">
        <v>377</v>
      </c>
      <c r="F47" s="146" t="s">
        <v>378</v>
      </c>
      <c r="G47" s="143" t="s">
        <v>262</v>
      </c>
      <c r="H47" s="149" t="s">
        <v>284</v>
      </c>
      <c r="I47" s="164" t="s">
        <v>244</v>
      </c>
      <c r="J47" s="146" t="s">
        <v>379</v>
      </c>
      <c r="K47" s="144" t="s">
        <v>245</v>
      </c>
      <c r="L47" s="184"/>
      <c r="M47" s="184"/>
      <c r="N47" s="184"/>
      <c r="O47" s="184"/>
      <c r="P47" s="145" t="s">
        <v>246</v>
      </c>
      <c r="Q47" s="143" t="s">
        <v>375</v>
      </c>
      <c r="R47" s="184"/>
      <c r="S47" s="184"/>
      <c r="T47" s="184"/>
      <c r="U47" s="184"/>
      <c r="V47" s="184"/>
      <c r="W47" s="184"/>
      <c r="X47" s="184"/>
      <c r="Y47" s="184"/>
      <c r="Z47" s="184"/>
      <c r="AA47" s="184"/>
      <c r="AB47" s="184"/>
      <c r="AC47" s="184"/>
      <c r="AD47" s="184"/>
      <c r="AE47" s="184"/>
      <c r="AF47" s="184"/>
      <c r="AG47" s="184"/>
      <c r="AH47" s="184"/>
      <c r="AI47" s="184"/>
      <c r="AJ47" s="184">
        <v>1929</v>
      </c>
      <c r="AK47" s="184">
        <v>586</v>
      </c>
      <c r="AL47" s="184">
        <v>1674</v>
      </c>
      <c r="AM47" s="184">
        <v>1825</v>
      </c>
      <c r="AN47" s="184"/>
      <c r="AO47" s="184"/>
      <c r="AP47" s="146">
        <f t="shared" si="0"/>
        <v>6014</v>
      </c>
      <c r="AQ47" s="186" t="e">
        <f t="shared" si="1"/>
        <v>#DIV/0!</v>
      </c>
      <c r="AR47" s="230" t="s">
        <v>756</v>
      </c>
      <c r="AS47" s="206" t="s">
        <v>740</v>
      </c>
      <c r="AT47" s="230" t="s">
        <v>757</v>
      </c>
      <c r="AU47" s="193" t="s">
        <v>187</v>
      </c>
      <c r="AV47" s="196" t="s">
        <v>248</v>
      </c>
    </row>
    <row r="48" spans="1:48" ht="298.5" customHeight="1" x14ac:dyDescent="0.25">
      <c r="A48" s="164"/>
      <c r="B48" s="164"/>
      <c r="C48" s="164">
        <v>19</v>
      </c>
      <c r="D48" s="144" t="s">
        <v>380</v>
      </c>
      <c r="E48" s="144" t="s">
        <v>381</v>
      </c>
      <c r="F48" s="146" t="s">
        <v>382</v>
      </c>
      <c r="G48" s="143" t="s">
        <v>262</v>
      </c>
      <c r="H48" s="149" t="s">
        <v>284</v>
      </c>
      <c r="I48" s="164" t="s">
        <v>244</v>
      </c>
      <c r="J48" s="146" t="s">
        <v>383</v>
      </c>
      <c r="K48" s="144" t="s">
        <v>245</v>
      </c>
      <c r="L48" s="184"/>
      <c r="M48" s="184"/>
      <c r="N48" s="184"/>
      <c r="O48" s="184"/>
      <c r="P48" s="145" t="s">
        <v>246</v>
      </c>
      <c r="Q48" s="143" t="s">
        <v>375</v>
      </c>
      <c r="R48" s="184"/>
      <c r="S48" s="184"/>
      <c r="T48" s="184"/>
      <c r="U48" s="184"/>
      <c r="V48" s="184"/>
      <c r="W48" s="184"/>
      <c r="X48" s="184"/>
      <c r="Y48" s="184"/>
      <c r="Z48" s="184"/>
      <c r="AA48" s="184"/>
      <c r="AB48" s="184"/>
      <c r="AC48" s="184"/>
      <c r="AD48" s="184"/>
      <c r="AE48" s="184"/>
      <c r="AF48" s="184"/>
      <c r="AG48" s="184"/>
      <c r="AH48" s="184"/>
      <c r="AI48" s="184"/>
      <c r="AJ48" s="184">
        <v>27</v>
      </c>
      <c r="AK48" s="184">
        <v>13</v>
      </c>
      <c r="AL48" s="184">
        <v>17</v>
      </c>
      <c r="AM48" s="184">
        <v>28</v>
      </c>
      <c r="AN48" s="184"/>
      <c r="AO48" s="184"/>
      <c r="AP48" s="146">
        <f t="shared" si="0"/>
        <v>85</v>
      </c>
      <c r="AQ48" s="186" t="e">
        <f t="shared" si="1"/>
        <v>#DIV/0!</v>
      </c>
      <c r="AR48" s="261" t="s">
        <v>758</v>
      </c>
      <c r="AS48" s="206" t="s">
        <v>741</v>
      </c>
      <c r="AT48" s="230" t="s">
        <v>759</v>
      </c>
      <c r="AU48" s="193" t="s">
        <v>187</v>
      </c>
      <c r="AV48" s="196" t="s">
        <v>248</v>
      </c>
    </row>
    <row r="49" spans="1:48" ht="360" customHeight="1" x14ac:dyDescent="0.25">
      <c r="A49" s="164"/>
      <c r="B49" s="164"/>
      <c r="C49" s="164">
        <v>20</v>
      </c>
      <c r="D49" s="144" t="s">
        <v>384</v>
      </c>
      <c r="E49" s="144" t="s">
        <v>385</v>
      </c>
      <c r="F49" s="144" t="s">
        <v>386</v>
      </c>
      <c r="G49" s="143" t="s">
        <v>262</v>
      </c>
      <c r="H49" s="143" t="s">
        <v>387</v>
      </c>
      <c r="I49" s="143" t="s">
        <v>244</v>
      </c>
      <c r="J49" s="144" t="s">
        <v>388</v>
      </c>
      <c r="K49" s="144" t="s">
        <v>245</v>
      </c>
      <c r="L49" s="184"/>
      <c r="M49" s="184"/>
      <c r="N49" s="184"/>
      <c r="O49" s="184"/>
      <c r="P49" s="145" t="s">
        <v>246</v>
      </c>
      <c r="Q49" s="145" t="s">
        <v>389</v>
      </c>
      <c r="R49" s="184"/>
      <c r="S49" s="184"/>
      <c r="T49" s="184"/>
      <c r="U49" s="184"/>
      <c r="V49" s="184"/>
      <c r="W49" s="184"/>
      <c r="X49" s="184"/>
      <c r="Y49" s="184"/>
      <c r="Z49" s="184"/>
      <c r="AA49" s="184"/>
      <c r="AB49" s="184"/>
      <c r="AC49" s="184"/>
      <c r="AD49" s="184"/>
      <c r="AE49" s="184"/>
      <c r="AF49" s="184"/>
      <c r="AG49" s="184"/>
      <c r="AH49" s="184"/>
      <c r="AI49" s="184"/>
      <c r="AJ49" s="184">
        <v>1132</v>
      </c>
      <c r="AK49" s="184">
        <v>369</v>
      </c>
      <c r="AL49" s="184">
        <v>478</v>
      </c>
      <c r="AM49" s="184">
        <v>1269</v>
      </c>
      <c r="AN49" s="184"/>
      <c r="AO49" s="184"/>
      <c r="AP49" s="146">
        <f t="shared" si="0"/>
        <v>3248</v>
      </c>
      <c r="AQ49" s="233" t="e">
        <f t="shared" si="1"/>
        <v>#DIV/0!</v>
      </c>
      <c r="AR49" s="230" t="s">
        <v>683</v>
      </c>
      <c r="AS49" s="235" t="s">
        <v>742</v>
      </c>
      <c r="AT49" s="230" t="s">
        <v>684</v>
      </c>
      <c r="AU49" s="246" t="s">
        <v>187</v>
      </c>
      <c r="AV49" s="196" t="s">
        <v>248</v>
      </c>
    </row>
    <row r="50" spans="1:48" ht="357" customHeight="1" x14ac:dyDescent="0.25">
      <c r="A50" s="164"/>
      <c r="B50" s="164"/>
      <c r="C50" s="164">
        <v>21</v>
      </c>
      <c r="D50" s="144" t="s">
        <v>390</v>
      </c>
      <c r="E50" s="144" t="s">
        <v>391</v>
      </c>
      <c r="F50" s="144" t="s">
        <v>392</v>
      </c>
      <c r="G50" s="143" t="s">
        <v>262</v>
      </c>
      <c r="H50" s="143" t="s">
        <v>387</v>
      </c>
      <c r="I50" s="143" t="s">
        <v>244</v>
      </c>
      <c r="J50" s="144" t="s">
        <v>393</v>
      </c>
      <c r="K50" s="144" t="s">
        <v>245</v>
      </c>
      <c r="L50" s="184"/>
      <c r="M50" s="184"/>
      <c r="N50" s="184"/>
      <c r="O50" s="184"/>
      <c r="P50" s="145" t="s">
        <v>246</v>
      </c>
      <c r="Q50" s="145" t="s">
        <v>389</v>
      </c>
      <c r="R50" s="184"/>
      <c r="S50" s="184"/>
      <c r="T50" s="184"/>
      <c r="U50" s="184"/>
      <c r="V50" s="184"/>
      <c r="W50" s="184"/>
      <c r="X50" s="184"/>
      <c r="Y50" s="184"/>
      <c r="Z50" s="184"/>
      <c r="AA50" s="184"/>
      <c r="AB50" s="184"/>
      <c r="AC50" s="184"/>
      <c r="AD50" s="184"/>
      <c r="AE50" s="184"/>
      <c r="AF50" s="184"/>
      <c r="AG50" s="184"/>
      <c r="AH50" s="184"/>
      <c r="AI50" s="184"/>
      <c r="AJ50" s="184">
        <v>6</v>
      </c>
      <c r="AK50" s="184">
        <v>0</v>
      </c>
      <c r="AL50" s="184">
        <v>7</v>
      </c>
      <c r="AM50" s="184">
        <v>19</v>
      </c>
      <c r="AN50" s="184"/>
      <c r="AO50" s="184"/>
      <c r="AP50" s="146">
        <f t="shared" si="0"/>
        <v>32</v>
      </c>
      <c r="AQ50" s="186" t="e">
        <f t="shared" si="1"/>
        <v>#DIV/0!</v>
      </c>
      <c r="AR50" s="230" t="s">
        <v>685</v>
      </c>
      <c r="AS50" s="235" t="s">
        <v>743</v>
      </c>
      <c r="AT50" s="230" t="s">
        <v>686</v>
      </c>
      <c r="AU50" s="246" t="s">
        <v>187</v>
      </c>
      <c r="AV50" s="196" t="s">
        <v>248</v>
      </c>
    </row>
    <row r="51" spans="1:48" ht="318.75" customHeight="1" x14ac:dyDescent="0.25">
      <c r="A51" s="164"/>
      <c r="B51" s="164"/>
      <c r="C51" s="164">
        <v>22</v>
      </c>
      <c r="D51" s="144" t="s">
        <v>394</v>
      </c>
      <c r="E51" s="144" t="s">
        <v>395</v>
      </c>
      <c r="F51" s="144" t="s">
        <v>396</v>
      </c>
      <c r="G51" s="143" t="s">
        <v>262</v>
      </c>
      <c r="H51" s="143" t="s">
        <v>387</v>
      </c>
      <c r="I51" s="143" t="s">
        <v>244</v>
      </c>
      <c r="J51" s="144" t="s">
        <v>397</v>
      </c>
      <c r="K51" s="144" t="s">
        <v>245</v>
      </c>
      <c r="L51" s="184"/>
      <c r="M51" s="184"/>
      <c r="N51" s="184"/>
      <c r="O51" s="184"/>
      <c r="P51" s="145" t="s">
        <v>246</v>
      </c>
      <c r="Q51" s="145" t="s">
        <v>389</v>
      </c>
      <c r="R51" s="184"/>
      <c r="S51" s="184"/>
      <c r="T51" s="184"/>
      <c r="U51" s="184"/>
      <c r="V51" s="184"/>
      <c r="W51" s="184"/>
      <c r="X51" s="184"/>
      <c r="Y51" s="184"/>
      <c r="Z51" s="184"/>
      <c r="AA51" s="184"/>
      <c r="AB51" s="184"/>
      <c r="AC51" s="184"/>
      <c r="AD51" s="184"/>
      <c r="AE51" s="184"/>
      <c r="AF51" s="184"/>
      <c r="AG51" s="184"/>
      <c r="AH51" s="184"/>
      <c r="AI51" s="184"/>
      <c r="AJ51" s="184">
        <v>6</v>
      </c>
      <c r="AK51" s="184">
        <v>0</v>
      </c>
      <c r="AL51" s="184">
        <v>12</v>
      </c>
      <c r="AM51" s="184">
        <v>10</v>
      </c>
      <c r="AN51" s="184"/>
      <c r="AO51" s="184"/>
      <c r="AP51" s="146">
        <f t="shared" si="0"/>
        <v>28</v>
      </c>
      <c r="AQ51" s="186" t="e">
        <f t="shared" si="1"/>
        <v>#DIV/0!</v>
      </c>
      <c r="AR51" s="230" t="s">
        <v>687</v>
      </c>
      <c r="AS51" s="235" t="s">
        <v>744</v>
      </c>
      <c r="AT51" s="230" t="s">
        <v>688</v>
      </c>
      <c r="AU51" s="246" t="s">
        <v>187</v>
      </c>
      <c r="AV51" s="196" t="s">
        <v>248</v>
      </c>
    </row>
    <row r="52" spans="1:48" ht="409.6" customHeight="1" x14ac:dyDescent="0.25">
      <c r="A52" s="164"/>
      <c r="B52" s="164"/>
      <c r="C52" s="164">
        <v>23</v>
      </c>
      <c r="D52" s="197" t="s">
        <v>398</v>
      </c>
      <c r="E52" s="197" t="s">
        <v>399</v>
      </c>
      <c r="F52" s="198" t="s">
        <v>400</v>
      </c>
      <c r="G52" s="199"/>
      <c r="H52" s="200" t="s">
        <v>284</v>
      </c>
      <c r="I52" s="199" t="s">
        <v>244</v>
      </c>
      <c r="J52" s="198" t="s">
        <v>401</v>
      </c>
      <c r="K52" s="144" t="s">
        <v>245</v>
      </c>
      <c r="L52" s="184"/>
      <c r="M52" s="184"/>
      <c r="N52" s="184"/>
      <c r="O52" s="184"/>
      <c r="P52" s="145" t="s">
        <v>246</v>
      </c>
      <c r="Q52" s="145" t="s">
        <v>389</v>
      </c>
      <c r="R52" s="184"/>
      <c r="S52" s="184"/>
      <c r="T52" s="184"/>
      <c r="U52" s="184"/>
      <c r="V52" s="184"/>
      <c r="W52" s="184"/>
      <c r="X52" s="184"/>
      <c r="Y52" s="184"/>
      <c r="Z52" s="184"/>
      <c r="AA52" s="184"/>
      <c r="AB52" s="184"/>
      <c r="AC52" s="184"/>
      <c r="AD52" s="184"/>
      <c r="AE52" s="184"/>
      <c r="AF52" s="184"/>
      <c r="AG52" s="184"/>
      <c r="AH52" s="184"/>
      <c r="AI52" s="184"/>
      <c r="AJ52" s="184">
        <v>6</v>
      </c>
      <c r="AK52" s="184">
        <v>0</v>
      </c>
      <c r="AL52" s="207">
        <v>4</v>
      </c>
      <c r="AM52" s="184">
        <v>20</v>
      </c>
      <c r="AN52" s="184"/>
      <c r="AO52" s="184"/>
      <c r="AP52" s="146">
        <f t="shared" si="0"/>
        <v>30</v>
      </c>
      <c r="AQ52" s="186" t="e">
        <f t="shared" si="1"/>
        <v>#DIV/0!</v>
      </c>
      <c r="AR52" s="230" t="s">
        <v>689</v>
      </c>
      <c r="AS52" s="235" t="s">
        <v>745</v>
      </c>
      <c r="AT52" s="230" t="s">
        <v>690</v>
      </c>
      <c r="AU52" s="246" t="s">
        <v>187</v>
      </c>
      <c r="AV52" s="196" t="s">
        <v>248</v>
      </c>
    </row>
    <row r="53" spans="1:48" ht="183.75" customHeight="1" x14ac:dyDescent="0.25">
      <c r="A53" s="164"/>
      <c r="B53" s="164"/>
      <c r="C53" s="164">
        <v>24</v>
      </c>
      <c r="D53" s="144" t="s">
        <v>402</v>
      </c>
      <c r="E53" s="144" t="s">
        <v>403</v>
      </c>
      <c r="F53" s="146" t="s">
        <v>404</v>
      </c>
      <c r="G53" s="143" t="s">
        <v>262</v>
      </c>
      <c r="H53" s="149" t="s">
        <v>284</v>
      </c>
      <c r="I53" s="164" t="s">
        <v>244</v>
      </c>
      <c r="J53" s="146" t="s">
        <v>405</v>
      </c>
      <c r="K53" s="144" t="s">
        <v>245</v>
      </c>
      <c r="L53" s="184"/>
      <c r="M53" s="184"/>
      <c r="N53" s="184"/>
      <c r="O53" s="184"/>
      <c r="P53" s="145" t="s">
        <v>246</v>
      </c>
      <c r="Q53" s="143" t="s">
        <v>406</v>
      </c>
      <c r="R53" s="184"/>
      <c r="S53" s="184"/>
      <c r="T53" s="184"/>
      <c r="U53" s="184"/>
      <c r="V53" s="184"/>
      <c r="W53" s="184"/>
      <c r="X53" s="184"/>
      <c r="Y53" s="184"/>
      <c r="Z53" s="184"/>
      <c r="AA53" s="184"/>
      <c r="AB53" s="184"/>
      <c r="AC53" s="184"/>
      <c r="AD53" s="184"/>
      <c r="AE53" s="184"/>
      <c r="AF53" s="184"/>
      <c r="AG53" s="184"/>
      <c r="AH53" s="184"/>
      <c r="AI53" s="184"/>
      <c r="AJ53" s="106">
        <v>6</v>
      </c>
      <c r="AK53" s="106">
        <v>0</v>
      </c>
      <c r="AL53" s="106">
        <v>8</v>
      </c>
      <c r="AM53" s="106">
        <v>13</v>
      </c>
      <c r="AN53" s="106"/>
      <c r="AO53" s="106"/>
      <c r="AP53" s="146">
        <f t="shared" si="0"/>
        <v>27</v>
      </c>
      <c r="AQ53" s="107"/>
      <c r="AR53" s="266" t="s">
        <v>711</v>
      </c>
      <c r="AS53" s="235" t="s">
        <v>760</v>
      </c>
      <c r="AT53" s="266" t="s">
        <v>712</v>
      </c>
      <c r="AU53" s="251" t="s">
        <v>411</v>
      </c>
      <c r="AV53" s="251" t="s">
        <v>411</v>
      </c>
    </row>
    <row r="54" spans="1:48" ht="108.6" customHeight="1" x14ac:dyDescent="0.25">
      <c r="A54" s="164"/>
      <c r="B54" s="164"/>
      <c r="C54" s="164">
        <v>25</v>
      </c>
      <c r="D54" s="144" t="s">
        <v>407</v>
      </c>
      <c r="E54" s="144" t="s">
        <v>408</v>
      </c>
      <c r="F54" s="146" t="s">
        <v>409</v>
      </c>
      <c r="G54" s="143" t="s">
        <v>262</v>
      </c>
      <c r="H54" s="149" t="s">
        <v>284</v>
      </c>
      <c r="I54" s="164" t="s">
        <v>244</v>
      </c>
      <c r="J54" s="146" t="s">
        <v>410</v>
      </c>
      <c r="K54" s="144" t="s">
        <v>245</v>
      </c>
      <c r="L54" s="184"/>
      <c r="M54" s="184"/>
      <c r="N54" s="184"/>
      <c r="O54" s="184"/>
      <c r="P54" s="145" t="s">
        <v>246</v>
      </c>
      <c r="Q54" s="143" t="s">
        <v>406</v>
      </c>
      <c r="R54" s="184"/>
      <c r="S54" s="184"/>
      <c r="T54" s="184"/>
      <c r="U54" s="184"/>
      <c r="V54" s="184"/>
      <c r="W54" s="184"/>
      <c r="X54" s="184"/>
      <c r="Y54" s="184"/>
      <c r="Z54" s="184"/>
      <c r="AA54" s="184"/>
      <c r="AB54" s="184"/>
      <c r="AC54" s="184"/>
      <c r="AD54" s="184"/>
      <c r="AE54" s="184"/>
      <c r="AF54" s="184"/>
      <c r="AG54" s="184"/>
      <c r="AH54" s="184"/>
      <c r="AI54" s="184"/>
      <c r="AJ54" s="106">
        <v>5</v>
      </c>
      <c r="AK54" s="106">
        <v>4</v>
      </c>
      <c r="AL54" s="106">
        <v>14</v>
      </c>
      <c r="AM54" s="106">
        <v>18</v>
      </c>
      <c r="AN54" s="106"/>
      <c r="AO54" s="106"/>
      <c r="AP54" s="146">
        <f t="shared" si="0"/>
        <v>41</v>
      </c>
      <c r="AQ54" s="107"/>
      <c r="AR54" s="266" t="s">
        <v>713</v>
      </c>
      <c r="AS54" s="235" t="s">
        <v>746</v>
      </c>
      <c r="AT54" s="264" t="s">
        <v>714</v>
      </c>
      <c r="AU54" s="252" t="s">
        <v>411</v>
      </c>
      <c r="AV54" s="106" t="s">
        <v>248</v>
      </c>
    </row>
    <row r="55" spans="1:48" ht="84" customHeight="1" x14ac:dyDescent="0.25">
      <c r="A55" s="164"/>
      <c r="B55" s="164"/>
      <c r="C55" s="164">
        <v>26</v>
      </c>
      <c r="D55" s="144" t="s">
        <v>412</v>
      </c>
      <c r="E55" s="144" t="s">
        <v>413</v>
      </c>
      <c r="F55" s="146" t="s">
        <v>414</v>
      </c>
      <c r="G55" s="143" t="s">
        <v>262</v>
      </c>
      <c r="H55" s="149" t="s">
        <v>284</v>
      </c>
      <c r="I55" s="164" t="s">
        <v>244</v>
      </c>
      <c r="J55" s="146" t="s">
        <v>415</v>
      </c>
      <c r="K55" s="144" t="s">
        <v>245</v>
      </c>
      <c r="L55" s="184"/>
      <c r="M55" s="184"/>
      <c r="N55" s="184"/>
      <c r="O55" s="184"/>
      <c r="P55" s="145" t="s">
        <v>246</v>
      </c>
      <c r="Q55" s="143" t="s">
        <v>406</v>
      </c>
      <c r="R55" s="184"/>
      <c r="S55" s="184"/>
      <c r="T55" s="184"/>
      <c r="U55" s="184"/>
      <c r="V55" s="184"/>
      <c r="W55" s="184"/>
      <c r="X55" s="184"/>
      <c r="Y55" s="184"/>
      <c r="Z55" s="184"/>
      <c r="AA55" s="184"/>
      <c r="AB55" s="184"/>
      <c r="AC55" s="184"/>
      <c r="AD55" s="184"/>
      <c r="AE55" s="184"/>
      <c r="AF55" s="184"/>
      <c r="AG55" s="184"/>
      <c r="AH55" s="184"/>
      <c r="AI55" s="184"/>
      <c r="AJ55" s="184">
        <v>0</v>
      </c>
      <c r="AK55" s="184">
        <v>0</v>
      </c>
      <c r="AL55" s="184">
        <v>23</v>
      </c>
      <c r="AM55" s="184">
        <v>45</v>
      </c>
      <c r="AN55" s="184"/>
      <c r="AO55" s="184"/>
      <c r="AP55" s="146">
        <f t="shared" si="0"/>
        <v>68</v>
      </c>
      <c r="AQ55" s="186" t="e">
        <f t="shared" si="1"/>
        <v>#DIV/0!</v>
      </c>
      <c r="AR55" s="230" t="s">
        <v>715</v>
      </c>
      <c r="AS55" s="235" t="s">
        <v>747</v>
      </c>
      <c r="AT55" s="268" t="s">
        <v>716</v>
      </c>
      <c r="AU55" s="252" t="s">
        <v>411</v>
      </c>
      <c r="AV55" s="106" t="s">
        <v>248</v>
      </c>
    </row>
    <row r="56" spans="1:48" ht="125.25" customHeight="1" x14ac:dyDescent="0.25">
      <c r="A56" s="164"/>
      <c r="B56" s="164"/>
      <c r="C56" s="164">
        <v>27</v>
      </c>
      <c r="D56" s="144" t="s">
        <v>416</v>
      </c>
      <c r="E56" s="144" t="s">
        <v>417</v>
      </c>
      <c r="F56" s="146" t="s">
        <v>418</v>
      </c>
      <c r="G56" s="143" t="s">
        <v>262</v>
      </c>
      <c r="H56" s="149" t="s">
        <v>284</v>
      </c>
      <c r="I56" s="164" t="s">
        <v>244</v>
      </c>
      <c r="J56" s="146" t="s">
        <v>419</v>
      </c>
      <c r="K56" s="144" t="s">
        <v>245</v>
      </c>
      <c r="L56" s="184"/>
      <c r="M56" s="184"/>
      <c r="N56" s="184"/>
      <c r="O56" s="184"/>
      <c r="P56" s="145" t="s">
        <v>246</v>
      </c>
      <c r="Q56" s="143" t="s">
        <v>406</v>
      </c>
      <c r="R56" s="184"/>
      <c r="S56" s="184"/>
      <c r="T56" s="184"/>
      <c r="U56" s="184"/>
      <c r="V56" s="184"/>
      <c r="W56" s="184"/>
      <c r="X56" s="184"/>
      <c r="Y56" s="184"/>
      <c r="Z56" s="184"/>
      <c r="AA56" s="184"/>
      <c r="AB56" s="184"/>
      <c r="AC56" s="184"/>
      <c r="AD56" s="184"/>
      <c r="AE56" s="184"/>
      <c r="AF56" s="184"/>
      <c r="AG56" s="184"/>
      <c r="AH56" s="184"/>
      <c r="AI56" s="184"/>
      <c r="AJ56" s="106">
        <v>23</v>
      </c>
      <c r="AK56" s="106">
        <v>10</v>
      </c>
      <c r="AL56" s="106">
        <v>10</v>
      </c>
      <c r="AM56" s="106">
        <v>14</v>
      </c>
      <c r="AN56" s="106"/>
      <c r="AO56" s="106"/>
      <c r="AP56" s="146">
        <f t="shared" si="0"/>
        <v>57</v>
      </c>
      <c r="AQ56" s="107"/>
      <c r="AR56" s="266" t="s">
        <v>717</v>
      </c>
      <c r="AS56" s="232" t="s">
        <v>607</v>
      </c>
      <c r="AT56" s="266" t="s">
        <v>718</v>
      </c>
      <c r="AU56" s="252" t="s">
        <v>411</v>
      </c>
      <c r="AV56" s="106" t="s">
        <v>248</v>
      </c>
    </row>
    <row r="57" spans="1:48" ht="71.099999999999994" customHeight="1" x14ac:dyDescent="0.25">
      <c r="A57" s="164"/>
      <c r="B57" s="164"/>
      <c r="C57" s="164">
        <v>28</v>
      </c>
      <c r="D57" s="144" t="s">
        <v>420</v>
      </c>
      <c r="E57" s="144" t="s">
        <v>421</v>
      </c>
      <c r="F57" s="146" t="s">
        <v>422</v>
      </c>
      <c r="G57" s="143" t="s">
        <v>262</v>
      </c>
      <c r="H57" s="149" t="s">
        <v>284</v>
      </c>
      <c r="I57" s="164" t="s">
        <v>244</v>
      </c>
      <c r="J57" s="146" t="s">
        <v>423</v>
      </c>
      <c r="K57" s="144" t="s">
        <v>245</v>
      </c>
      <c r="L57" s="184"/>
      <c r="M57" s="184"/>
      <c r="N57" s="184"/>
      <c r="O57" s="184"/>
      <c r="P57" s="145" t="s">
        <v>246</v>
      </c>
      <c r="Q57" s="143" t="s">
        <v>406</v>
      </c>
      <c r="R57" s="184"/>
      <c r="S57" s="184"/>
      <c r="T57" s="184"/>
      <c r="U57" s="184"/>
      <c r="V57" s="184"/>
      <c r="W57" s="184"/>
      <c r="X57" s="184"/>
      <c r="Y57" s="184"/>
      <c r="Z57" s="184"/>
      <c r="AA57" s="184"/>
      <c r="AB57" s="184"/>
      <c r="AC57" s="184"/>
      <c r="AD57" s="184"/>
      <c r="AE57" s="184"/>
      <c r="AF57" s="184"/>
      <c r="AG57" s="184"/>
      <c r="AH57" s="184"/>
      <c r="AI57" s="184"/>
      <c r="AJ57" s="184">
        <v>0</v>
      </c>
      <c r="AK57" s="184">
        <v>0</v>
      </c>
      <c r="AL57" s="184">
        <v>60</v>
      </c>
      <c r="AM57" s="184">
        <v>48</v>
      </c>
      <c r="AN57" s="184"/>
      <c r="AO57" s="184"/>
      <c r="AP57" s="146">
        <f t="shared" si="0"/>
        <v>108</v>
      </c>
      <c r="AQ57" s="186" t="e">
        <f t="shared" si="1"/>
        <v>#DIV/0!</v>
      </c>
      <c r="AR57" s="230" t="s">
        <v>719</v>
      </c>
      <c r="AS57" s="232" t="s">
        <v>607</v>
      </c>
      <c r="AT57" s="268" t="s">
        <v>720</v>
      </c>
      <c r="AU57" s="252" t="s">
        <v>411</v>
      </c>
      <c r="AV57" s="106" t="s">
        <v>248</v>
      </c>
    </row>
    <row r="58" spans="1:48" ht="15" x14ac:dyDescent="0.25">
      <c r="A58" s="596" t="s">
        <v>185</v>
      </c>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8"/>
    </row>
    <row r="59" spans="1:48" ht="50.1" customHeight="1" x14ac:dyDescent="0.25">
      <c r="A59" s="576" t="s">
        <v>424</v>
      </c>
      <c r="B59" s="575" t="s">
        <v>425</v>
      </c>
      <c r="C59" s="575"/>
      <c r="D59" s="575"/>
      <c r="E59" s="577" t="s">
        <v>426</v>
      </c>
      <c r="F59" s="577"/>
      <c r="G59" s="577"/>
      <c r="H59" s="577"/>
      <c r="I59" s="577"/>
      <c r="J59" s="577"/>
      <c r="K59" s="577"/>
      <c r="L59" s="577"/>
      <c r="M59" s="575" t="s">
        <v>425</v>
      </c>
      <c r="N59" s="575"/>
      <c r="O59" s="575"/>
      <c r="P59" s="575"/>
      <c r="Q59" s="575"/>
      <c r="R59" s="575" t="s">
        <v>425</v>
      </c>
      <c r="S59" s="575"/>
      <c r="T59" s="575"/>
      <c r="U59" s="575"/>
      <c r="V59" s="575"/>
      <c r="W59" s="575"/>
      <c r="X59" s="575"/>
      <c r="Y59" s="575"/>
      <c r="Z59" s="575" t="s">
        <v>425</v>
      </c>
      <c r="AA59" s="575"/>
      <c r="AB59" s="575"/>
      <c r="AC59" s="575"/>
      <c r="AD59" s="575"/>
      <c r="AE59" s="575"/>
      <c r="AF59" s="575"/>
      <c r="AG59" s="575"/>
      <c r="AH59" s="575"/>
      <c r="AI59" s="575"/>
      <c r="AJ59" s="575"/>
      <c r="AK59" s="575"/>
      <c r="AL59" s="577" t="s">
        <v>427</v>
      </c>
      <c r="AM59" s="577"/>
      <c r="AN59" s="577"/>
      <c r="AO59" s="577"/>
      <c r="AP59" s="575" t="s">
        <v>428</v>
      </c>
      <c r="AQ59" s="575"/>
      <c r="AR59" s="575"/>
      <c r="AS59" s="575"/>
      <c r="AT59" s="575"/>
      <c r="AU59" s="575"/>
      <c r="AV59" s="575"/>
    </row>
    <row r="60" spans="1:48" ht="50.1" customHeight="1" x14ac:dyDescent="0.25">
      <c r="A60" s="576"/>
      <c r="B60" s="575" t="s">
        <v>429</v>
      </c>
      <c r="C60" s="575"/>
      <c r="D60" s="575"/>
      <c r="E60" s="577"/>
      <c r="F60" s="577"/>
      <c r="G60" s="577"/>
      <c r="H60" s="577"/>
      <c r="I60" s="577"/>
      <c r="J60" s="577"/>
      <c r="K60" s="577"/>
      <c r="L60" s="577"/>
      <c r="M60" s="575" t="s">
        <v>430</v>
      </c>
      <c r="N60" s="575"/>
      <c r="O60" s="575"/>
      <c r="P60" s="575"/>
      <c r="Q60" s="575"/>
      <c r="R60" s="575" t="s">
        <v>431</v>
      </c>
      <c r="S60" s="575"/>
      <c r="T60" s="575"/>
      <c r="U60" s="575"/>
      <c r="V60" s="575"/>
      <c r="W60" s="575"/>
      <c r="X60" s="575"/>
      <c r="Y60" s="575"/>
      <c r="Z60" s="575" t="s">
        <v>432</v>
      </c>
      <c r="AA60" s="575"/>
      <c r="AB60" s="575"/>
      <c r="AC60" s="575"/>
      <c r="AD60" s="575"/>
      <c r="AE60" s="575"/>
      <c r="AF60" s="575"/>
      <c r="AG60" s="575"/>
      <c r="AH60" s="575"/>
      <c r="AI60" s="575"/>
      <c r="AJ60" s="575"/>
      <c r="AK60" s="575"/>
      <c r="AL60" s="577"/>
      <c r="AM60" s="577"/>
      <c r="AN60" s="577"/>
      <c r="AO60" s="577"/>
      <c r="AP60" s="575" t="s">
        <v>433</v>
      </c>
      <c r="AQ60" s="575"/>
      <c r="AR60" s="575"/>
      <c r="AS60" s="575"/>
      <c r="AT60" s="575"/>
      <c r="AU60" s="575"/>
      <c r="AV60" s="575"/>
    </row>
    <row r="61" spans="1:48" ht="50.1" customHeight="1" x14ac:dyDescent="0.25">
      <c r="A61" s="576"/>
      <c r="B61" s="575" t="s">
        <v>434</v>
      </c>
      <c r="C61" s="575"/>
      <c r="D61" s="575"/>
      <c r="E61" s="577"/>
      <c r="F61" s="577"/>
      <c r="G61" s="577"/>
      <c r="H61" s="577"/>
      <c r="I61" s="577"/>
      <c r="J61" s="577"/>
      <c r="K61" s="577"/>
      <c r="L61" s="577"/>
      <c r="M61" s="575" t="s">
        <v>435</v>
      </c>
      <c r="N61" s="575"/>
      <c r="O61" s="575"/>
      <c r="P61" s="575"/>
      <c r="Q61" s="575"/>
      <c r="R61" s="575" t="s">
        <v>436</v>
      </c>
      <c r="S61" s="575"/>
      <c r="T61" s="575"/>
      <c r="U61" s="575"/>
      <c r="V61" s="575"/>
      <c r="W61" s="575"/>
      <c r="X61" s="575"/>
      <c r="Y61" s="575"/>
      <c r="Z61" s="575" t="s">
        <v>437</v>
      </c>
      <c r="AA61" s="575"/>
      <c r="AB61" s="575"/>
      <c r="AC61" s="575"/>
      <c r="AD61" s="575"/>
      <c r="AE61" s="575"/>
      <c r="AF61" s="575"/>
      <c r="AG61" s="575"/>
      <c r="AH61" s="575"/>
      <c r="AI61" s="575"/>
      <c r="AJ61" s="575"/>
      <c r="AK61" s="575"/>
      <c r="AL61" s="577"/>
      <c r="AM61" s="577"/>
      <c r="AN61" s="577"/>
      <c r="AO61" s="577"/>
      <c r="AP61" s="575" t="s">
        <v>438</v>
      </c>
      <c r="AQ61" s="575"/>
      <c r="AR61" s="575"/>
      <c r="AS61" s="575"/>
      <c r="AT61" s="575"/>
      <c r="AU61" s="575"/>
      <c r="AV61" s="575"/>
    </row>
  </sheetData>
  <mergeCells count="54">
    <mergeCell ref="R60:Y60"/>
    <mergeCell ref="R61:Y61"/>
    <mergeCell ref="A10:C10"/>
    <mergeCell ref="D9:AC9"/>
    <mergeCell ref="D10:AC10"/>
    <mergeCell ref="A11:C11"/>
    <mergeCell ref="H11:H12"/>
    <mergeCell ref="A58:AV58"/>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60:AV60"/>
    <mergeCell ref="AP59:AV59"/>
    <mergeCell ref="B60:D60"/>
    <mergeCell ref="A59:A61"/>
    <mergeCell ref="E59:L61"/>
    <mergeCell ref="Z59:AK59"/>
    <mergeCell ref="Z60:AK60"/>
    <mergeCell ref="Z61:AK61"/>
    <mergeCell ref="AP61:AV61"/>
    <mergeCell ref="AL59:AO61"/>
    <mergeCell ref="M59:Q59"/>
    <mergeCell ref="M60:Q60"/>
    <mergeCell ref="M61:Q61"/>
    <mergeCell ref="R59:Y59"/>
    <mergeCell ref="B59:D59"/>
    <mergeCell ref="B61:D61"/>
    <mergeCell ref="AU1:AV1"/>
    <mergeCell ref="AU2:AV2"/>
    <mergeCell ref="AU3:AV3"/>
    <mergeCell ref="AU4:AV4"/>
    <mergeCell ref="A1:AT1"/>
    <mergeCell ref="A2:AT2"/>
    <mergeCell ref="A3:AT4"/>
  </mergeCells>
  <dataValidations count="2">
    <dataValidation type="list" allowBlank="1" showInputMessage="1" showErrorMessage="1" sqref="G16:G21" xr:uid="{13953121-AC9C-4BCC-B0F8-603AF5F16162}">
      <formula1>$XFB$13:$XFD$62</formula1>
    </dataValidation>
    <dataValidation type="list" allowBlank="1" showInputMessage="1" showErrorMessage="1" sqref="G49:G51" xr:uid="{A72A28DE-547A-43E5-9481-A3830D5C75E0}">
      <formula1>$XFD$13:$XFD$56</formula1>
    </dataValidation>
  </dataValidations>
  <hyperlinks>
    <hyperlink ref="AS43" r:id="rId1" xr:uid="{01C8E154-A9B6-4843-BAE9-964D30B1F61E}"/>
    <hyperlink ref="AS13" r:id="rId2" xr:uid="{4ECECC9E-521C-402C-A6D6-93EC9DEDB084}"/>
    <hyperlink ref="AS14" r:id="rId3" display="https://secretariadistritald-my.sharepoint.com/:f:/g/personal/cvillareal_sdmujer_gov_co/En1BQXRFbohDgcvV5MCL9KYBv6CIDG4I4ZNzXexwGBuYLg?e=WhhAGg_x000a__x000a_" xr:uid="{7675ABF3-30D7-4FBA-859B-62A7493A0CC7}"/>
    <hyperlink ref="AS15" r:id="rId4" xr:uid="{31B98363-DCE6-41D7-A1D0-09CFBEC1D4ED}"/>
    <hyperlink ref="AS16" r:id="rId5" xr:uid="{E1A09533-8313-4FDF-9E36-DE1074D9202B}"/>
    <hyperlink ref="AS18" r:id="rId6" xr:uid="{37228FCD-77AF-4E3F-83A7-17C475ACC7BD}"/>
    <hyperlink ref="AS19" r:id="rId7" xr:uid="{5DF3A74C-342C-4F28-85B3-02846E595D60}"/>
    <hyperlink ref="AS20" r:id="rId8" xr:uid="{68D85AD3-A1D1-4CCD-8A1C-30009F8275BA}"/>
    <hyperlink ref="AS22" r:id="rId9" xr:uid="{EF1FF9B6-80FC-4FC7-A03A-F72F87F4D790}"/>
    <hyperlink ref="AS23" r:id="rId10" xr:uid="{4B00BFB2-9CAD-4B0D-B8CA-8CE39573EBD6}"/>
    <hyperlink ref="AS24" r:id="rId11" xr:uid="{D0FE3390-C884-4935-830D-B153D005BDB1}"/>
    <hyperlink ref="AS25" r:id="rId12" xr:uid="{C374D95E-609B-4F52-BDCD-FAE12FF0628C}"/>
    <hyperlink ref="AS26" r:id="rId13" xr:uid="{934A336E-B53E-4209-8989-7C9CC2FDA416}"/>
    <hyperlink ref="AS27" r:id="rId14" xr:uid="{F1EB12CA-A307-4D37-91F2-29F15FB96D21}"/>
    <hyperlink ref="AS32" r:id="rId15" xr:uid="{94CC8667-B42A-432A-A5F7-B10C9B9B469A}"/>
    <hyperlink ref="AS33" r:id="rId16" xr:uid="{43C2E4D0-DA46-46F8-828B-1D07517D7D02}"/>
    <hyperlink ref="AS34" r:id="rId17" xr:uid="{22B0CAAE-852B-4E86-9A89-8A0DB8F641BB}"/>
    <hyperlink ref="AS35" r:id="rId18" xr:uid="{85AE056C-A4C8-4B5A-B82E-4E0604D609E4}"/>
    <hyperlink ref="AS36" r:id="rId19" xr:uid="{49C6B2B6-B997-49EE-9C13-46CF5B41B7E0}"/>
    <hyperlink ref="AS37" r:id="rId20" xr:uid="{C8F67202-12A6-442F-A221-CF76CE05686D}"/>
    <hyperlink ref="AS38" r:id="rId21" xr:uid="{4F7659F7-D8BB-486A-B25F-CB78F7BEA6DC}"/>
    <hyperlink ref="AS39" r:id="rId22" xr:uid="{3923E226-B0CC-46FC-8E80-74FF9B37D809}"/>
    <hyperlink ref="AS44" r:id="rId23" xr:uid="{9224F73F-717B-45CB-A435-065C4A0AB6A8}"/>
    <hyperlink ref="AS46" r:id="rId24" xr:uid="{E4275282-4979-4D65-82DB-85F13758380D}"/>
    <hyperlink ref="AS47" r:id="rId25" xr:uid="{E73C2899-88A5-43F3-B89D-D0FCA1D45B97}"/>
    <hyperlink ref="AS49" r:id="rId26" xr:uid="{78AE325F-C8E0-4AFF-BFB2-070B93A361FE}"/>
    <hyperlink ref="AS50" r:id="rId27" xr:uid="{D4EE7D3C-449C-451B-AE71-C814AAA2B4E3}"/>
    <hyperlink ref="AS51" r:id="rId28" xr:uid="{C60C1C4C-287B-4F21-8989-5DDD39540D39}"/>
    <hyperlink ref="AS52" r:id="rId29" xr:uid="{3A8694EB-D3EE-46E9-8141-33436D2A9AF0}"/>
    <hyperlink ref="AS53" r:id="rId30" xr:uid="{4DB0B13C-95D1-4FC4-BC74-00019F8363C4}"/>
    <hyperlink ref="AS54" r:id="rId31" xr:uid="{81FC274C-40A8-4148-A2E5-7FBEC120ED30}"/>
    <hyperlink ref="AS56" r:id="rId32" xr:uid="{D1034A77-BC4A-4ED0-9ABA-A25654C13A4F}"/>
    <hyperlink ref="AS57" r:id="rId33" xr:uid="{918510A8-8B15-41CE-8895-49061422B770}"/>
    <hyperlink ref="AS55" r:id="rId34" xr:uid="{1008298C-99BC-4ED7-A6B1-668CBE279710}"/>
    <hyperlink ref="AS40" r:id="rId35" xr:uid="{49AE14E5-A855-4226-8D3F-B7328714CE7C}"/>
    <hyperlink ref="AS41" r:id="rId36" xr:uid="{C75425A9-C1A6-4CE7-B487-813BA3BF4782}"/>
    <hyperlink ref="AS42" r:id="rId37" xr:uid="{872FC012-E264-4A7E-9E1C-143ADA04B90A}"/>
    <hyperlink ref="AS17" r:id="rId38" xr:uid="{46558955-7694-463C-B363-3F005298A77C}"/>
  </hyperlinks>
  <pageMargins left="0.7" right="0.7" top="0.75" bottom="0.75" header="0.3" footer="0.3"/>
  <pageSetup scale="10" orientation="landscape" r:id="rId39"/>
  <legacyDrawing r:id="rId40"/>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G52:G57 G22:G48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32"/>
  <sheetViews>
    <sheetView topLeftCell="A10" zoomScale="70" zoomScaleNormal="70" workbookViewId="0">
      <selection activeCell="S12" sqref="S12:S31"/>
    </sheetView>
  </sheetViews>
  <sheetFormatPr baseColWidth="10" defaultColWidth="19.42578125" defaultRowHeight="14.25" x14ac:dyDescent="0.25"/>
  <cols>
    <col min="1" max="1" width="29.5703125" style="15" bestFit="1" customWidth="1"/>
    <col min="2" max="12" width="11" style="15" customWidth="1"/>
    <col min="13" max="13" width="21.7109375" style="15" bestFit="1" customWidth="1"/>
    <col min="14" max="17" width="11" style="15" customWidth="1"/>
    <col min="18" max="18" width="12.140625" style="15" customWidth="1"/>
    <col min="19" max="19" width="24.28515625" style="15" bestFit="1"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x14ac:dyDescent="0.25">
      <c r="A1" s="601" t="s">
        <v>121</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0" t="s">
        <v>453</v>
      </c>
      <c r="BJ1" s="600"/>
      <c r="BK1" s="600"/>
    </row>
    <row r="2" spans="1:63" ht="15.95" customHeight="1" x14ac:dyDescent="0.25">
      <c r="A2" s="601" t="s">
        <v>123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0" t="s">
        <v>124</v>
      </c>
      <c r="BJ2" s="600"/>
      <c r="BK2" s="600"/>
    </row>
    <row r="3" spans="1:63" ht="26.1" customHeight="1" x14ac:dyDescent="0.25">
      <c r="A3" s="601" t="s">
        <v>454</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0" t="s">
        <v>126</v>
      </c>
      <c r="BJ3" s="600"/>
      <c r="BK3" s="600"/>
    </row>
    <row r="4" spans="1:63" ht="15.95" customHeight="1" x14ac:dyDescent="0.25">
      <c r="A4" s="601" t="s">
        <v>455</v>
      </c>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7" t="s">
        <v>456</v>
      </c>
      <c r="BJ4" s="608"/>
      <c r="BK4" s="609"/>
    </row>
    <row r="5" spans="1:63" ht="26.1" customHeight="1" x14ac:dyDescent="0.25">
      <c r="A5" s="611" t="s">
        <v>228</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G5" s="611" t="s">
        <v>457</v>
      </c>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2"/>
      <c r="BJ5" s="612"/>
      <c r="BK5" s="612"/>
    </row>
    <row r="6" spans="1:63" ht="31.5" customHeight="1" x14ac:dyDescent="0.25">
      <c r="A6" s="109" t="s">
        <v>458</v>
      </c>
      <c r="B6" s="602">
        <v>45610</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4"/>
    </row>
    <row r="7" spans="1:63" ht="31.5" customHeight="1" x14ac:dyDescent="0.25">
      <c r="A7" s="110" t="s">
        <v>459</v>
      </c>
      <c r="B7" s="615" t="s">
        <v>221</v>
      </c>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7"/>
    </row>
    <row r="8" spans="1:63" ht="18.75" customHeight="1" x14ac:dyDescent="0.25">
      <c r="A8" s="111"/>
      <c r="B8" s="111"/>
      <c r="C8" s="111"/>
      <c r="D8" s="111"/>
      <c r="E8" s="111"/>
      <c r="F8" s="111"/>
      <c r="G8" s="111"/>
      <c r="H8" s="111"/>
      <c r="I8" s="111"/>
      <c r="J8" s="111"/>
      <c r="K8" s="112"/>
      <c r="L8" s="112"/>
      <c r="M8" s="112"/>
      <c r="N8" s="112"/>
      <c r="O8" s="112"/>
      <c r="P8" s="112"/>
      <c r="Q8" s="112"/>
      <c r="R8" s="112"/>
      <c r="S8" s="112"/>
      <c r="T8" s="112"/>
      <c r="U8" s="112"/>
      <c r="V8" s="112"/>
      <c r="W8" s="112"/>
      <c r="X8" s="112"/>
      <c r="Y8" s="112"/>
      <c r="Z8" s="112"/>
      <c r="AA8" s="112"/>
      <c r="AB8" s="112"/>
      <c r="AC8" s="112"/>
      <c r="AD8" s="112"/>
      <c r="AE8" s="112"/>
      <c r="AG8" s="111"/>
      <c r="AH8" s="112"/>
      <c r="AI8" s="112"/>
      <c r="AJ8" s="112"/>
      <c r="AK8" s="112"/>
      <c r="AL8" s="112"/>
      <c r="AM8" s="112"/>
      <c r="AN8" s="112"/>
      <c r="AO8" s="112"/>
    </row>
    <row r="9" spans="1:63" ht="30" customHeight="1" x14ac:dyDescent="0.25">
      <c r="A9" s="613" t="s">
        <v>460</v>
      </c>
      <c r="B9" s="113" t="s">
        <v>141</v>
      </c>
      <c r="C9" s="113" t="s">
        <v>142</v>
      </c>
      <c r="D9" s="605" t="s">
        <v>143</v>
      </c>
      <c r="E9" s="606"/>
      <c r="F9" s="113" t="s">
        <v>144</v>
      </c>
      <c r="G9" s="113" t="s">
        <v>145</v>
      </c>
      <c r="H9" s="605" t="s">
        <v>146</v>
      </c>
      <c r="I9" s="606"/>
      <c r="J9" s="113" t="s">
        <v>128</v>
      </c>
      <c r="K9" s="113" t="s">
        <v>147</v>
      </c>
      <c r="L9" s="605" t="s">
        <v>148</v>
      </c>
      <c r="M9" s="606"/>
      <c r="N9" s="113" t="s">
        <v>149</v>
      </c>
      <c r="O9" s="113" t="s">
        <v>150</v>
      </c>
      <c r="P9" s="605" t="s">
        <v>151</v>
      </c>
      <c r="Q9" s="606"/>
      <c r="R9" s="605" t="s">
        <v>461</v>
      </c>
      <c r="S9" s="606"/>
      <c r="T9" s="605" t="s">
        <v>462</v>
      </c>
      <c r="U9" s="610"/>
      <c r="V9" s="610"/>
      <c r="W9" s="610"/>
      <c r="X9" s="610"/>
      <c r="Y9" s="606"/>
      <c r="Z9" s="605" t="s">
        <v>463</v>
      </c>
      <c r="AA9" s="610"/>
      <c r="AB9" s="610"/>
      <c r="AC9" s="610"/>
      <c r="AD9" s="610"/>
      <c r="AE9" s="606"/>
      <c r="AG9" s="613" t="s">
        <v>460</v>
      </c>
      <c r="AH9" s="113" t="s">
        <v>141</v>
      </c>
      <c r="AI9" s="113" t="s">
        <v>142</v>
      </c>
      <c r="AJ9" s="605" t="s">
        <v>143</v>
      </c>
      <c r="AK9" s="606"/>
      <c r="AL9" s="113" t="s">
        <v>144</v>
      </c>
      <c r="AM9" s="113" t="s">
        <v>145</v>
      </c>
      <c r="AN9" s="605" t="s">
        <v>146</v>
      </c>
      <c r="AO9" s="606"/>
      <c r="AP9" s="113" t="s">
        <v>128</v>
      </c>
      <c r="AQ9" s="113" t="s">
        <v>147</v>
      </c>
      <c r="AR9" s="605" t="s">
        <v>148</v>
      </c>
      <c r="AS9" s="606"/>
      <c r="AT9" s="113" t="s">
        <v>149</v>
      </c>
      <c r="AU9" s="113" t="s">
        <v>150</v>
      </c>
      <c r="AV9" s="605" t="s">
        <v>151</v>
      </c>
      <c r="AW9" s="606"/>
      <c r="AX9" s="605" t="s">
        <v>461</v>
      </c>
      <c r="AY9" s="606"/>
      <c r="AZ9" s="605" t="s">
        <v>462</v>
      </c>
      <c r="BA9" s="610"/>
      <c r="BB9" s="610"/>
      <c r="BC9" s="610"/>
      <c r="BD9" s="610"/>
      <c r="BE9" s="606"/>
      <c r="BF9" s="605" t="s">
        <v>463</v>
      </c>
      <c r="BG9" s="610"/>
      <c r="BH9" s="610"/>
      <c r="BI9" s="610"/>
      <c r="BJ9" s="610"/>
      <c r="BK9" s="606"/>
    </row>
    <row r="10" spans="1:63" ht="36" customHeight="1" x14ac:dyDescent="0.25">
      <c r="A10" s="614"/>
      <c r="B10" s="105" t="s">
        <v>464</v>
      </c>
      <c r="C10" s="105" t="s">
        <v>464</v>
      </c>
      <c r="D10" s="105" t="s">
        <v>464</v>
      </c>
      <c r="E10" s="105" t="s">
        <v>465</v>
      </c>
      <c r="F10" s="105" t="s">
        <v>464</v>
      </c>
      <c r="G10" s="105" t="s">
        <v>464</v>
      </c>
      <c r="H10" s="105" t="s">
        <v>464</v>
      </c>
      <c r="I10" s="105" t="s">
        <v>465</v>
      </c>
      <c r="J10" s="105" t="s">
        <v>464</v>
      </c>
      <c r="K10" s="105" t="s">
        <v>464</v>
      </c>
      <c r="L10" s="105" t="s">
        <v>464</v>
      </c>
      <c r="M10" s="105" t="s">
        <v>465</v>
      </c>
      <c r="N10" s="105" t="s">
        <v>464</v>
      </c>
      <c r="O10" s="105" t="s">
        <v>464</v>
      </c>
      <c r="P10" s="105" t="s">
        <v>464</v>
      </c>
      <c r="Q10" s="105" t="s">
        <v>465</v>
      </c>
      <c r="R10" s="105" t="s">
        <v>464</v>
      </c>
      <c r="S10" s="105" t="s">
        <v>465</v>
      </c>
      <c r="T10" s="114" t="s">
        <v>466</v>
      </c>
      <c r="U10" s="114" t="s">
        <v>467</v>
      </c>
      <c r="V10" s="114" t="s">
        <v>468</v>
      </c>
      <c r="W10" s="114" t="s">
        <v>469</v>
      </c>
      <c r="X10" s="115" t="s">
        <v>470</v>
      </c>
      <c r="Y10" s="114" t="s">
        <v>471</v>
      </c>
      <c r="Z10" s="105" t="s">
        <v>472</v>
      </c>
      <c r="AA10" s="116" t="s">
        <v>473</v>
      </c>
      <c r="AB10" s="105" t="s">
        <v>474</v>
      </c>
      <c r="AC10" s="105" t="s">
        <v>475</v>
      </c>
      <c r="AD10" s="105" t="s">
        <v>476</v>
      </c>
      <c r="AE10" s="105" t="s">
        <v>477</v>
      </c>
      <c r="AG10" s="614"/>
      <c r="AH10" s="105" t="s">
        <v>464</v>
      </c>
      <c r="AI10" s="105" t="s">
        <v>464</v>
      </c>
      <c r="AJ10" s="105" t="s">
        <v>464</v>
      </c>
      <c r="AK10" s="105" t="s">
        <v>465</v>
      </c>
      <c r="AL10" s="105" t="s">
        <v>464</v>
      </c>
      <c r="AM10" s="105" t="s">
        <v>464</v>
      </c>
      <c r="AN10" s="105" t="s">
        <v>464</v>
      </c>
      <c r="AO10" s="105" t="s">
        <v>465</v>
      </c>
      <c r="AP10" s="105" t="s">
        <v>464</v>
      </c>
      <c r="AQ10" s="105" t="s">
        <v>464</v>
      </c>
      <c r="AR10" s="105" t="s">
        <v>464</v>
      </c>
      <c r="AS10" s="105" t="s">
        <v>465</v>
      </c>
      <c r="AT10" s="105" t="s">
        <v>464</v>
      </c>
      <c r="AU10" s="105" t="s">
        <v>464</v>
      </c>
      <c r="AV10" s="105" t="s">
        <v>464</v>
      </c>
      <c r="AW10" s="105" t="s">
        <v>465</v>
      </c>
      <c r="AX10" s="105" t="s">
        <v>464</v>
      </c>
      <c r="AY10" s="105" t="s">
        <v>465</v>
      </c>
      <c r="AZ10" s="114" t="s">
        <v>466</v>
      </c>
      <c r="BA10" s="114" t="s">
        <v>467</v>
      </c>
      <c r="BB10" s="114" t="s">
        <v>468</v>
      </c>
      <c r="BC10" s="114" t="s">
        <v>469</v>
      </c>
      <c r="BD10" s="115" t="s">
        <v>470</v>
      </c>
      <c r="BE10" s="114" t="s">
        <v>471</v>
      </c>
      <c r="BF10" s="117" t="s">
        <v>472</v>
      </c>
      <c r="BG10" s="118" t="s">
        <v>473</v>
      </c>
      <c r="BH10" s="117" t="s">
        <v>474</v>
      </c>
      <c r="BI10" s="117" t="s">
        <v>475</v>
      </c>
      <c r="BJ10" s="117" t="s">
        <v>476</v>
      </c>
      <c r="BK10" s="117" t="s">
        <v>477</v>
      </c>
    </row>
    <row r="11" spans="1:63" ht="15" x14ac:dyDescent="0.25">
      <c r="A11" s="119" t="s">
        <v>478</v>
      </c>
      <c r="B11" s="119"/>
      <c r="C11" s="119"/>
      <c r="D11" s="119"/>
      <c r="E11" s="120"/>
      <c r="F11" s="119"/>
      <c r="G11" s="119"/>
      <c r="H11" s="119"/>
      <c r="I11" s="120"/>
      <c r="J11" s="119">
        <v>0</v>
      </c>
      <c r="K11" s="119">
        <v>0</v>
      </c>
      <c r="L11" s="119">
        <v>0</v>
      </c>
      <c r="M11" s="120"/>
      <c r="N11" s="119">
        <v>0</v>
      </c>
      <c r="O11" s="119">
        <v>0</v>
      </c>
      <c r="P11" s="119">
        <v>0</v>
      </c>
      <c r="Q11" s="120"/>
      <c r="R11" s="238">
        <v>0</v>
      </c>
      <c r="S11" s="121">
        <v>0</v>
      </c>
      <c r="T11" s="239"/>
      <c r="U11" s="239"/>
      <c r="V11" s="239"/>
      <c r="W11" s="239"/>
      <c r="X11" s="239"/>
      <c r="Y11" s="240"/>
      <c r="Z11" s="240"/>
      <c r="AA11" s="240"/>
      <c r="AB11" s="240"/>
      <c r="AC11" s="240"/>
      <c r="AD11" s="240"/>
      <c r="AE11" s="241"/>
      <c r="AF11"/>
      <c r="AG11" s="119" t="s">
        <v>478</v>
      </c>
      <c r="AH11" s="119"/>
      <c r="AI11" s="119"/>
      <c r="AJ11" s="119"/>
      <c r="AK11" s="120"/>
      <c r="AL11" s="119"/>
      <c r="AM11" s="119"/>
      <c r="AN11" s="119"/>
      <c r="AO11" s="120"/>
      <c r="AP11" s="119"/>
      <c r="AQ11" s="119"/>
      <c r="AR11" s="119"/>
      <c r="AS11" s="120"/>
      <c r="AT11" s="119"/>
      <c r="AU11" s="119"/>
      <c r="AV11" s="119"/>
      <c r="AW11" s="120"/>
      <c r="AX11" s="238">
        <v>0</v>
      </c>
      <c r="AY11" s="121">
        <v>0</v>
      </c>
      <c r="AZ11" s="240"/>
      <c r="BA11" s="240"/>
      <c r="BB11" s="240"/>
      <c r="BC11" s="240"/>
      <c r="BD11" s="240"/>
      <c r="BE11" s="240"/>
      <c r="BF11" s="240"/>
      <c r="BG11" s="240"/>
      <c r="BH11" s="240"/>
      <c r="BI11" s="240"/>
      <c r="BJ11" s="240"/>
      <c r="BK11" s="241"/>
    </row>
    <row r="12" spans="1:63" ht="15" x14ac:dyDescent="0.25">
      <c r="A12" s="119" t="s">
        <v>479</v>
      </c>
      <c r="B12" s="119"/>
      <c r="C12" s="119"/>
      <c r="D12" s="119"/>
      <c r="E12" s="120"/>
      <c r="F12" s="119"/>
      <c r="G12" s="119"/>
      <c r="H12" s="119"/>
      <c r="I12" s="120"/>
      <c r="J12" s="119">
        <v>1</v>
      </c>
      <c r="K12" s="119">
        <v>1</v>
      </c>
      <c r="L12" s="119">
        <v>1</v>
      </c>
      <c r="M12" s="242">
        <v>28653000</v>
      </c>
      <c r="N12" s="119">
        <v>1</v>
      </c>
      <c r="O12" s="119">
        <v>1</v>
      </c>
      <c r="P12" s="119">
        <v>1</v>
      </c>
      <c r="Q12" s="120"/>
      <c r="R12" s="238">
        <v>1</v>
      </c>
      <c r="S12" s="121">
        <v>28653000</v>
      </c>
      <c r="T12" s="239"/>
      <c r="U12" s="239"/>
      <c r="V12" s="239"/>
      <c r="W12" s="239"/>
      <c r="X12" s="239"/>
      <c r="Y12" s="240"/>
      <c r="Z12" s="240"/>
      <c r="AA12" s="240"/>
      <c r="AB12" s="240"/>
      <c r="AC12" s="240"/>
      <c r="AD12" s="240"/>
      <c r="AE12" s="240"/>
      <c r="AF12"/>
      <c r="AG12" s="119" t="s">
        <v>479</v>
      </c>
      <c r="AH12" s="119"/>
      <c r="AI12" s="119"/>
      <c r="AJ12" s="119"/>
      <c r="AK12" s="120"/>
      <c r="AL12" s="119"/>
      <c r="AM12" s="119"/>
      <c r="AN12" s="119"/>
      <c r="AO12" s="120"/>
      <c r="AP12" s="119"/>
      <c r="AQ12" s="119"/>
      <c r="AR12" s="119"/>
      <c r="AS12" s="120"/>
      <c r="AT12" s="119"/>
      <c r="AU12" s="119"/>
      <c r="AV12" s="119"/>
      <c r="AW12" s="120"/>
      <c r="AX12" s="238">
        <v>0</v>
      </c>
      <c r="AY12" s="121">
        <v>0</v>
      </c>
      <c r="AZ12" s="240"/>
      <c r="BA12" s="240"/>
      <c r="BB12" s="240"/>
      <c r="BC12" s="240"/>
      <c r="BD12" s="240"/>
      <c r="BE12" s="240"/>
      <c r="BF12" s="240"/>
      <c r="BG12" s="240"/>
      <c r="BH12" s="240"/>
      <c r="BI12" s="240"/>
      <c r="BJ12" s="240"/>
      <c r="BK12" s="240"/>
    </row>
    <row r="13" spans="1:63" ht="15" x14ac:dyDescent="0.25">
      <c r="A13" s="119" t="s">
        <v>480</v>
      </c>
      <c r="B13" s="119"/>
      <c r="C13" s="119"/>
      <c r="D13" s="119"/>
      <c r="E13" s="120"/>
      <c r="F13" s="119"/>
      <c r="G13" s="119"/>
      <c r="H13" s="119"/>
      <c r="I13" s="120"/>
      <c r="J13" s="119">
        <v>1</v>
      </c>
      <c r="K13" s="119">
        <v>1</v>
      </c>
      <c r="L13" s="119">
        <v>1</v>
      </c>
      <c r="M13" s="242">
        <v>28653000</v>
      </c>
      <c r="N13" s="119">
        <v>1</v>
      </c>
      <c r="O13" s="119">
        <v>1</v>
      </c>
      <c r="P13" s="119">
        <v>1</v>
      </c>
      <c r="Q13" s="120"/>
      <c r="R13" s="238">
        <v>1</v>
      </c>
      <c r="S13" s="121">
        <v>28653000</v>
      </c>
      <c r="T13" s="239"/>
      <c r="U13" s="239"/>
      <c r="V13" s="239"/>
      <c r="W13" s="239"/>
      <c r="X13" s="239"/>
      <c r="Y13" s="240"/>
      <c r="Z13" s="240"/>
      <c r="AA13" s="240"/>
      <c r="AB13" s="240"/>
      <c r="AC13" s="240"/>
      <c r="AD13" s="240"/>
      <c r="AE13" s="240"/>
      <c r="AF13"/>
      <c r="AG13" s="119" t="s">
        <v>480</v>
      </c>
      <c r="AH13" s="119"/>
      <c r="AI13" s="119"/>
      <c r="AJ13" s="119"/>
      <c r="AK13" s="120"/>
      <c r="AL13" s="119"/>
      <c r="AM13" s="119"/>
      <c r="AN13" s="119"/>
      <c r="AO13" s="120"/>
      <c r="AP13" s="119"/>
      <c r="AQ13" s="119"/>
      <c r="AR13" s="119"/>
      <c r="AS13" s="120"/>
      <c r="AT13" s="119"/>
      <c r="AU13" s="119"/>
      <c r="AV13" s="119"/>
      <c r="AW13" s="120"/>
      <c r="AX13" s="238">
        <v>0</v>
      </c>
      <c r="AY13" s="121">
        <v>0</v>
      </c>
      <c r="AZ13" s="240"/>
      <c r="BA13" s="240"/>
      <c r="BB13" s="240"/>
      <c r="BC13" s="240"/>
      <c r="BD13" s="240"/>
      <c r="BE13" s="240"/>
      <c r="BF13" s="240"/>
      <c r="BG13" s="240"/>
      <c r="BH13" s="240"/>
      <c r="BI13" s="240"/>
      <c r="BJ13" s="240"/>
      <c r="BK13" s="240"/>
    </row>
    <row r="14" spans="1:63" ht="15" x14ac:dyDescent="0.25">
      <c r="A14" s="119" t="s">
        <v>481</v>
      </c>
      <c r="B14" s="119"/>
      <c r="C14" s="119"/>
      <c r="D14" s="119"/>
      <c r="E14" s="120"/>
      <c r="F14" s="119"/>
      <c r="G14" s="119"/>
      <c r="H14" s="119"/>
      <c r="I14" s="120"/>
      <c r="J14" s="119">
        <v>1</v>
      </c>
      <c r="K14" s="119">
        <v>1</v>
      </c>
      <c r="L14" s="119">
        <v>1</v>
      </c>
      <c r="M14" s="242">
        <v>28653000</v>
      </c>
      <c r="N14" s="119">
        <v>1</v>
      </c>
      <c r="O14" s="119">
        <v>1</v>
      </c>
      <c r="P14" s="119">
        <v>1</v>
      </c>
      <c r="Q14" s="120"/>
      <c r="R14" s="238">
        <v>1</v>
      </c>
      <c r="S14" s="121">
        <v>28653000</v>
      </c>
      <c r="T14" s="239"/>
      <c r="U14" s="239"/>
      <c r="V14" s="239"/>
      <c r="W14" s="239"/>
      <c r="X14" s="239"/>
      <c r="Y14" s="240"/>
      <c r="Z14" s="240"/>
      <c r="AA14" s="240"/>
      <c r="AB14" s="240"/>
      <c r="AC14" s="240"/>
      <c r="AD14" s="240"/>
      <c r="AE14" s="240"/>
      <c r="AF14"/>
      <c r="AG14" s="119" t="s">
        <v>481</v>
      </c>
      <c r="AH14" s="119"/>
      <c r="AI14" s="119"/>
      <c r="AJ14" s="119"/>
      <c r="AK14" s="120"/>
      <c r="AL14" s="119"/>
      <c r="AM14" s="119"/>
      <c r="AN14" s="119"/>
      <c r="AO14" s="120"/>
      <c r="AP14" s="119"/>
      <c r="AQ14" s="119"/>
      <c r="AR14" s="119"/>
      <c r="AS14" s="120"/>
      <c r="AT14" s="119"/>
      <c r="AU14" s="119"/>
      <c r="AV14" s="119"/>
      <c r="AW14" s="120"/>
      <c r="AX14" s="238">
        <v>0</v>
      </c>
      <c r="AY14" s="121">
        <v>0</v>
      </c>
      <c r="AZ14" s="240"/>
      <c r="BA14" s="240"/>
      <c r="BB14" s="240"/>
      <c r="BC14" s="240"/>
      <c r="BD14" s="240"/>
      <c r="BE14" s="240"/>
      <c r="BF14" s="240"/>
      <c r="BG14" s="240"/>
      <c r="BH14" s="240"/>
      <c r="BI14" s="240"/>
      <c r="BJ14" s="240"/>
      <c r="BK14" s="240"/>
    </row>
    <row r="15" spans="1:63" ht="15" x14ac:dyDescent="0.25">
      <c r="A15" s="119" t="s">
        <v>482</v>
      </c>
      <c r="B15" s="119"/>
      <c r="C15" s="119"/>
      <c r="D15" s="119"/>
      <c r="E15" s="120"/>
      <c r="F15" s="119"/>
      <c r="G15" s="119"/>
      <c r="H15" s="119"/>
      <c r="I15" s="120"/>
      <c r="J15" s="119">
        <v>1</v>
      </c>
      <c r="K15" s="119">
        <v>1</v>
      </c>
      <c r="L15" s="119">
        <v>1</v>
      </c>
      <c r="M15" s="242">
        <v>28653000</v>
      </c>
      <c r="N15" s="119">
        <v>1</v>
      </c>
      <c r="O15" s="119">
        <v>1</v>
      </c>
      <c r="P15" s="119">
        <v>1</v>
      </c>
      <c r="Q15" s="120"/>
      <c r="R15" s="238">
        <v>1</v>
      </c>
      <c r="S15" s="121">
        <v>28653000</v>
      </c>
      <c r="T15" s="239"/>
      <c r="U15" s="239"/>
      <c r="V15" s="239"/>
      <c r="W15" s="239"/>
      <c r="X15" s="239"/>
      <c r="Y15" s="240"/>
      <c r="Z15" s="240"/>
      <c r="AA15" s="240"/>
      <c r="AB15" s="240"/>
      <c r="AC15" s="240"/>
      <c r="AD15" s="240"/>
      <c r="AE15" s="240"/>
      <c r="AF15"/>
      <c r="AG15" s="119" t="s">
        <v>482</v>
      </c>
      <c r="AH15" s="119"/>
      <c r="AI15" s="119"/>
      <c r="AJ15" s="119"/>
      <c r="AK15" s="120"/>
      <c r="AL15" s="119"/>
      <c r="AM15" s="119"/>
      <c r="AN15" s="119"/>
      <c r="AO15" s="120"/>
      <c r="AP15" s="119"/>
      <c r="AQ15" s="119"/>
      <c r="AR15" s="119"/>
      <c r="AS15" s="120"/>
      <c r="AT15" s="119"/>
      <c r="AU15" s="119"/>
      <c r="AV15" s="119"/>
      <c r="AW15" s="120"/>
      <c r="AX15" s="238">
        <v>0</v>
      </c>
      <c r="AY15" s="121">
        <v>0</v>
      </c>
      <c r="AZ15" s="240"/>
      <c r="BA15" s="240"/>
      <c r="BB15" s="240"/>
      <c r="BC15" s="240"/>
      <c r="BD15" s="240"/>
      <c r="BE15" s="240"/>
      <c r="BF15" s="240"/>
      <c r="BG15" s="240"/>
      <c r="BH15" s="240"/>
      <c r="BI15" s="240"/>
      <c r="BJ15" s="240"/>
      <c r="BK15" s="240"/>
    </row>
    <row r="16" spans="1:63" ht="15" x14ac:dyDescent="0.25">
      <c r="A16" s="119" t="s">
        <v>483</v>
      </c>
      <c r="B16" s="119"/>
      <c r="C16" s="119"/>
      <c r="D16" s="119"/>
      <c r="E16" s="120"/>
      <c r="F16" s="119"/>
      <c r="G16" s="119"/>
      <c r="H16" s="119"/>
      <c r="I16" s="120"/>
      <c r="J16" s="119">
        <v>1</v>
      </c>
      <c r="K16" s="119">
        <v>1</v>
      </c>
      <c r="L16" s="119">
        <v>1</v>
      </c>
      <c r="M16" s="242">
        <v>28653000</v>
      </c>
      <c r="N16" s="119">
        <v>1</v>
      </c>
      <c r="O16" s="119">
        <v>1</v>
      </c>
      <c r="P16" s="119">
        <v>1</v>
      </c>
      <c r="Q16" s="120"/>
      <c r="R16" s="238">
        <v>1</v>
      </c>
      <c r="S16" s="121">
        <v>28653000</v>
      </c>
      <c r="T16" s="239"/>
      <c r="U16" s="239"/>
      <c r="V16" s="239"/>
      <c r="W16" s="239"/>
      <c r="X16" s="239"/>
      <c r="Y16" s="240"/>
      <c r="Z16" s="240"/>
      <c r="AA16" s="240"/>
      <c r="AB16" s="240"/>
      <c r="AC16" s="240"/>
      <c r="AD16" s="240"/>
      <c r="AE16" s="240"/>
      <c r="AF16"/>
      <c r="AG16" s="119" t="s">
        <v>483</v>
      </c>
      <c r="AH16" s="119"/>
      <c r="AI16" s="119"/>
      <c r="AJ16" s="119"/>
      <c r="AK16" s="120"/>
      <c r="AL16" s="119"/>
      <c r="AM16" s="119"/>
      <c r="AN16" s="119"/>
      <c r="AO16" s="120"/>
      <c r="AP16" s="119"/>
      <c r="AQ16" s="119"/>
      <c r="AR16" s="119"/>
      <c r="AS16" s="120"/>
      <c r="AT16" s="119"/>
      <c r="AU16" s="119"/>
      <c r="AV16" s="119"/>
      <c r="AW16" s="120"/>
      <c r="AX16" s="238">
        <v>0</v>
      </c>
      <c r="AY16" s="121">
        <v>0</v>
      </c>
      <c r="AZ16" s="240"/>
      <c r="BA16" s="240"/>
      <c r="BB16" s="240"/>
      <c r="BC16" s="240"/>
      <c r="BD16" s="240"/>
      <c r="BE16" s="240"/>
      <c r="BF16" s="240"/>
      <c r="BG16" s="240"/>
      <c r="BH16" s="240"/>
      <c r="BI16" s="240"/>
      <c r="BJ16" s="240"/>
      <c r="BK16" s="240"/>
    </row>
    <row r="17" spans="1:63" ht="15" x14ac:dyDescent="0.25">
      <c r="A17" s="119" t="s">
        <v>484</v>
      </c>
      <c r="B17" s="119"/>
      <c r="C17" s="119"/>
      <c r="D17" s="119"/>
      <c r="E17" s="120"/>
      <c r="F17" s="119"/>
      <c r="G17" s="119"/>
      <c r="H17" s="119"/>
      <c r="I17" s="120"/>
      <c r="J17" s="119">
        <v>1</v>
      </c>
      <c r="K17" s="119">
        <v>1</v>
      </c>
      <c r="L17" s="119">
        <v>1</v>
      </c>
      <c r="M17" s="242">
        <v>28653000</v>
      </c>
      <c r="N17" s="119">
        <v>1</v>
      </c>
      <c r="O17" s="119">
        <v>1</v>
      </c>
      <c r="P17" s="119">
        <v>1</v>
      </c>
      <c r="Q17" s="120"/>
      <c r="R17" s="238">
        <v>1</v>
      </c>
      <c r="S17" s="121">
        <v>28653000</v>
      </c>
      <c r="T17" s="239"/>
      <c r="U17" s="239"/>
      <c r="V17" s="239"/>
      <c r="W17" s="239"/>
      <c r="X17" s="239"/>
      <c r="Y17" s="240"/>
      <c r="Z17" s="240"/>
      <c r="AA17" s="240"/>
      <c r="AB17" s="240"/>
      <c r="AC17" s="240"/>
      <c r="AD17" s="240"/>
      <c r="AE17" s="240"/>
      <c r="AF17"/>
      <c r="AG17" s="119" t="s">
        <v>484</v>
      </c>
      <c r="AH17" s="119"/>
      <c r="AI17" s="119"/>
      <c r="AJ17" s="119"/>
      <c r="AK17" s="120"/>
      <c r="AL17" s="119"/>
      <c r="AM17" s="119"/>
      <c r="AN17" s="119"/>
      <c r="AO17" s="120"/>
      <c r="AP17" s="119"/>
      <c r="AQ17" s="119"/>
      <c r="AR17" s="119"/>
      <c r="AS17" s="120"/>
      <c r="AT17" s="119"/>
      <c r="AU17" s="119"/>
      <c r="AV17" s="119"/>
      <c r="AW17" s="120"/>
      <c r="AX17" s="238">
        <v>0</v>
      </c>
      <c r="AY17" s="121">
        <v>0</v>
      </c>
      <c r="AZ17" s="240"/>
      <c r="BA17" s="240"/>
      <c r="BB17" s="240"/>
      <c r="BC17" s="240"/>
      <c r="BD17" s="240"/>
      <c r="BE17" s="240"/>
      <c r="BF17" s="240"/>
      <c r="BG17" s="240"/>
      <c r="BH17" s="240"/>
      <c r="BI17" s="240"/>
      <c r="BJ17" s="240"/>
      <c r="BK17" s="240"/>
    </row>
    <row r="18" spans="1:63" ht="15" x14ac:dyDescent="0.25">
      <c r="A18" s="119" t="s">
        <v>485</v>
      </c>
      <c r="B18" s="119"/>
      <c r="C18" s="119"/>
      <c r="D18" s="119"/>
      <c r="E18" s="120"/>
      <c r="F18" s="119"/>
      <c r="G18" s="119"/>
      <c r="H18" s="119"/>
      <c r="I18" s="120"/>
      <c r="J18" s="119">
        <v>1</v>
      </c>
      <c r="K18" s="119">
        <v>1</v>
      </c>
      <c r="L18" s="119">
        <v>1</v>
      </c>
      <c r="M18" s="242">
        <v>28653000</v>
      </c>
      <c r="N18" s="119">
        <v>1</v>
      </c>
      <c r="O18" s="119">
        <v>1</v>
      </c>
      <c r="P18" s="119">
        <v>1</v>
      </c>
      <c r="Q18" s="120"/>
      <c r="R18" s="238">
        <v>1</v>
      </c>
      <c r="S18" s="121">
        <v>28653000</v>
      </c>
      <c r="T18" s="239"/>
      <c r="U18" s="239"/>
      <c r="V18" s="239"/>
      <c r="W18" s="239"/>
      <c r="X18" s="239"/>
      <c r="Y18" s="240"/>
      <c r="Z18" s="240"/>
      <c r="AA18" s="240"/>
      <c r="AB18" s="240"/>
      <c r="AC18" s="240"/>
      <c r="AD18" s="240"/>
      <c r="AE18" s="240"/>
      <c r="AF18"/>
      <c r="AG18" s="119" t="s">
        <v>485</v>
      </c>
      <c r="AH18" s="119"/>
      <c r="AI18" s="119"/>
      <c r="AJ18" s="119"/>
      <c r="AK18" s="120"/>
      <c r="AL18" s="119"/>
      <c r="AM18" s="119"/>
      <c r="AN18" s="119"/>
      <c r="AO18" s="120"/>
      <c r="AP18" s="119"/>
      <c r="AQ18" s="119"/>
      <c r="AR18" s="119"/>
      <c r="AS18" s="120"/>
      <c r="AT18" s="119"/>
      <c r="AU18" s="119"/>
      <c r="AV18" s="119"/>
      <c r="AW18" s="120"/>
      <c r="AX18" s="238">
        <v>0</v>
      </c>
      <c r="AY18" s="121">
        <v>0</v>
      </c>
      <c r="AZ18" s="240"/>
      <c r="BA18" s="240"/>
      <c r="BB18" s="240"/>
      <c r="BC18" s="240"/>
      <c r="BD18" s="240"/>
      <c r="BE18" s="240"/>
      <c r="BF18" s="240"/>
      <c r="BG18" s="240"/>
      <c r="BH18" s="240"/>
      <c r="BI18" s="240"/>
      <c r="BJ18" s="240"/>
      <c r="BK18" s="240"/>
    </row>
    <row r="19" spans="1:63" ht="15" x14ac:dyDescent="0.25">
      <c r="A19" s="119" t="s">
        <v>486</v>
      </c>
      <c r="B19" s="119"/>
      <c r="C19" s="119"/>
      <c r="D19" s="119"/>
      <c r="E19" s="120"/>
      <c r="F19" s="119"/>
      <c r="G19" s="119"/>
      <c r="H19" s="119"/>
      <c r="I19" s="120"/>
      <c r="J19" s="119">
        <v>1</v>
      </c>
      <c r="K19" s="119">
        <v>1</v>
      </c>
      <c r="L19" s="119">
        <v>1</v>
      </c>
      <c r="M19" s="242">
        <v>28653000</v>
      </c>
      <c r="N19" s="119">
        <v>1</v>
      </c>
      <c r="O19" s="119">
        <v>1</v>
      </c>
      <c r="P19" s="119">
        <v>1</v>
      </c>
      <c r="Q19" s="120"/>
      <c r="R19" s="238">
        <v>1</v>
      </c>
      <c r="S19" s="121">
        <v>28653000</v>
      </c>
      <c r="T19" s="239"/>
      <c r="U19" s="239"/>
      <c r="V19" s="239"/>
      <c r="W19" s="239"/>
      <c r="X19" s="239"/>
      <c r="Y19" s="240"/>
      <c r="Z19" s="240"/>
      <c r="AA19" s="240"/>
      <c r="AB19" s="240"/>
      <c r="AC19" s="240"/>
      <c r="AD19" s="240"/>
      <c r="AE19" s="240"/>
      <c r="AF19"/>
      <c r="AG19" s="119" t="s">
        <v>486</v>
      </c>
      <c r="AH19" s="119"/>
      <c r="AI19" s="119"/>
      <c r="AJ19" s="119"/>
      <c r="AK19" s="120"/>
      <c r="AL19" s="119"/>
      <c r="AM19" s="119"/>
      <c r="AN19" s="119"/>
      <c r="AO19" s="120"/>
      <c r="AP19" s="119"/>
      <c r="AQ19" s="119"/>
      <c r="AR19" s="119"/>
      <c r="AS19" s="120"/>
      <c r="AT19" s="119"/>
      <c r="AU19" s="119"/>
      <c r="AV19" s="119"/>
      <c r="AW19" s="120"/>
      <c r="AX19" s="238">
        <v>0</v>
      </c>
      <c r="AY19" s="121">
        <v>0</v>
      </c>
      <c r="AZ19" s="240"/>
      <c r="BA19" s="240"/>
      <c r="BB19" s="240"/>
      <c r="BC19" s="240"/>
      <c r="BD19" s="240"/>
      <c r="BE19" s="240"/>
      <c r="BF19" s="240"/>
      <c r="BG19" s="240"/>
      <c r="BH19" s="240"/>
      <c r="BI19" s="119"/>
      <c r="BJ19" s="119"/>
      <c r="BK19" s="119"/>
    </row>
    <row r="20" spans="1:63" ht="15" x14ac:dyDescent="0.25">
      <c r="A20" s="119" t="s">
        <v>487</v>
      </c>
      <c r="B20" s="119"/>
      <c r="C20" s="119"/>
      <c r="D20" s="119"/>
      <c r="E20" s="120"/>
      <c r="F20" s="119"/>
      <c r="G20" s="119"/>
      <c r="H20" s="119"/>
      <c r="I20" s="120"/>
      <c r="J20" s="119">
        <v>1</v>
      </c>
      <c r="K20" s="119">
        <v>1</v>
      </c>
      <c r="L20" s="119">
        <v>1</v>
      </c>
      <c r="M20" s="242">
        <v>28653000</v>
      </c>
      <c r="N20" s="119">
        <v>1</v>
      </c>
      <c r="O20" s="119">
        <v>1</v>
      </c>
      <c r="P20" s="119">
        <v>1</v>
      </c>
      <c r="Q20" s="120"/>
      <c r="R20" s="238">
        <v>1</v>
      </c>
      <c r="S20" s="121">
        <v>28653000</v>
      </c>
      <c r="T20" s="239"/>
      <c r="U20" s="239"/>
      <c r="V20" s="239"/>
      <c r="W20" s="239"/>
      <c r="X20" s="239"/>
      <c r="Y20" s="240"/>
      <c r="Z20" s="240"/>
      <c r="AA20" s="240"/>
      <c r="AB20" s="240"/>
      <c r="AC20" s="240"/>
      <c r="AD20" s="240"/>
      <c r="AE20" s="240"/>
      <c r="AF20"/>
      <c r="AG20" s="119" t="s">
        <v>487</v>
      </c>
      <c r="AH20" s="119"/>
      <c r="AI20" s="119"/>
      <c r="AJ20" s="119"/>
      <c r="AK20" s="120"/>
      <c r="AL20" s="119"/>
      <c r="AM20" s="119"/>
      <c r="AN20" s="119"/>
      <c r="AO20" s="120"/>
      <c r="AP20" s="119"/>
      <c r="AQ20" s="119"/>
      <c r="AR20" s="119"/>
      <c r="AS20" s="120"/>
      <c r="AT20" s="119"/>
      <c r="AU20" s="119"/>
      <c r="AV20" s="119"/>
      <c r="AW20" s="120"/>
      <c r="AX20" s="238">
        <v>0</v>
      </c>
      <c r="AY20" s="121">
        <v>0</v>
      </c>
      <c r="AZ20" s="240"/>
      <c r="BA20" s="240"/>
      <c r="BB20" s="240"/>
      <c r="BC20" s="240"/>
      <c r="BD20" s="240"/>
      <c r="BE20" s="240"/>
      <c r="BF20" s="240"/>
      <c r="BG20" s="240"/>
      <c r="BH20" s="240"/>
      <c r="BI20" s="119"/>
      <c r="BJ20" s="119"/>
      <c r="BK20" s="119"/>
    </row>
    <row r="21" spans="1:63" ht="15" x14ac:dyDescent="0.25">
      <c r="A21" s="119" t="s">
        <v>488</v>
      </c>
      <c r="B21" s="119"/>
      <c r="C21" s="119"/>
      <c r="D21" s="119"/>
      <c r="E21" s="120"/>
      <c r="F21" s="119"/>
      <c r="G21" s="119"/>
      <c r="H21" s="119"/>
      <c r="I21" s="120"/>
      <c r="J21" s="119">
        <v>1</v>
      </c>
      <c r="K21" s="119">
        <v>1</v>
      </c>
      <c r="L21" s="119">
        <v>1</v>
      </c>
      <c r="M21" s="242">
        <v>28653000</v>
      </c>
      <c r="N21" s="119">
        <v>1</v>
      </c>
      <c r="O21" s="119">
        <v>1</v>
      </c>
      <c r="P21" s="119">
        <v>1</v>
      </c>
      <c r="Q21" s="120"/>
      <c r="R21" s="238">
        <v>1</v>
      </c>
      <c r="S21" s="121">
        <v>28653000</v>
      </c>
      <c r="T21" s="239"/>
      <c r="U21" s="239"/>
      <c r="V21" s="239"/>
      <c r="W21" s="239"/>
      <c r="X21" s="239"/>
      <c r="Y21" s="240"/>
      <c r="Z21" s="240"/>
      <c r="AA21" s="240"/>
      <c r="AB21" s="240"/>
      <c r="AC21" s="240"/>
      <c r="AD21" s="240"/>
      <c r="AE21" s="240"/>
      <c r="AF21"/>
      <c r="AG21" s="119" t="s">
        <v>488</v>
      </c>
      <c r="AH21" s="119"/>
      <c r="AI21" s="119"/>
      <c r="AJ21" s="119"/>
      <c r="AK21" s="120"/>
      <c r="AL21" s="119"/>
      <c r="AM21" s="119"/>
      <c r="AN21" s="119"/>
      <c r="AO21" s="120"/>
      <c r="AP21" s="119"/>
      <c r="AQ21" s="119"/>
      <c r="AR21" s="119"/>
      <c r="AS21" s="120"/>
      <c r="AT21" s="119"/>
      <c r="AU21" s="119"/>
      <c r="AV21" s="119"/>
      <c r="AW21" s="120"/>
      <c r="AX21" s="238">
        <v>0</v>
      </c>
      <c r="AY21" s="121">
        <v>0</v>
      </c>
      <c r="AZ21" s="240"/>
      <c r="BA21" s="240"/>
      <c r="BB21" s="240"/>
      <c r="BC21" s="240"/>
      <c r="BD21" s="240"/>
      <c r="BE21" s="240"/>
      <c r="BF21" s="240"/>
      <c r="BG21" s="240"/>
      <c r="BH21" s="240"/>
      <c r="BI21" s="119"/>
      <c r="BJ21" s="119"/>
      <c r="BK21" s="119"/>
    </row>
    <row r="22" spans="1:63" ht="15" x14ac:dyDescent="0.25">
      <c r="A22" s="119" t="s">
        <v>489</v>
      </c>
      <c r="B22" s="119"/>
      <c r="C22" s="119"/>
      <c r="D22" s="119"/>
      <c r="E22" s="120"/>
      <c r="F22" s="119"/>
      <c r="G22" s="119"/>
      <c r="H22" s="119"/>
      <c r="I22" s="120"/>
      <c r="J22" s="119">
        <v>1</v>
      </c>
      <c r="K22" s="119">
        <v>1</v>
      </c>
      <c r="L22" s="119">
        <v>1</v>
      </c>
      <c r="M22" s="242">
        <v>28653000</v>
      </c>
      <c r="N22" s="119">
        <v>1</v>
      </c>
      <c r="O22" s="119">
        <v>1</v>
      </c>
      <c r="P22" s="119">
        <v>1</v>
      </c>
      <c r="Q22" s="120"/>
      <c r="R22" s="238">
        <v>1</v>
      </c>
      <c r="S22" s="121">
        <v>28653000</v>
      </c>
      <c r="T22" s="239"/>
      <c r="U22" s="239"/>
      <c r="V22" s="239"/>
      <c r="W22" s="239"/>
      <c r="X22" s="239"/>
      <c r="Y22" s="240"/>
      <c r="Z22" s="240"/>
      <c r="AA22" s="240"/>
      <c r="AB22" s="240"/>
      <c r="AC22" s="240"/>
      <c r="AD22" s="240"/>
      <c r="AE22" s="240"/>
      <c r="AF22"/>
      <c r="AG22" s="119" t="s">
        <v>489</v>
      </c>
      <c r="AH22" s="119"/>
      <c r="AI22" s="119"/>
      <c r="AJ22" s="119"/>
      <c r="AK22" s="120"/>
      <c r="AL22" s="119"/>
      <c r="AM22" s="119"/>
      <c r="AN22" s="119"/>
      <c r="AO22" s="120"/>
      <c r="AP22" s="119"/>
      <c r="AQ22" s="119"/>
      <c r="AR22" s="119"/>
      <c r="AS22" s="120"/>
      <c r="AT22" s="119"/>
      <c r="AU22" s="119"/>
      <c r="AV22" s="119"/>
      <c r="AW22" s="120"/>
      <c r="AX22" s="238">
        <v>0</v>
      </c>
      <c r="AY22" s="121">
        <v>0</v>
      </c>
      <c r="AZ22" s="240"/>
      <c r="BA22" s="240"/>
      <c r="BB22" s="240"/>
      <c r="BC22" s="240"/>
      <c r="BD22" s="240"/>
      <c r="BE22" s="240"/>
      <c r="BF22" s="240"/>
      <c r="BG22" s="240"/>
      <c r="BH22" s="240"/>
      <c r="BI22" s="240"/>
      <c r="BJ22" s="240"/>
      <c r="BK22" s="240"/>
    </row>
    <row r="23" spans="1:63" ht="15" x14ac:dyDescent="0.25">
      <c r="A23" s="119" t="s">
        <v>490</v>
      </c>
      <c r="B23" s="119"/>
      <c r="C23" s="119"/>
      <c r="D23" s="119"/>
      <c r="E23" s="120"/>
      <c r="F23" s="119"/>
      <c r="G23" s="119"/>
      <c r="H23" s="119"/>
      <c r="I23" s="120"/>
      <c r="J23" s="119">
        <v>1</v>
      </c>
      <c r="K23" s="119">
        <v>1</v>
      </c>
      <c r="L23" s="119">
        <v>1</v>
      </c>
      <c r="M23" s="242">
        <v>28653000</v>
      </c>
      <c r="N23" s="119">
        <v>1</v>
      </c>
      <c r="O23" s="119">
        <v>1</v>
      </c>
      <c r="P23" s="119">
        <v>1</v>
      </c>
      <c r="Q23" s="120"/>
      <c r="R23" s="238">
        <v>1</v>
      </c>
      <c r="S23" s="121">
        <v>28653000</v>
      </c>
      <c r="T23" s="239"/>
      <c r="U23" s="239"/>
      <c r="V23" s="239"/>
      <c r="W23" s="239"/>
      <c r="X23" s="239"/>
      <c r="Y23" s="240"/>
      <c r="Z23" s="240"/>
      <c r="AA23" s="240"/>
      <c r="AB23" s="240"/>
      <c r="AC23" s="240"/>
      <c r="AD23" s="240"/>
      <c r="AE23" s="240"/>
      <c r="AF23"/>
      <c r="AG23" s="119" t="s">
        <v>490</v>
      </c>
      <c r="AH23" s="119"/>
      <c r="AI23" s="119"/>
      <c r="AJ23" s="119"/>
      <c r="AK23" s="120"/>
      <c r="AL23" s="119"/>
      <c r="AM23" s="119"/>
      <c r="AN23" s="119"/>
      <c r="AO23" s="120"/>
      <c r="AP23" s="119"/>
      <c r="AQ23" s="119"/>
      <c r="AR23" s="119"/>
      <c r="AS23" s="120"/>
      <c r="AT23" s="119"/>
      <c r="AU23" s="119"/>
      <c r="AV23" s="119"/>
      <c r="AW23" s="120"/>
      <c r="AX23" s="238">
        <v>0</v>
      </c>
      <c r="AY23" s="121">
        <v>0</v>
      </c>
      <c r="AZ23" s="240"/>
      <c r="BA23" s="240"/>
      <c r="BB23" s="240"/>
      <c r="BC23" s="240"/>
      <c r="BD23" s="240"/>
      <c r="BE23" s="240"/>
      <c r="BF23" s="240"/>
      <c r="BG23" s="240"/>
      <c r="BH23" s="240"/>
      <c r="BI23" s="240"/>
      <c r="BJ23" s="240"/>
      <c r="BK23" s="240"/>
    </row>
    <row r="24" spans="1:63" ht="15" x14ac:dyDescent="0.25">
      <c r="A24" s="119" t="s">
        <v>491</v>
      </c>
      <c r="B24" s="119"/>
      <c r="C24" s="119"/>
      <c r="D24" s="119"/>
      <c r="E24" s="120"/>
      <c r="F24" s="119"/>
      <c r="G24" s="119"/>
      <c r="H24" s="119"/>
      <c r="I24" s="120"/>
      <c r="J24" s="119">
        <v>1</v>
      </c>
      <c r="K24" s="119">
        <v>1</v>
      </c>
      <c r="L24" s="119">
        <v>1</v>
      </c>
      <c r="M24" s="242">
        <v>28653000</v>
      </c>
      <c r="N24" s="119">
        <v>1</v>
      </c>
      <c r="O24" s="119">
        <v>1</v>
      </c>
      <c r="P24" s="119">
        <v>1</v>
      </c>
      <c r="Q24" s="120"/>
      <c r="R24" s="238">
        <v>1</v>
      </c>
      <c r="S24" s="121">
        <v>28653000</v>
      </c>
      <c r="T24" s="239"/>
      <c r="U24" s="239"/>
      <c r="V24" s="239"/>
      <c r="W24" s="239"/>
      <c r="X24" s="239"/>
      <c r="Y24" s="240"/>
      <c r="Z24" s="240"/>
      <c r="AA24" s="240"/>
      <c r="AB24" s="240"/>
      <c r="AC24" s="240"/>
      <c r="AD24" s="240"/>
      <c r="AE24" s="240"/>
      <c r="AF24"/>
      <c r="AG24" s="119" t="s">
        <v>491</v>
      </c>
      <c r="AH24" s="119"/>
      <c r="AI24" s="119"/>
      <c r="AJ24" s="119"/>
      <c r="AK24" s="120"/>
      <c r="AL24" s="119"/>
      <c r="AM24" s="119"/>
      <c r="AN24" s="119"/>
      <c r="AO24" s="120"/>
      <c r="AP24" s="119"/>
      <c r="AQ24" s="119"/>
      <c r="AR24" s="119"/>
      <c r="AS24" s="120"/>
      <c r="AT24" s="119"/>
      <c r="AU24" s="119"/>
      <c r="AV24" s="119"/>
      <c r="AW24" s="120"/>
      <c r="AX24" s="238">
        <v>0</v>
      </c>
      <c r="AY24" s="121">
        <v>0</v>
      </c>
      <c r="AZ24" s="240"/>
      <c r="BA24" s="240"/>
      <c r="BB24" s="240"/>
      <c r="BC24" s="240"/>
      <c r="BD24" s="240"/>
      <c r="BE24" s="240"/>
      <c r="BF24" s="240"/>
      <c r="BG24" s="240"/>
      <c r="BH24" s="240"/>
      <c r="BI24" s="240"/>
      <c r="BJ24" s="240"/>
      <c r="BK24" s="240"/>
    </row>
    <row r="25" spans="1:63" ht="15" x14ac:dyDescent="0.25">
      <c r="A25" s="119" t="s">
        <v>492</v>
      </c>
      <c r="B25" s="119"/>
      <c r="C25" s="119"/>
      <c r="D25" s="119"/>
      <c r="E25" s="120"/>
      <c r="F25" s="119"/>
      <c r="G25" s="119"/>
      <c r="H25" s="119"/>
      <c r="I25" s="120"/>
      <c r="J25" s="119">
        <v>1</v>
      </c>
      <c r="K25" s="119">
        <v>1</v>
      </c>
      <c r="L25" s="119">
        <v>1</v>
      </c>
      <c r="M25" s="242">
        <v>28653000</v>
      </c>
      <c r="N25" s="119">
        <v>1</v>
      </c>
      <c r="O25" s="119">
        <v>1</v>
      </c>
      <c r="P25" s="119">
        <v>1</v>
      </c>
      <c r="Q25" s="120"/>
      <c r="R25" s="238">
        <v>1</v>
      </c>
      <c r="S25" s="121">
        <v>28653000</v>
      </c>
      <c r="T25" s="239"/>
      <c r="U25" s="239"/>
      <c r="V25" s="239"/>
      <c r="W25" s="239"/>
      <c r="X25" s="239"/>
      <c r="Y25" s="240"/>
      <c r="Z25" s="240"/>
      <c r="AA25" s="240"/>
      <c r="AB25" s="240"/>
      <c r="AC25" s="240"/>
      <c r="AD25" s="240"/>
      <c r="AE25" s="240"/>
      <c r="AF25"/>
      <c r="AG25" s="119" t="s">
        <v>492</v>
      </c>
      <c r="AH25" s="119"/>
      <c r="AI25" s="119"/>
      <c r="AJ25" s="119"/>
      <c r="AK25" s="120"/>
      <c r="AL25" s="119"/>
      <c r="AM25" s="119"/>
      <c r="AN25" s="119"/>
      <c r="AO25" s="120"/>
      <c r="AP25" s="119"/>
      <c r="AQ25" s="119"/>
      <c r="AR25" s="119"/>
      <c r="AS25" s="120"/>
      <c r="AT25" s="119"/>
      <c r="AU25" s="119"/>
      <c r="AV25" s="119"/>
      <c r="AW25" s="120"/>
      <c r="AX25" s="238">
        <v>0</v>
      </c>
      <c r="AY25" s="121">
        <v>0</v>
      </c>
      <c r="AZ25" s="240"/>
      <c r="BA25" s="240"/>
      <c r="BB25" s="240"/>
      <c r="BC25" s="240"/>
      <c r="BD25" s="240"/>
      <c r="BE25" s="240"/>
      <c r="BF25" s="240"/>
      <c r="BG25" s="240"/>
      <c r="BH25" s="240"/>
      <c r="BI25" s="240"/>
      <c r="BJ25" s="240"/>
      <c r="BK25" s="240"/>
    </row>
    <row r="26" spans="1:63" ht="15" x14ac:dyDescent="0.25">
      <c r="A26" s="119" t="s">
        <v>493</v>
      </c>
      <c r="B26" s="119"/>
      <c r="C26" s="119"/>
      <c r="D26" s="119"/>
      <c r="E26" s="120"/>
      <c r="F26" s="119"/>
      <c r="G26" s="119"/>
      <c r="H26" s="119"/>
      <c r="I26" s="120"/>
      <c r="J26" s="119">
        <v>1</v>
      </c>
      <c r="K26" s="119">
        <v>1</v>
      </c>
      <c r="L26" s="119">
        <v>1</v>
      </c>
      <c r="M26" s="242">
        <v>28653000</v>
      </c>
      <c r="N26" s="119">
        <v>1</v>
      </c>
      <c r="O26" s="119">
        <v>1</v>
      </c>
      <c r="P26" s="119">
        <v>1</v>
      </c>
      <c r="Q26" s="120"/>
      <c r="R26" s="238">
        <v>1</v>
      </c>
      <c r="S26" s="121">
        <v>28653000</v>
      </c>
      <c r="T26" s="239"/>
      <c r="U26" s="239"/>
      <c r="V26" s="239"/>
      <c r="W26" s="239"/>
      <c r="X26" s="239"/>
      <c r="Y26" s="240"/>
      <c r="Z26" s="240"/>
      <c r="AA26" s="240"/>
      <c r="AB26" s="240"/>
      <c r="AC26" s="240"/>
      <c r="AD26" s="240"/>
      <c r="AE26" s="240"/>
      <c r="AF26"/>
      <c r="AG26" s="119" t="s">
        <v>493</v>
      </c>
      <c r="AH26" s="119"/>
      <c r="AI26" s="119"/>
      <c r="AJ26" s="119"/>
      <c r="AK26" s="120"/>
      <c r="AL26" s="119"/>
      <c r="AM26" s="119"/>
      <c r="AN26" s="119"/>
      <c r="AO26" s="120"/>
      <c r="AP26" s="119"/>
      <c r="AQ26" s="119"/>
      <c r="AR26" s="119"/>
      <c r="AS26" s="120"/>
      <c r="AT26" s="119"/>
      <c r="AU26" s="119"/>
      <c r="AV26" s="119"/>
      <c r="AW26" s="120"/>
      <c r="AX26" s="238">
        <v>0</v>
      </c>
      <c r="AY26" s="121">
        <v>0</v>
      </c>
      <c r="AZ26" s="240"/>
      <c r="BA26" s="240"/>
      <c r="BB26" s="240"/>
      <c r="BC26" s="240"/>
      <c r="BD26" s="240"/>
      <c r="BE26" s="240"/>
      <c r="BF26" s="240"/>
      <c r="BG26" s="240"/>
      <c r="BH26" s="240"/>
      <c r="BI26" s="240"/>
      <c r="BJ26" s="240"/>
      <c r="BK26" s="240"/>
    </row>
    <row r="27" spans="1:63" ht="15" x14ac:dyDescent="0.25">
      <c r="A27" s="119" t="s">
        <v>494</v>
      </c>
      <c r="B27" s="119"/>
      <c r="C27" s="119"/>
      <c r="D27" s="119"/>
      <c r="E27" s="120"/>
      <c r="F27" s="119"/>
      <c r="G27" s="119"/>
      <c r="H27" s="119"/>
      <c r="I27" s="120"/>
      <c r="J27" s="119">
        <v>1</v>
      </c>
      <c r="K27" s="119">
        <v>1</v>
      </c>
      <c r="L27" s="119">
        <v>1</v>
      </c>
      <c r="M27" s="242">
        <v>28653000</v>
      </c>
      <c r="N27" s="119">
        <v>1</v>
      </c>
      <c r="O27" s="119">
        <v>1</v>
      </c>
      <c r="P27" s="119">
        <v>1</v>
      </c>
      <c r="Q27" s="120"/>
      <c r="R27" s="238">
        <v>1</v>
      </c>
      <c r="S27" s="121">
        <v>28653000</v>
      </c>
      <c r="T27" s="239"/>
      <c r="U27" s="239"/>
      <c r="V27" s="239"/>
      <c r="W27" s="239"/>
      <c r="X27" s="239"/>
      <c r="Y27" s="240"/>
      <c r="Z27" s="240"/>
      <c r="AA27" s="240"/>
      <c r="AB27" s="240"/>
      <c r="AC27" s="240"/>
      <c r="AD27" s="240"/>
      <c r="AE27" s="240"/>
      <c r="AF27"/>
      <c r="AG27" s="119" t="s">
        <v>494</v>
      </c>
      <c r="AH27" s="119"/>
      <c r="AI27" s="119"/>
      <c r="AJ27" s="119"/>
      <c r="AK27" s="120"/>
      <c r="AL27" s="119"/>
      <c r="AM27" s="119"/>
      <c r="AN27" s="119"/>
      <c r="AO27" s="120"/>
      <c r="AP27" s="119"/>
      <c r="AQ27" s="119"/>
      <c r="AR27" s="119"/>
      <c r="AS27" s="120"/>
      <c r="AT27" s="119"/>
      <c r="AU27" s="119"/>
      <c r="AV27" s="119"/>
      <c r="AW27" s="120"/>
      <c r="AX27" s="238">
        <v>0</v>
      </c>
      <c r="AY27" s="121">
        <v>0</v>
      </c>
      <c r="AZ27" s="240"/>
      <c r="BA27" s="240"/>
      <c r="BB27" s="240"/>
      <c r="BC27" s="240"/>
      <c r="BD27" s="240"/>
      <c r="BE27" s="240"/>
      <c r="BF27" s="240"/>
      <c r="BG27" s="240"/>
      <c r="BH27" s="240"/>
      <c r="BI27" s="240"/>
      <c r="BJ27" s="240"/>
      <c r="BK27" s="240"/>
    </row>
    <row r="28" spans="1:63" ht="15" x14ac:dyDescent="0.25">
      <c r="A28" s="119" t="s">
        <v>495</v>
      </c>
      <c r="B28" s="119"/>
      <c r="C28" s="119"/>
      <c r="D28" s="119"/>
      <c r="E28" s="120"/>
      <c r="F28" s="119"/>
      <c r="G28" s="119"/>
      <c r="H28" s="119"/>
      <c r="I28" s="120"/>
      <c r="J28" s="119">
        <v>1</v>
      </c>
      <c r="K28" s="119">
        <v>1</v>
      </c>
      <c r="L28" s="119">
        <v>1</v>
      </c>
      <c r="M28" s="242">
        <v>28653000</v>
      </c>
      <c r="N28" s="119">
        <v>1</v>
      </c>
      <c r="O28" s="119">
        <v>1</v>
      </c>
      <c r="P28" s="119">
        <v>1</v>
      </c>
      <c r="Q28" s="120"/>
      <c r="R28" s="238">
        <v>1</v>
      </c>
      <c r="S28" s="121">
        <v>28653000</v>
      </c>
      <c r="T28" s="239"/>
      <c r="U28" s="239"/>
      <c r="V28" s="239"/>
      <c r="W28" s="239"/>
      <c r="X28" s="239"/>
      <c r="Y28" s="240"/>
      <c r="Z28" s="240"/>
      <c r="AA28" s="240"/>
      <c r="AB28" s="240"/>
      <c r="AC28" s="240"/>
      <c r="AD28" s="240"/>
      <c r="AE28" s="240"/>
      <c r="AF28"/>
      <c r="AG28" s="119" t="s">
        <v>495</v>
      </c>
      <c r="AH28" s="119"/>
      <c r="AI28" s="119"/>
      <c r="AJ28" s="119"/>
      <c r="AK28" s="120"/>
      <c r="AL28" s="119"/>
      <c r="AM28" s="119"/>
      <c r="AN28" s="119"/>
      <c r="AO28" s="120"/>
      <c r="AP28" s="119"/>
      <c r="AQ28" s="119"/>
      <c r="AR28" s="119"/>
      <c r="AS28" s="120"/>
      <c r="AT28" s="119"/>
      <c r="AU28" s="119"/>
      <c r="AV28" s="119"/>
      <c r="AW28" s="120"/>
      <c r="AX28" s="238">
        <v>0</v>
      </c>
      <c r="AY28" s="121">
        <v>0</v>
      </c>
      <c r="AZ28" s="240"/>
      <c r="BA28" s="240"/>
      <c r="BB28" s="240"/>
      <c r="BC28" s="240"/>
      <c r="BD28" s="240"/>
      <c r="BE28" s="240"/>
      <c r="BF28" s="240"/>
      <c r="BG28" s="240"/>
      <c r="BH28" s="240"/>
      <c r="BI28" s="240"/>
      <c r="BJ28" s="240"/>
      <c r="BK28" s="240"/>
    </row>
    <row r="29" spans="1:63" ht="15" x14ac:dyDescent="0.25">
      <c r="A29" s="119" t="s">
        <v>496</v>
      </c>
      <c r="B29" s="119"/>
      <c r="C29" s="119"/>
      <c r="D29" s="119"/>
      <c r="E29" s="120"/>
      <c r="F29" s="119"/>
      <c r="G29" s="119"/>
      <c r="H29" s="119"/>
      <c r="I29" s="120"/>
      <c r="J29" s="119">
        <v>1</v>
      </c>
      <c r="K29" s="119">
        <v>1</v>
      </c>
      <c r="L29" s="119">
        <v>1</v>
      </c>
      <c r="M29" s="242">
        <v>28653000</v>
      </c>
      <c r="N29" s="119">
        <v>1</v>
      </c>
      <c r="O29" s="119">
        <v>1</v>
      </c>
      <c r="P29" s="119">
        <v>1</v>
      </c>
      <c r="Q29" s="120"/>
      <c r="R29" s="238">
        <v>1</v>
      </c>
      <c r="S29" s="121">
        <v>28653000</v>
      </c>
      <c r="T29" s="239"/>
      <c r="U29" s="239"/>
      <c r="V29" s="239"/>
      <c r="W29" s="239"/>
      <c r="X29" s="239"/>
      <c r="Y29" s="240"/>
      <c r="Z29" s="240"/>
      <c r="AA29" s="240"/>
      <c r="AB29" s="240"/>
      <c r="AC29" s="240"/>
      <c r="AD29" s="240"/>
      <c r="AE29" s="240"/>
      <c r="AF29"/>
      <c r="AG29" s="119" t="s">
        <v>496</v>
      </c>
      <c r="AH29" s="119"/>
      <c r="AI29" s="119"/>
      <c r="AJ29" s="119"/>
      <c r="AK29" s="120"/>
      <c r="AL29" s="119"/>
      <c r="AM29" s="119"/>
      <c r="AN29" s="119"/>
      <c r="AO29" s="120"/>
      <c r="AP29" s="119"/>
      <c r="AQ29" s="119"/>
      <c r="AR29" s="119"/>
      <c r="AS29" s="120"/>
      <c r="AT29" s="119"/>
      <c r="AU29" s="119"/>
      <c r="AV29" s="119"/>
      <c r="AW29" s="120"/>
      <c r="AX29" s="238">
        <v>0</v>
      </c>
      <c r="AY29" s="121">
        <v>0</v>
      </c>
      <c r="AZ29" s="240"/>
      <c r="BA29" s="240"/>
      <c r="BB29" s="240"/>
      <c r="BC29" s="240"/>
      <c r="BD29" s="240"/>
      <c r="BE29" s="240"/>
      <c r="BF29" s="240"/>
      <c r="BG29" s="240"/>
      <c r="BH29" s="240"/>
      <c r="BI29" s="240"/>
      <c r="BJ29" s="240"/>
      <c r="BK29" s="240"/>
    </row>
    <row r="30" spans="1:63" ht="15" x14ac:dyDescent="0.25">
      <c r="A30" s="119" t="s">
        <v>497</v>
      </c>
      <c r="B30" s="119"/>
      <c r="C30" s="119"/>
      <c r="D30" s="119"/>
      <c r="E30" s="120"/>
      <c r="F30" s="119"/>
      <c r="G30" s="119"/>
      <c r="H30" s="119"/>
      <c r="I30" s="120"/>
      <c r="J30" s="119">
        <v>1</v>
      </c>
      <c r="K30" s="119">
        <v>1</v>
      </c>
      <c r="L30" s="119">
        <v>1</v>
      </c>
      <c r="M30" s="242">
        <v>28653000</v>
      </c>
      <c r="N30" s="119">
        <v>1</v>
      </c>
      <c r="O30" s="119">
        <v>1</v>
      </c>
      <c r="P30" s="119">
        <v>1</v>
      </c>
      <c r="Q30" s="120"/>
      <c r="R30" s="238">
        <v>1</v>
      </c>
      <c r="S30" s="121">
        <v>28653000</v>
      </c>
      <c r="T30" s="239"/>
      <c r="U30" s="239"/>
      <c r="V30" s="239"/>
      <c r="W30" s="239"/>
      <c r="X30" s="239"/>
      <c r="Y30" s="240"/>
      <c r="Z30" s="240"/>
      <c r="AA30" s="240"/>
      <c r="AB30" s="240"/>
      <c r="AC30" s="240"/>
      <c r="AD30" s="240"/>
      <c r="AE30" s="240"/>
      <c r="AF30"/>
      <c r="AG30" s="119" t="s">
        <v>497</v>
      </c>
      <c r="AH30" s="119"/>
      <c r="AI30" s="119"/>
      <c r="AJ30" s="119"/>
      <c r="AK30" s="120"/>
      <c r="AL30" s="119"/>
      <c r="AM30" s="119"/>
      <c r="AN30" s="119"/>
      <c r="AO30" s="120"/>
      <c r="AP30" s="119"/>
      <c r="AQ30" s="119"/>
      <c r="AR30" s="119"/>
      <c r="AS30" s="120"/>
      <c r="AT30" s="119"/>
      <c r="AU30" s="119"/>
      <c r="AV30" s="119"/>
      <c r="AW30" s="120"/>
      <c r="AX30" s="238">
        <v>0</v>
      </c>
      <c r="AY30" s="121">
        <v>0</v>
      </c>
      <c r="AZ30" s="240"/>
      <c r="BA30" s="240"/>
      <c r="BB30" s="240"/>
      <c r="BC30" s="240"/>
      <c r="BD30" s="240"/>
      <c r="BE30" s="240"/>
      <c r="BF30" s="240"/>
      <c r="BG30" s="240"/>
      <c r="BH30" s="240"/>
      <c r="BI30" s="240"/>
      <c r="BJ30" s="240"/>
      <c r="BK30" s="240"/>
    </row>
    <row r="31" spans="1:63" ht="15" x14ac:dyDescent="0.25">
      <c r="A31" s="119" t="s">
        <v>498</v>
      </c>
      <c r="B31" s="119"/>
      <c r="C31" s="119"/>
      <c r="D31" s="119"/>
      <c r="E31" s="120"/>
      <c r="F31" s="119"/>
      <c r="G31" s="119"/>
      <c r="H31" s="119"/>
      <c r="I31" s="120"/>
      <c r="J31" s="119">
        <v>1</v>
      </c>
      <c r="K31" s="119">
        <v>1</v>
      </c>
      <c r="L31" s="119">
        <v>1</v>
      </c>
      <c r="M31" s="242">
        <v>28653000</v>
      </c>
      <c r="N31" s="119">
        <v>1</v>
      </c>
      <c r="O31" s="119">
        <v>1</v>
      </c>
      <c r="P31" s="119">
        <v>1</v>
      </c>
      <c r="Q31" s="120"/>
      <c r="R31" s="238">
        <v>1</v>
      </c>
      <c r="S31" s="121">
        <v>28653000</v>
      </c>
      <c r="T31" s="239"/>
      <c r="U31" s="239"/>
      <c r="V31" s="239"/>
      <c r="W31" s="239"/>
      <c r="X31" s="239"/>
      <c r="Y31" s="240"/>
      <c r="Z31" s="240"/>
      <c r="AA31" s="240"/>
      <c r="AB31" s="240"/>
      <c r="AC31" s="240"/>
      <c r="AD31" s="240"/>
      <c r="AE31" s="240"/>
      <c r="AF31"/>
      <c r="AG31" s="119" t="s">
        <v>498</v>
      </c>
      <c r="AH31" s="119"/>
      <c r="AI31" s="119"/>
      <c r="AJ31" s="119"/>
      <c r="AK31" s="120"/>
      <c r="AL31" s="119"/>
      <c r="AM31" s="119"/>
      <c r="AN31" s="119"/>
      <c r="AO31" s="120"/>
      <c r="AP31" s="119"/>
      <c r="AQ31" s="119"/>
      <c r="AR31" s="119"/>
      <c r="AS31" s="120"/>
      <c r="AT31" s="119"/>
      <c r="AU31" s="119"/>
      <c r="AV31" s="119"/>
      <c r="AW31" s="120"/>
      <c r="AX31" s="238">
        <v>0</v>
      </c>
      <c r="AY31" s="121">
        <v>0</v>
      </c>
      <c r="AZ31" s="240"/>
      <c r="BA31" s="240"/>
      <c r="BB31" s="240"/>
      <c r="BC31" s="240"/>
      <c r="BD31" s="240"/>
      <c r="BE31" s="240"/>
      <c r="BF31" s="240"/>
      <c r="BG31" s="240"/>
      <c r="BH31" s="240"/>
      <c r="BI31" s="240"/>
      <c r="BJ31" s="240"/>
      <c r="BK31" s="240"/>
    </row>
    <row r="32" spans="1:63" ht="15" x14ac:dyDescent="0.25">
      <c r="A32" s="122" t="s">
        <v>499</v>
      </c>
      <c r="B32" s="123">
        <f>SUM(B11:B31)</f>
        <v>0</v>
      </c>
      <c r="C32" s="123">
        <f t="shared" ref="C32:AE32" si="0">SUM(C11:C31)</f>
        <v>0</v>
      </c>
      <c r="D32" s="123">
        <f t="shared" si="0"/>
        <v>0</v>
      </c>
      <c r="E32" s="124">
        <f>SUM(E11:E31)</f>
        <v>0</v>
      </c>
      <c r="F32" s="123">
        <f t="shared" si="0"/>
        <v>0</v>
      </c>
      <c r="G32" s="123">
        <f t="shared" si="0"/>
        <v>0</v>
      </c>
      <c r="H32" s="123">
        <f t="shared" si="0"/>
        <v>0</v>
      </c>
      <c r="I32" s="124">
        <f>SUM(I11:I31)</f>
        <v>0</v>
      </c>
      <c r="J32" s="123">
        <f t="shared" si="0"/>
        <v>20</v>
      </c>
      <c r="K32" s="123">
        <f t="shared" si="0"/>
        <v>20</v>
      </c>
      <c r="L32" s="123">
        <f t="shared" si="0"/>
        <v>20</v>
      </c>
      <c r="M32" s="124">
        <f>SUM(M11:M31)</f>
        <v>573060000</v>
      </c>
      <c r="N32" s="123">
        <f t="shared" si="0"/>
        <v>20</v>
      </c>
      <c r="O32" s="123">
        <f t="shared" si="0"/>
        <v>20</v>
      </c>
      <c r="P32" s="123">
        <f t="shared" si="0"/>
        <v>20</v>
      </c>
      <c r="Q32" s="124">
        <f>SUM(Q11:Q31)</f>
        <v>0</v>
      </c>
      <c r="R32" s="123">
        <f t="shared" si="0"/>
        <v>20</v>
      </c>
      <c r="S32" s="121">
        <f t="shared" si="0"/>
        <v>573060000</v>
      </c>
      <c r="T32" s="123">
        <f t="shared" si="0"/>
        <v>0</v>
      </c>
      <c r="U32" s="123">
        <f t="shared" si="0"/>
        <v>0</v>
      </c>
      <c r="V32" s="123">
        <f t="shared" si="0"/>
        <v>0</v>
      </c>
      <c r="W32" s="123">
        <f t="shared" si="0"/>
        <v>0</v>
      </c>
      <c r="X32" s="123">
        <f t="shared" si="0"/>
        <v>0</v>
      </c>
      <c r="Y32" s="123">
        <f t="shared" si="0"/>
        <v>0</v>
      </c>
      <c r="Z32" s="123">
        <f t="shared" si="0"/>
        <v>0</v>
      </c>
      <c r="AA32" s="123">
        <f t="shared" si="0"/>
        <v>0</v>
      </c>
      <c r="AB32" s="123">
        <f t="shared" si="0"/>
        <v>0</v>
      </c>
      <c r="AC32" s="123">
        <f t="shared" si="0"/>
        <v>0</v>
      </c>
      <c r="AD32" s="123">
        <f t="shared" si="0"/>
        <v>0</v>
      </c>
      <c r="AE32" s="123">
        <f t="shared" si="0"/>
        <v>0</v>
      </c>
      <c r="AG32" s="122" t="s">
        <v>499</v>
      </c>
      <c r="AH32" s="123">
        <f t="shared" ref="AH32:AW32" si="1">SUM(AH11:AH31)</f>
        <v>0</v>
      </c>
      <c r="AI32" s="123">
        <f t="shared" si="1"/>
        <v>0</v>
      </c>
      <c r="AJ32" s="123">
        <f t="shared" si="1"/>
        <v>0</v>
      </c>
      <c r="AK32" s="124">
        <f t="shared" si="1"/>
        <v>0</v>
      </c>
      <c r="AL32" s="123">
        <f t="shared" si="1"/>
        <v>0</v>
      </c>
      <c r="AM32" s="123">
        <f t="shared" si="1"/>
        <v>0</v>
      </c>
      <c r="AN32" s="123">
        <f t="shared" si="1"/>
        <v>0</v>
      </c>
      <c r="AO32" s="124">
        <f t="shared" si="1"/>
        <v>0</v>
      </c>
      <c r="AP32" s="123">
        <f t="shared" si="1"/>
        <v>0</v>
      </c>
      <c r="AQ32" s="123">
        <f t="shared" si="1"/>
        <v>0</v>
      </c>
      <c r="AR32" s="123">
        <f t="shared" si="1"/>
        <v>0</v>
      </c>
      <c r="AS32" s="124">
        <f t="shared" si="1"/>
        <v>0</v>
      </c>
      <c r="AT32" s="123">
        <f t="shared" si="1"/>
        <v>0</v>
      </c>
      <c r="AU32" s="123">
        <f t="shared" si="1"/>
        <v>0</v>
      </c>
      <c r="AV32" s="123">
        <f t="shared" si="1"/>
        <v>0</v>
      </c>
      <c r="AW32" s="124">
        <f t="shared" si="1"/>
        <v>0</v>
      </c>
      <c r="AX32" s="125">
        <f t="shared" ref="AX32:BK32" si="2">SUM(AX11:AX31)</f>
        <v>0</v>
      </c>
      <c r="AY32" s="126">
        <f t="shared" si="2"/>
        <v>0</v>
      </c>
      <c r="AZ32" s="123">
        <f t="shared" si="2"/>
        <v>0</v>
      </c>
      <c r="BA32" s="123">
        <f t="shared" si="2"/>
        <v>0</v>
      </c>
      <c r="BB32" s="123">
        <f t="shared" si="2"/>
        <v>0</v>
      </c>
      <c r="BC32" s="123">
        <f t="shared" si="2"/>
        <v>0</v>
      </c>
      <c r="BD32" s="123">
        <f t="shared" si="2"/>
        <v>0</v>
      </c>
      <c r="BE32" s="123">
        <f t="shared" si="2"/>
        <v>0</v>
      </c>
      <c r="BF32" s="123">
        <f t="shared" si="2"/>
        <v>0</v>
      </c>
      <c r="BG32" s="123">
        <f t="shared" si="2"/>
        <v>0</v>
      </c>
      <c r="BH32" s="123">
        <f t="shared" si="2"/>
        <v>0</v>
      </c>
      <c r="BI32" s="123">
        <f t="shared" si="2"/>
        <v>0</v>
      </c>
      <c r="BJ32" s="123">
        <f t="shared" si="2"/>
        <v>0</v>
      </c>
      <c r="BK32" s="123">
        <f t="shared" si="2"/>
        <v>0</v>
      </c>
    </row>
  </sheetData>
  <mergeCells count="28">
    <mergeCell ref="B7:BK7"/>
    <mergeCell ref="T9:Y9"/>
    <mergeCell ref="AR9:AS9"/>
    <mergeCell ref="A9:A10"/>
    <mergeCell ref="D9:E9"/>
    <mergeCell ref="H9:I9"/>
    <mergeCell ref="B6:BK6"/>
    <mergeCell ref="R9:S9"/>
    <mergeCell ref="AV9:AW9"/>
    <mergeCell ref="BI4:BK4"/>
    <mergeCell ref="A4:BH4"/>
    <mergeCell ref="BF9:BK9"/>
    <mergeCell ref="AZ9:BE9"/>
    <mergeCell ref="AX9:AY9"/>
    <mergeCell ref="AG5:BK5"/>
    <mergeCell ref="A5:AE5"/>
    <mergeCell ref="AJ9:AK9"/>
    <mergeCell ref="AN9:AO9"/>
    <mergeCell ref="Z9:AE9"/>
    <mergeCell ref="AG9:AG10"/>
    <mergeCell ref="L9:M9"/>
    <mergeCell ref="P9:Q9"/>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H13" sqref="H13"/>
    </sheetView>
  </sheetViews>
  <sheetFormatPr baseColWidth="10" defaultColWidth="11.42578125" defaultRowHeight="14.25" x14ac:dyDescent="0.2"/>
  <cols>
    <col min="1" max="1" width="21" style="67" customWidth="1"/>
    <col min="2" max="4" width="20.5703125" style="67" customWidth="1"/>
    <col min="5" max="5" width="24.42578125" style="67" customWidth="1"/>
    <col min="6" max="16384" width="11.42578125" style="67"/>
  </cols>
  <sheetData>
    <row r="1" spans="1:5" s="15" customFormat="1" ht="16.5" customHeight="1" x14ac:dyDescent="0.25">
      <c r="A1" s="629"/>
      <c r="B1" s="632" t="s">
        <v>121</v>
      </c>
      <c r="C1" s="632"/>
      <c r="D1" s="632"/>
      <c r="E1" s="127" t="s">
        <v>122</v>
      </c>
    </row>
    <row r="2" spans="1:5" s="15" customFormat="1" ht="20.25" customHeight="1" x14ac:dyDescent="0.25">
      <c r="A2" s="630"/>
      <c r="B2" s="633" t="s">
        <v>123</v>
      </c>
      <c r="C2" s="633"/>
      <c r="D2" s="633"/>
      <c r="E2" s="128" t="s">
        <v>124</v>
      </c>
    </row>
    <row r="3" spans="1:5" s="15" customFormat="1" ht="30" customHeight="1" x14ac:dyDescent="0.25">
      <c r="A3" s="630"/>
      <c r="B3" s="634" t="s">
        <v>125</v>
      </c>
      <c r="C3" s="634"/>
      <c r="D3" s="634"/>
      <c r="E3" s="128" t="s">
        <v>126</v>
      </c>
    </row>
    <row r="4" spans="1:5" s="15" customFormat="1" ht="16.5" customHeight="1" thickBot="1" x14ac:dyDescent="0.3">
      <c r="A4" s="631"/>
      <c r="B4" s="386"/>
      <c r="C4" s="386"/>
      <c r="D4" s="386"/>
      <c r="E4" s="129" t="s">
        <v>500</v>
      </c>
    </row>
    <row r="5" spans="1:5" s="15" customFormat="1" ht="9" customHeight="1" thickBot="1" x14ac:dyDescent="0.25">
      <c r="A5" s="67"/>
      <c r="B5" s="67"/>
      <c r="C5" s="67"/>
      <c r="D5" s="67"/>
      <c r="E5" s="67"/>
    </row>
    <row r="6" spans="1:5" ht="14.25" customHeight="1" x14ac:dyDescent="0.2">
      <c r="A6" s="621" t="s">
        <v>501</v>
      </c>
      <c r="B6" s="315"/>
      <c r="C6" s="315"/>
      <c r="D6" s="315"/>
      <c r="E6" s="622"/>
    </row>
    <row r="7" spans="1:5" ht="15.75" customHeight="1" thickBot="1" x14ac:dyDescent="0.25">
      <c r="A7" s="130" t="s">
        <v>502</v>
      </c>
      <c r="B7" s="131" t="s">
        <v>503</v>
      </c>
      <c r="C7" s="635" t="s">
        <v>504</v>
      </c>
      <c r="D7" s="635"/>
      <c r="E7" s="636"/>
    </row>
    <row r="8" spans="1:5" x14ac:dyDescent="0.2">
      <c r="A8" s="132"/>
      <c r="B8" s="133"/>
      <c r="C8" s="626"/>
      <c r="D8" s="627"/>
      <c r="E8" s="628"/>
    </row>
    <row r="9" spans="1:5" x14ac:dyDescent="0.2">
      <c r="A9" s="134"/>
      <c r="B9" s="135"/>
      <c r="C9" s="623"/>
      <c r="D9" s="624"/>
      <c r="E9" s="625"/>
    </row>
    <row r="10" spans="1:5" x14ac:dyDescent="0.2">
      <c r="A10" s="134"/>
      <c r="B10" s="135"/>
      <c r="C10" s="623"/>
      <c r="D10" s="624"/>
      <c r="E10" s="625"/>
    </row>
    <row r="11" spans="1:5" x14ac:dyDescent="0.2">
      <c r="A11" s="134"/>
      <c r="B11" s="135"/>
      <c r="C11" s="623"/>
      <c r="D11" s="624"/>
      <c r="E11" s="625"/>
    </row>
    <row r="12" spans="1:5" x14ac:dyDescent="0.2">
      <c r="A12" s="134"/>
      <c r="B12" s="135"/>
      <c r="C12" s="623"/>
      <c r="D12" s="624"/>
      <c r="E12" s="625"/>
    </row>
    <row r="13" spans="1:5" x14ac:dyDescent="0.2">
      <c r="A13" s="134"/>
      <c r="B13" s="135"/>
      <c r="C13" s="623"/>
      <c r="D13" s="624"/>
      <c r="E13" s="625"/>
    </row>
    <row r="14" spans="1:5" x14ac:dyDescent="0.2">
      <c r="A14" s="134"/>
      <c r="B14" s="135"/>
      <c r="C14" s="623"/>
      <c r="D14" s="624"/>
      <c r="E14" s="625"/>
    </row>
    <row r="15" spans="1:5" x14ac:dyDescent="0.2">
      <c r="A15" s="134"/>
      <c r="B15" s="135"/>
      <c r="C15" s="623"/>
      <c r="D15" s="624"/>
      <c r="E15" s="625"/>
    </row>
    <row r="16" spans="1:5" x14ac:dyDescent="0.2">
      <c r="A16" s="134"/>
      <c r="B16" s="135"/>
      <c r="C16" s="623"/>
      <c r="D16" s="624"/>
      <c r="E16" s="625"/>
    </row>
    <row r="17" spans="1:5" x14ac:dyDescent="0.2">
      <c r="A17" s="134"/>
      <c r="B17" s="135"/>
      <c r="C17" s="623"/>
      <c r="D17" s="624"/>
      <c r="E17" s="625"/>
    </row>
    <row r="18" spans="1:5" x14ac:dyDescent="0.2">
      <c r="A18" s="134"/>
      <c r="B18" s="135"/>
      <c r="C18" s="623"/>
      <c r="D18" s="624"/>
      <c r="E18" s="625"/>
    </row>
    <row r="19" spans="1:5" x14ac:dyDescent="0.2">
      <c r="A19" s="134"/>
      <c r="B19" s="135"/>
      <c r="C19" s="623"/>
      <c r="D19" s="624"/>
      <c r="E19" s="625"/>
    </row>
    <row r="20" spans="1:5" x14ac:dyDescent="0.2">
      <c r="A20" s="134"/>
      <c r="B20" s="135"/>
      <c r="C20" s="623"/>
      <c r="D20" s="624"/>
      <c r="E20" s="625"/>
    </row>
    <row r="21" spans="1:5" x14ac:dyDescent="0.2">
      <c r="A21" s="134"/>
      <c r="B21" s="135"/>
      <c r="C21" s="623"/>
      <c r="D21" s="624"/>
      <c r="E21" s="625"/>
    </row>
    <row r="22" spans="1:5" x14ac:dyDescent="0.2">
      <c r="A22" s="134"/>
      <c r="B22" s="135"/>
      <c r="C22" s="623"/>
      <c r="D22" s="624"/>
      <c r="E22" s="625"/>
    </row>
    <row r="23" spans="1:5" x14ac:dyDescent="0.2">
      <c r="A23" s="134"/>
      <c r="B23" s="135"/>
      <c r="C23" s="623"/>
      <c r="D23" s="624"/>
      <c r="E23" s="625"/>
    </row>
    <row r="24" spans="1:5" x14ac:dyDescent="0.2">
      <c r="A24" s="134"/>
      <c r="B24" s="135"/>
      <c r="C24" s="623"/>
      <c r="D24" s="624"/>
      <c r="E24" s="625"/>
    </row>
    <row r="25" spans="1:5" x14ac:dyDescent="0.2">
      <c r="A25" s="134"/>
      <c r="B25" s="135"/>
      <c r="C25" s="623"/>
      <c r="D25" s="624"/>
      <c r="E25" s="625"/>
    </row>
    <row r="26" spans="1:5" x14ac:dyDescent="0.2">
      <c r="A26" s="134"/>
      <c r="B26" s="135"/>
      <c r="C26" s="623"/>
      <c r="D26" s="624"/>
      <c r="E26" s="625"/>
    </row>
    <row r="27" spans="1:5" x14ac:dyDescent="0.2">
      <c r="A27" s="134"/>
      <c r="B27" s="135"/>
      <c r="C27" s="623"/>
      <c r="D27" s="624"/>
      <c r="E27" s="625"/>
    </row>
    <row r="28" spans="1:5" x14ac:dyDescent="0.2">
      <c r="A28" s="134"/>
      <c r="B28" s="135"/>
      <c r="C28" s="623"/>
      <c r="D28" s="624"/>
      <c r="E28" s="625"/>
    </row>
    <row r="29" spans="1:5" x14ac:dyDescent="0.2">
      <c r="A29" s="134"/>
      <c r="B29" s="135"/>
      <c r="C29" s="623"/>
      <c r="D29" s="624"/>
      <c r="E29" s="625"/>
    </row>
    <row r="30" spans="1:5" x14ac:dyDescent="0.2">
      <c r="A30" s="134"/>
      <c r="B30" s="135"/>
      <c r="C30" s="623"/>
      <c r="D30" s="624"/>
      <c r="E30" s="625"/>
    </row>
    <row r="31" spans="1:5" x14ac:dyDescent="0.2">
      <c r="A31" s="134"/>
      <c r="B31" s="135"/>
      <c r="C31" s="623"/>
      <c r="D31" s="624"/>
      <c r="E31" s="625"/>
    </row>
    <row r="32" spans="1:5" x14ac:dyDescent="0.2">
      <c r="A32" s="134"/>
      <c r="B32" s="135"/>
      <c r="C32" s="623"/>
      <c r="D32" s="624"/>
      <c r="E32" s="625"/>
    </row>
    <row r="33" spans="1:5" x14ac:dyDescent="0.2">
      <c r="A33" s="134"/>
      <c r="B33" s="135"/>
      <c r="C33" s="623"/>
      <c r="D33" s="624"/>
      <c r="E33" s="625"/>
    </row>
    <row r="34" spans="1:5" x14ac:dyDescent="0.2">
      <c r="A34" s="134"/>
      <c r="B34" s="135"/>
      <c r="C34" s="623"/>
      <c r="D34" s="624"/>
      <c r="E34" s="625"/>
    </row>
    <row r="35" spans="1:5" ht="15" thickBot="1" x14ac:dyDescent="0.25">
      <c r="A35" s="136"/>
      <c r="B35" s="137"/>
      <c r="C35" s="618"/>
      <c r="D35" s="619"/>
      <c r="E35" s="620"/>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x14ac:dyDescent="0.25">
      <c r="A1" s="9" t="s">
        <v>505</v>
      </c>
      <c r="B1" s="9" t="s">
        <v>14</v>
      </c>
      <c r="C1" s="9" t="s">
        <v>506</v>
      </c>
      <c r="D1" s="9" t="s">
        <v>507</v>
      </c>
      <c r="E1" s="9" t="s">
        <v>508</v>
      </c>
      <c r="F1" s="10" t="s">
        <v>509</v>
      </c>
      <c r="G1" s="10" t="s">
        <v>86</v>
      </c>
      <c r="H1" s="10" t="s">
        <v>510</v>
      </c>
      <c r="I1" s="10" t="s">
        <v>510</v>
      </c>
      <c r="J1" s="10" t="s">
        <v>462</v>
      </c>
    </row>
    <row r="2" spans="1:10" x14ac:dyDescent="0.25">
      <c r="A2" s="11"/>
      <c r="B2" s="11"/>
      <c r="C2" s="11"/>
      <c r="D2" s="11"/>
      <c r="E2" s="11"/>
      <c r="F2" s="12"/>
      <c r="G2" s="3" t="s">
        <v>511</v>
      </c>
      <c r="H2" s="8" t="s">
        <v>512</v>
      </c>
      <c r="I2" s="8" t="s">
        <v>513</v>
      </c>
      <c r="J2" s="8" t="s">
        <v>514</v>
      </c>
    </row>
    <row r="3" spans="1:10" x14ac:dyDescent="0.25">
      <c r="A3" s="8" t="s">
        <v>134</v>
      </c>
      <c r="B3" s="14" t="s">
        <v>135</v>
      </c>
      <c r="C3" s="13" t="s">
        <v>515</v>
      </c>
      <c r="D3" s="8" t="s">
        <v>516</v>
      </c>
      <c r="E3" s="8" t="s">
        <v>517</v>
      </c>
      <c r="F3" s="8" t="s">
        <v>518</v>
      </c>
      <c r="G3" s="8" t="s">
        <v>519</v>
      </c>
      <c r="H3" s="8" t="s">
        <v>520</v>
      </c>
      <c r="I3" s="8" t="s">
        <v>521</v>
      </c>
      <c r="J3" s="8" t="s">
        <v>471</v>
      </c>
    </row>
    <row r="4" spans="1:10" x14ac:dyDescent="0.25">
      <c r="A4" s="8" t="s">
        <v>522</v>
      </c>
      <c r="B4" s="14" t="s">
        <v>523</v>
      </c>
      <c r="C4" s="13" t="s">
        <v>524</v>
      </c>
      <c r="D4" s="8" t="s">
        <v>525</v>
      </c>
      <c r="E4" s="8" t="s">
        <v>526</v>
      </c>
      <c r="F4" s="8" t="s">
        <v>527</v>
      </c>
      <c r="G4" s="8" t="s">
        <v>528</v>
      </c>
      <c r="H4" s="8" t="s">
        <v>243</v>
      </c>
      <c r="I4" s="8" t="s">
        <v>529</v>
      </c>
      <c r="J4" s="8" t="s">
        <v>466</v>
      </c>
    </row>
    <row r="5" spans="1:10" x14ac:dyDescent="0.25">
      <c r="A5" s="8" t="s">
        <v>530</v>
      </c>
      <c r="B5" s="14" t="s">
        <v>531</v>
      </c>
      <c r="C5" s="13" t="s">
        <v>136</v>
      </c>
      <c r="D5" s="8" t="s">
        <v>532</v>
      </c>
      <c r="E5" s="8" t="s">
        <v>533</v>
      </c>
      <c r="F5" s="8" t="s">
        <v>534</v>
      </c>
      <c r="G5" s="8" t="s">
        <v>535</v>
      </c>
      <c r="H5" s="8" t="s">
        <v>536</v>
      </c>
      <c r="I5" s="8" t="s">
        <v>537</v>
      </c>
      <c r="J5" s="8" t="s">
        <v>467</v>
      </c>
    </row>
    <row r="6" spans="1:10" x14ac:dyDescent="0.25">
      <c r="A6" s="8" t="s">
        <v>538</v>
      </c>
      <c r="B6" s="14" t="s">
        <v>539</v>
      </c>
      <c r="C6" s="13" t="s">
        <v>191</v>
      </c>
      <c r="D6" s="8" t="s">
        <v>540</v>
      </c>
      <c r="E6" s="8" t="s">
        <v>541</v>
      </c>
      <c r="F6" s="8" t="s">
        <v>542</v>
      </c>
      <c r="G6" s="8" t="s">
        <v>543</v>
      </c>
      <c r="H6" s="8"/>
      <c r="I6" s="8" t="s">
        <v>544</v>
      </c>
      <c r="J6" s="8" t="s">
        <v>468</v>
      </c>
    </row>
    <row r="7" spans="1:10" x14ac:dyDescent="0.25">
      <c r="A7" s="8"/>
      <c r="B7" s="14" t="s">
        <v>545</v>
      </c>
      <c r="C7" s="13" t="s">
        <v>214</v>
      </c>
      <c r="D7" s="8" t="s">
        <v>546</v>
      </c>
      <c r="E7" s="8" t="s">
        <v>547</v>
      </c>
      <c r="F7" s="8" t="s">
        <v>548</v>
      </c>
      <c r="G7" s="8" t="s">
        <v>549</v>
      </c>
      <c r="H7" s="8"/>
      <c r="I7" s="8" t="s">
        <v>477</v>
      </c>
      <c r="J7" s="8" t="s">
        <v>469</v>
      </c>
    </row>
    <row r="8" spans="1:10" x14ac:dyDescent="0.25">
      <c r="A8" s="8"/>
      <c r="B8" s="14" t="s">
        <v>550</v>
      </c>
      <c r="C8" s="13" t="s">
        <v>551</v>
      </c>
      <c r="D8" s="8" t="s">
        <v>552</v>
      </c>
      <c r="E8" s="8" t="s">
        <v>553</v>
      </c>
      <c r="F8" s="8" t="s">
        <v>554</v>
      </c>
      <c r="G8" s="8" t="s">
        <v>555</v>
      </c>
      <c r="H8" s="8"/>
      <c r="I8" s="8"/>
      <c r="J8" s="8"/>
    </row>
    <row r="9" spans="1:10" x14ac:dyDescent="0.25">
      <c r="C9" s="13" t="s">
        <v>556</v>
      </c>
      <c r="D9" s="8" t="s">
        <v>557</v>
      </c>
      <c r="E9" s="8"/>
      <c r="F9" s="8"/>
      <c r="G9" s="8" t="s">
        <v>558</v>
      </c>
    </row>
    <row r="10" spans="1:10" x14ac:dyDescent="0.25">
      <c r="C10" s="13" t="s">
        <v>559</v>
      </c>
      <c r="D10" s="8" t="s">
        <v>133</v>
      </c>
      <c r="E10" s="8"/>
      <c r="F10" s="8"/>
      <c r="G10" s="8" t="s">
        <v>560</v>
      </c>
    </row>
    <row r="11" spans="1:10" x14ac:dyDescent="0.25">
      <c r="C11" s="13" t="s">
        <v>561</v>
      </c>
      <c r="D11" s="8" t="s">
        <v>562</v>
      </c>
      <c r="E11" s="8"/>
      <c r="F11" s="8"/>
      <c r="G11" s="8" t="s">
        <v>563</v>
      </c>
    </row>
    <row r="12" spans="1:10" x14ac:dyDescent="0.25">
      <c r="C12" s="13" t="s">
        <v>564</v>
      </c>
      <c r="D12" s="8" t="s">
        <v>565</v>
      </c>
      <c r="E12" s="8"/>
      <c r="F12" s="8"/>
      <c r="G12" s="8" t="s">
        <v>566</v>
      </c>
    </row>
    <row r="13" spans="1:10" x14ac:dyDescent="0.25">
      <c r="C13" s="13" t="s">
        <v>567</v>
      </c>
      <c r="D13" s="8" t="s">
        <v>568</v>
      </c>
      <c r="E13" s="8"/>
      <c r="F13" s="8"/>
      <c r="G13" s="8" t="s">
        <v>569</v>
      </c>
    </row>
    <row r="14" spans="1:10" x14ac:dyDescent="0.25">
      <c r="B14" s="1"/>
      <c r="C14" s="13" t="s">
        <v>570</v>
      </c>
      <c r="D14" s="8" t="s">
        <v>571</v>
      </c>
      <c r="E14" s="8"/>
      <c r="F14" s="8"/>
      <c r="G14" s="8" t="s">
        <v>572</v>
      </c>
    </row>
    <row r="15" spans="1:10" x14ac:dyDescent="0.25">
      <c r="B15" s="1"/>
      <c r="C15" s="13" t="s">
        <v>573</v>
      </c>
      <c r="D15" s="8" t="s">
        <v>574</v>
      </c>
      <c r="E15" s="8"/>
      <c r="F15" s="8"/>
      <c r="G15" s="8" t="s">
        <v>575</v>
      </c>
    </row>
    <row r="16" spans="1:10" x14ac:dyDescent="0.25">
      <c r="C16" s="13" t="s">
        <v>576</v>
      </c>
      <c r="D16" s="8"/>
      <c r="E16" s="1"/>
      <c r="G16" s="5"/>
    </row>
    <row r="17" spans="2:7" x14ac:dyDescent="0.25">
      <c r="C17" s="13" t="s">
        <v>577</v>
      </c>
      <c r="D17" s="8"/>
      <c r="E17" s="1"/>
      <c r="G17" s="5"/>
    </row>
    <row r="18" spans="2:7" x14ac:dyDescent="0.25">
      <c r="C18" s="13" t="s">
        <v>578</v>
      </c>
      <c r="D18" s="8"/>
      <c r="E18" s="1"/>
      <c r="G18" s="5"/>
    </row>
    <row r="19" spans="2:7" x14ac:dyDescent="0.25">
      <c r="C19" s="13" t="s">
        <v>579</v>
      </c>
      <c r="D19" s="8"/>
      <c r="E19" s="1"/>
      <c r="G19" s="5"/>
    </row>
    <row r="20" spans="2:7" x14ac:dyDescent="0.25">
      <c r="B20" s="1"/>
      <c r="C20" s="13" t="s">
        <v>580</v>
      </c>
      <c r="D20" s="8"/>
      <c r="E20" s="1"/>
      <c r="G20" s="5"/>
    </row>
    <row r="21" spans="2:7" x14ac:dyDescent="0.25">
      <c r="E21" s="1"/>
      <c r="G21" s="5"/>
    </row>
    <row r="22" spans="2:7" x14ac:dyDescent="0.25">
      <c r="E22" s="1"/>
      <c r="G22" s="5"/>
    </row>
    <row r="23" spans="2:7" x14ac:dyDescent="0.25">
      <c r="G23" s="5"/>
    </row>
    <row r="24" spans="2:7" x14ac:dyDescent="0.25">
      <c r="G24" s="6" t="s">
        <v>581</v>
      </c>
    </row>
    <row r="25" spans="2:7" x14ac:dyDescent="0.25">
      <c r="G25" s="4" t="s">
        <v>582</v>
      </c>
    </row>
    <row r="26" spans="2:7" x14ac:dyDescent="0.25">
      <c r="G26" s="4" t="s">
        <v>583</v>
      </c>
    </row>
    <row r="27" spans="2:7" x14ac:dyDescent="0.25">
      <c r="G27" s="4" t="s">
        <v>584</v>
      </c>
    </row>
    <row r="28" spans="2:7" x14ac:dyDescent="0.25">
      <c r="G28" s="4" t="s">
        <v>585</v>
      </c>
    </row>
    <row r="29" spans="2:7" x14ac:dyDescent="0.25">
      <c r="G29" s="4" t="s">
        <v>586</v>
      </c>
    </row>
    <row r="30" spans="2:7" x14ac:dyDescent="0.25">
      <c r="G30" s="4" t="s">
        <v>587</v>
      </c>
    </row>
    <row r="31" spans="2:7" x14ac:dyDescent="0.25">
      <c r="G31" s="4" t="s">
        <v>588</v>
      </c>
    </row>
    <row r="32" spans="2:7" x14ac:dyDescent="0.25">
      <c r="G32" s="4" t="s">
        <v>589</v>
      </c>
    </row>
    <row r="33" spans="7:7" x14ac:dyDescent="0.25">
      <c r="G33" s="4" t="s">
        <v>590</v>
      </c>
    </row>
    <row r="34" spans="7:7" x14ac:dyDescent="0.25">
      <c r="G34" s="4" t="s">
        <v>591</v>
      </c>
    </row>
    <row r="35" spans="7:7" x14ac:dyDescent="0.25">
      <c r="G35" s="4" t="s">
        <v>592</v>
      </c>
    </row>
    <row r="36" spans="7:7" x14ac:dyDescent="0.25">
      <c r="G36" s="4" t="s">
        <v>593</v>
      </c>
    </row>
    <row r="37" spans="7:7" x14ac:dyDescent="0.25">
      <c r="G37" s="4" t="s">
        <v>594</v>
      </c>
    </row>
    <row r="38" spans="7:7" x14ac:dyDescent="0.25">
      <c r="G38" s="4" t="s">
        <v>595</v>
      </c>
    </row>
    <row r="39" spans="7:7" x14ac:dyDescent="0.25">
      <c r="G39" s="4" t="s">
        <v>596</v>
      </c>
    </row>
    <row r="40" spans="7:7" x14ac:dyDescent="0.25">
      <c r="G40" s="4" t="s">
        <v>597</v>
      </c>
    </row>
    <row r="41" spans="7:7" x14ac:dyDescent="0.25">
      <c r="G41" s="4" t="s">
        <v>598</v>
      </c>
    </row>
    <row r="42" spans="7:7" x14ac:dyDescent="0.25">
      <c r="G42" s="4" t="s">
        <v>599</v>
      </c>
    </row>
    <row r="43" spans="7:7" x14ac:dyDescent="0.25">
      <c r="G43" s="4" t="s">
        <v>600</v>
      </c>
    </row>
    <row r="44" spans="7:7" x14ac:dyDescent="0.25">
      <c r="G44" s="4" t="s">
        <v>601</v>
      </c>
    </row>
    <row r="45" spans="7:7" x14ac:dyDescent="0.25">
      <c r="G45" s="4" t="s">
        <v>602</v>
      </c>
    </row>
    <row r="46" spans="7:7" x14ac:dyDescent="0.25">
      <c r="G46" s="4" t="s">
        <v>603</v>
      </c>
    </row>
    <row r="47" spans="7:7" x14ac:dyDescent="0.25">
      <c r="G47" s="4" t="s">
        <v>604</v>
      </c>
    </row>
    <row r="48" spans="7:7" x14ac:dyDescent="0.25">
      <c r="G48" s="4" t="s">
        <v>605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EB78FA-69DB-4E64-8BB9-4C74A7EF567F}"/>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Instructivo</vt:lpstr>
      <vt:lpstr>META 1 OPERACIÓN CR</vt:lpstr>
      <vt:lpstr>META 2 ATENCIÓN CR</vt:lpstr>
      <vt:lpstr>META 3 ATENCIÓN LPD</vt:lpstr>
      <vt:lpstr>META 4 AGENCIAMUJ</vt:lpstr>
      <vt:lpstr>META 5 SAAT</vt:lpstr>
      <vt:lpstr>META 6 ATENCIÓN PSICOSOCIAL</vt:lpstr>
      <vt:lpstr>META 7 ATENCIÓN PSICOJURÍDICA</vt:lpstr>
      <vt:lpstr>META 8 HOSPITALES</vt:lpstr>
      <vt:lpstr>META 9 SISTEMA SOFIA</vt:lpstr>
      <vt:lpstr>META 10 CLSM - PLSM</vt:lpstr>
      <vt:lpstr>Hoja1</vt:lpstr>
      <vt:lpstr>Indicadores PA</vt:lpstr>
      <vt:lpstr>Territorialización PA</vt:lpstr>
      <vt:lpstr>Control de Cambios</vt:lpstr>
      <vt:lpstr>listas</vt:lpstr>
      <vt:lpstr>'META 1 OPERACIÓN CR'!Área_de_impresión</vt:lpstr>
      <vt:lpstr>'META 10 CLSM - PLSM'!Área_de_impresión</vt:lpstr>
      <vt:lpstr>'META 2 ATENCIÓN CR'!Área_de_impresión</vt:lpstr>
      <vt:lpstr>'META 3 ATENCIÓN LPD'!Área_de_impresión</vt:lpstr>
      <vt:lpstr>'META 4 AGENCIAMUJ'!Área_de_impresión</vt:lpstr>
      <vt:lpstr>'META 5 SAAT'!Área_de_impresión</vt:lpstr>
      <vt:lpstr>'META 6 ATENCIÓN PSICOSOCIAL'!Área_de_impresión</vt:lpstr>
      <vt:lpstr>'META 7 ATENCIÓN PSICOJURÍDICA'!Área_de_impresión</vt:lpstr>
      <vt:lpstr>'META 8 HOSPITALES'!Área_de_impresión</vt:lpstr>
      <vt:lpstr>'META 9 SISTEMA SOFIA'!Área_de_impresión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2024-11-18T21:26:26Z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