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1.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C:\Users\lilih\OneDrive\Documentos\Mujer\Seguimiento\"/>
    </mc:Choice>
  </mc:AlternateContent>
  <xr:revisionPtr revIDLastSave="0" documentId="8_{B0BB211E-DE0F-4436-9F74-764016EF119F}" xr6:coauthVersionLast="47" xr6:coauthVersionMax="47" xr10:uidLastSave="{00000000-0000-0000-0000-000000000000}"/>
  <bookViews>
    <workbookView xWindow="-120" yWindow="-120" windowWidth="29040" windowHeight="15720" tabRatio="933" firstSheet="3" activeTab="12" xr2:uid="{00000000-000D-0000-FFFF-FFFF00000000}"/>
  </bookViews>
  <sheets>
    <sheet name="Instructivo" sheetId="44" r:id="rId1"/>
    <sheet name="META 1 OPERACIÓN CR" sheetId="40" r:id="rId2"/>
    <sheet name="META 2 ATENCIÓN CR" sheetId="45" r:id="rId3"/>
    <sheet name="META 3 ATENCIÓN LPD" sheetId="47" r:id="rId4"/>
    <sheet name="META 4 AGENCIAMUJ" sheetId="48" r:id="rId5"/>
    <sheet name="META 5 SAAT" sheetId="46" r:id="rId6"/>
    <sheet name="META 6 ATENCIÓN PSICOSOCIAL" sheetId="49" r:id="rId7"/>
    <sheet name="META 7 ATENCIÓN PSICOJURÍDICA" sheetId="50" r:id="rId8"/>
    <sheet name="META 8 HOSPITALES" sheetId="51" r:id="rId9"/>
    <sheet name="META 9 SISTEMA SOFIA" sheetId="52" r:id="rId10"/>
    <sheet name="META 10 CLSM - PLSM" sheetId="53" r:id="rId11"/>
    <sheet name="Hoja1" sheetId="42" state="hidden" r:id="rId12"/>
    <sheet name="Indicadores PA" sheetId="36" r:id="rId13"/>
    <sheet name="Territorialización PA" sheetId="37" r:id="rId14"/>
    <sheet name="Control de Cambios" sheetId="41" r:id="rId15"/>
    <sheet name="listas" sheetId="43" state="hidden" r:id="rId16"/>
  </sheets>
  <definedNames>
    <definedName name="_xlnm._FilterDatabase" localSheetId="12" hidden="1">'Indicadores PA'!$A$1:$AV$61</definedName>
    <definedName name="_xlnm.Print_Area" localSheetId="1">'META 1 OPERACIÓN CR'!$A$1:$AD$48</definedName>
    <definedName name="_xlnm.Print_Area" localSheetId="10">'META 10 CLSM - PLSM'!$A$1:$AD$44</definedName>
    <definedName name="_xlnm.Print_Area" localSheetId="2">'META 2 ATENCIÓN CR'!$A$1:$AD$44</definedName>
    <definedName name="_xlnm.Print_Area" localSheetId="3">'META 3 ATENCIÓN LPD'!$A$1:$AD$42</definedName>
    <definedName name="_xlnm.Print_Area" localSheetId="4">'META 4 AGENCIAMUJ'!$A$1:$AD$42</definedName>
    <definedName name="_xlnm.Print_Area" localSheetId="5">'META 5 SAAT'!$A$1:$AD$44</definedName>
    <definedName name="_xlnm.Print_Area" localSheetId="6">'META 6 ATENCIÓN PSICOSOCIAL'!$A$1:$AD$44</definedName>
    <definedName name="_xlnm.Print_Area" localSheetId="7">'META 7 ATENCIÓN PSICOJURÍDICA'!$A$1:$AD$44</definedName>
    <definedName name="_xlnm.Print_Area" localSheetId="8">'META 8 HOSPITALES'!$A$1:$AD$44</definedName>
    <definedName name="_xlnm.Print_Area" localSheetId="9">'META 9 SISTEMA SOFIA'!$A$1:$AD$44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P57" i="36" l="1"/>
  <c r="AP56" i="36"/>
  <c r="AP55" i="36"/>
  <c r="AP54" i="36"/>
  <c r="AP53" i="36"/>
  <c r="AP52" i="36"/>
  <c r="AP51" i="36"/>
  <c r="AP50" i="36"/>
  <c r="AP49" i="36"/>
  <c r="AP48" i="36"/>
  <c r="AP47" i="36"/>
  <c r="AP46" i="36"/>
  <c r="AP45" i="36"/>
  <c r="AP44" i="36"/>
  <c r="AP43" i="36"/>
  <c r="AP42" i="36"/>
  <c r="AP41" i="36"/>
  <c r="AP40" i="36"/>
  <c r="AP39" i="36"/>
  <c r="AP38" i="36"/>
  <c r="AP37" i="36"/>
  <c r="AP36" i="36"/>
  <c r="AP35" i="36"/>
  <c r="AP34" i="36"/>
  <c r="AP33" i="36"/>
  <c r="AP32" i="36"/>
  <c r="AP31" i="36"/>
  <c r="AP30" i="36"/>
  <c r="AP29" i="36"/>
  <c r="AP28" i="36"/>
  <c r="AP27" i="36"/>
  <c r="AP26" i="36"/>
  <c r="AP25" i="36"/>
  <c r="AP24" i="36"/>
  <c r="AP23" i="36"/>
  <c r="AP22" i="36"/>
  <c r="AP21" i="36"/>
  <c r="AP20" i="36"/>
  <c r="AP19" i="36"/>
  <c r="AP18" i="36"/>
  <c r="AP17" i="36"/>
  <c r="AQ18" i="36"/>
  <c r="AP16" i="36"/>
  <c r="P44" i="53" l="1"/>
  <c r="P44" i="49" l="1"/>
  <c r="AC25" i="51" l="1"/>
  <c r="AC25" i="50"/>
  <c r="AC25" i="49"/>
  <c r="AC25" i="45"/>
  <c r="AC25" i="48"/>
  <c r="AE25" i="48" s="1"/>
  <c r="AD25" i="48" l="1"/>
  <c r="AC25" i="53"/>
  <c r="AB24" i="53"/>
  <c r="AC25" i="52"/>
  <c r="AB24" i="52"/>
  <c r="AB24" i="51"/>
  <c r="AB24" i="49"/>
  <c r="AD25" i="49" s="1"/>
  <c r="AC23" i="48"/>
  <c r="AC22" i="48"/>
  <c r="AC25" i="40"/>
  <c r="AC24" i="40"/>
  <c r="AQ21" i="36" l="1"/>
  <c r="AC23" i="53" l="1"/>
  <c r="AD23" i="53" s="1"/>
  <c r="AC23" i="52"/>
  <c r="AD23" i="52" s="1"/>
  <c r="AC23" i="51"/>
  <c r="AD23" i="51" s="1"/>
  <c r="AC23" i="50"/>
  <c r="AC23" i="49"/>
  <c r="AD23" i="49" s="1"/>
  <c r="AC23" i="46"/>
  <c r="AD23" i="48"/>
  <c r="AC23" i="47"/>
  <c r="AC23" i="40"/>
  <c r="AD23" i="40" s="1"/>
  <c r="AD23" i="47" l="1"/>
  <c r="AD23" i="50"/>
  <c r="AD23" i="46"/>
  <c r="AQ45" i="36"/>
  <c r="AQ31" i="36" l="1"/>
  <c r="AQ30" i="36"/>
  <c r="AQ29" i="36"/>
  <c r="AQ28" i="36"/>
  <c r="AQ27" i="36"/>
  <c r="AQ25" i="36"/>
  <c r="AQ24" i="36"/>
  <c r="AQ23" i="36"/>
  <c r="AQ22" i="36"/>
  <c r="AQ19" i="36"/>
  <c r="AQ41" i="36"/>
  <c r="AQ40" i="36"/>
  <c r="AQ13" i="36"/>
  <c r="AQ57" i="36"/>
  <c r="AQ55" i="36"/>
  <c r="AQ52" i="36"/>
  <c r="AQ51" i="36"/>
  <c r="AQ50" i="36"/>
  <c r="AQ49" i="36"/>
  <c r="AQ48" i="36"/>
  <c r="AQ47" i="36"/>
  <c r="AQ46" i="36"/>
  <c r="AQ44" i="36"/>
  <c r="AQ43" i="36"/>
  <c r="AQ42" i="36"/>
  <c r="AQ26" i="36"/>
  <c r="AQ20" i="36"/>
  <c r="AQ17" i="36"/>
  <c r="AQ15" i="36"/>
  <c r="AQ14" i="36"/>
  <c r="P36" i="51" l="1"/>
  <c r="AQ39" i="36" l="1"/>
  <c r="AQ38" i="36"/>
  <c r="AQ37" i="36"/>
  <c r="AQ36" i="36"/>
  <c r="AQ35" i="36"/>
  <c r="P36" i="53" l="1"/>
  <c r="P35" i="53"/>
  <c r="B35" i="53"/>
  <c r="B35" i="52"/>
  <c r="P36" i="52"/>
  <c r="P35" i="52"/>
  <c r="P35" i="51"/>
  <c r="B35" i="51"/>
  <c r="B35" i="50"/>
  <c r="P36" i="50"/>
  <c r="P35" i="50"/>
  <c r="B35" i="49"/>
  <c r="B35" i="46"/>
  <c r="B35" i="48"/>
  <c r="P36" i="48"/>
  <c r="P36" i="47"/>
  <c r="B35" i="47"/>
  <c r="B35" i="45"/>
  <c r="P36" i="45"/>
  <c r="P35" i="45"/>
  <c r="P36" i="40"/>
  <c r="P35" i="40"/>
  <c r="AD25" i="40"/>
  <c r="AD25" i="47"/>
  <c r="AD25" i="51"/>
  <c r="AD25" i="52"/>
  <c r="AD25" i="53"/>
  <c r="B35" i="40"/>
  <c r="AC24" i="53" l="1"/>
  <c r="AC22" i="53"/>
  <c r="AE23" i="53" s="1"/>
  <c r="AC22" i="52"/>
  <c r="AE23" i="52" s="1"/>
  <c r="AC22" i="51"/>
  <c r="AE23" i="51" s="1"/>
  <c r="AB24" i="50"/>
  <c r="AD25" i="50" s="1"/>
  <c r="AC22" i="50"/>
  <c r="AE23" i="50" s="1"/>
  <c r="AC22" i="49"/>
  <c r="AE23" i="49" s="1"/>
  <c r="AB24" i="46"/>
  <c r="AD25" i="46" s="1"/>
  <c r="AC22" i="46"/>
  <c r="AE23" i="46" s="1"/>
  <c r="AE23" i="48"/>
  <c r="AC22" i="47"/>
  <c r="AE23" i="47" s="1"/>
  <c r="AC22" i="45"/>
  <c r="AB24" i="45"/>
  <c r="AD25" i="45" s="1"/>
  <c r="P35" i="48" l="1"/>
  <c r="P42" i="48"/>
  <c r="P41" i="48"/>
  <c r="P30" i="40" l="1"/>
  <c r="P50" i="53" l="1"/>
  <c r="P49" i="53"/>
  <c r="P48" i="53"/>
  <c r="P47" i="53"/>
  <c r="P46" i="53"/>
  <c r="P45" i="53"/>
  <c r="P43" i="53"/>
  <c r="P42" i="53"/>
  <c r="P41" i="53"/>
  <c r="P30" i="53"/>
  <c r="N25" i="53"/>
  <c r="O25" i="53" s="1"/>
  <c r="AE25" i="53"/>
  <c r="M24" i="53"/>
  <c r="L24" i="53"/>
  <c r="K24" i="53"/>
  <c r="J24" i="53"/>
  <c r="I24" i="53"/>
  <c r="H24" i="53"/>
  <c r="G24" i="53"/>
  <c r="F24" i="53"/>
  <c r="E24" i="53"/>
  <c r="D24" i="53"/>
  <c r="C24" i="53"/>
  <c r="B24" i="53"/>
  <c r="N23" i="53"/>
  <c r="O23" i="53" s="1"/>
  <c r="N22" i="53"/>
  <c r="P48" i="52"/>
  <c r="P47" i="52"/>
  <c r="P46" i="52"/>
  <c r="P45" i="52"/>
  <c r="P44" i="52"/>
  <c r="P43" i="52"/>
  <c r="P42" i="52"/>
  <c r="P41" i="52"/>
  <c r="P30" i="52"/>
  <c r="N25" i="52"/>
  <c r="O25" i="52" s="1"/>
  <c r="AC24" i="52"/>
  <c r="AE25" i="52" s="1"/>
  <c r="M24" i="52"/>
  <c r="L24" i="52"/>
  <c r="K24" i="52"/>
  <c r="J24" i="52"/>
  <c r="I24" i="52"/>
  <c r="H24" i="52"/>
  <c r="G24" i="52"/>
  <c r="F24" i="52"/>
  <c r="E24" i="52"/>
  <c r="D24" i="52"/>
  <c r="C24" i="52"/>
  <c r="B24" i="52"/>
  <c r="N23" i="52"/>
  <c r="O23" i="52" s="1"/>
  <c r="N22" i="52"/>
  <c r="P44" i="51"/>
  <c r="P43" i="51"/>
  <c r="P42" i="51"/>
  <c r="P41" i="51"/>
  <c r="P30" i="51"/>
  <c r="N25" i="51"/>
  <c r="O25" i="51" s="1"/>
  <c r="AC24" i="51"/>
  <c r="AE25" i="51" s="1"/>
  <c r="M24" i="51"/>
  <c r="L24" i="51"/>
  <c r="K24" i="51"/>
  <c r="J24" i="51"/>
  <c r="I24" i="51"/>
  <c r="H24" i="51"/>
  <c r="G24" i="51"/>
  <c r="F24" i="51"/>
  <c r="E24" i="51"/>
  <c r="D24" i="51"/>
  <c r="C24" i="51"/>
  <c r="B24" i="51"/>
  <c r="N23" i="51"/>
  <c r="O23" i="51" s="1"/>
  <c r="N22" i="51"/>
  <c r="P44" i="50"/>
  <c r="P43" i="50"/>
  <c r="P42" i="50"/>
  <c r="P41" i="50"/>
  <c r="P30" i="50"/>
  <c r="N25" i="50"/>
  <c r="O25" i="50" s="1"/>
  <c r="AC24" i="50"/>
  <c r="AE25" i="50" s="1"/>
  <c r="M24" i="50"/>
  <c r="L24" i="50"/>
  <c r="K24" i="50"/>
  <c r="J24" i="50"/>
  <c r="I24" i="50"/>
  <c r="H24" i="50"/>
  <c r="G24" i="50"/>
  <c r="F24" i="50"/>
  <c r="E24" i="50"/>
  <c r="D24" i="50"/>
  <c r="C24" i="50"/>
  <c r="B24" i="50"/>
  <c r="N23" i="50"/>
  <c r="O23" i="50" s="1"/>
  <c r="N22" i="50"/>
  <c r="P43" i="49"/>
  <c r="P42" i="49"/>
  <c r="P41" i="49"/>
  <c r="P36" i="49"/>
  <c r="P35" i="49"/>
  <c r="P30" i="49"/>
  <c r="N25" i="49"/>
  <c r="O25" i="49" s="1"/>
  <c r="AC24" i="49"/>
  <c r="AE25" i="49" s="1"/>
  <c r="M24" i="49"/>
  <c r="L24" i="49"/>
  <c r="K24" i="49"/>
  <c r="J24" i="49"/>
  <c r="I24" i="49"/>
  <c r="H24" i="49"/>
  <c r="G24" i="49"/>
  <c r="F24" i="49"/>
  <c r="E24" i="49"/>
  <c r="D24" i="49"/>
  <c r="C24" i="49"/>
  <c r="B24" i="49"/>
  <c r="N23" i="49"/>
  <c r="O23" i="49" s="1"/>
  <c r="N22" i="49"/>
  <c r="P46" i="46"/>
  <c r="P45" i="46"/>
  <c r="P44" i="48"/>
  <c r="P43" i="48"/>
  <c r="P30" i="48"/>
  <c r="N25" i="48"/>
  <c r="O25" i="48" s="1"/>
  <c r="M24" i="48"/>
  <c r="L24" i="48"/>
  <c r="K24" i="48"/>
  <c r="J24" i="48"/>
  <c r="I24" i="48"/>
  <c r="H24" i="48"/>
  <c r="G24" i="48"/>
  <c r="F24" i="48"/>
  <c r="E24" i="48"/>
  <c r="D24" i="48"/>
  <c r="C24" i="48"/>
  <c r="B24" i="48"/>
  <c r="N23" i="48"/>
  <c r="O23" i="48" s="1"/>
  <c r="N22" i="48"/>
  <c r="P44" i="47"/>
  <c r="P43" i="47"/>
  <c r="P42" i="47"/>
  <c r="P41" i="47"/>
  <c r="P35" i="47"/>
  <c r="P30" i="47"/>
  <c r="N25" i="47"/>
  <c r="O25" i="47" s="1"/>
  <c r="AC24" i="47"/>
  <c r="AE25" i="47" s="1"/>
  <c r="M24" i="47"/>
  <c r="L24" i="47"/>
  <c r="K24" i="47"/>
  <c r="J24" i="47"/>
  <c r="I24" i="47"/>
  <c r="H24" i="47"/>
  <c r="G24" i="47"/>
  <c r="F24" i="47"/>
  <c r="E24" i="47"/>
  <c r="D24" i="47"/>
  <c r="C24" i="47"/>
  <c r="B24" i="47"/>
  <c r="N23" i="47"/>
  <c r="O23" i="47" s="1"/>
  <c r="N22" i="47"/>
  <c r="P44" i="46"/>
  <c r="P43" i="46"/>
  <c r="P42" i="46"/>
  <c r="P41" i="46"/>
  <c r="P36" i="46"/>
  <c r="P35" i="46"/>
  <c r="P30" i="46"/>
  <c r="N25" i="46"/>
  <c r="O25" i="46" s="1"/>
  <c r="AC24" i="46"/>
  <c r="AE25" i="46" s="1"/>
  <c r="M24" i="46"/>
  <c r="L24" i="46"/>
  <c r="K24" i="46"/>
  <c r="J24" i="46"/>
  <c r="I24" i="46"/>
  <c r="H24" i="46"/>
  <c r="G24" i="46"/>
  <c r="F24" i="46"/>
  <c r="E24" i="46"/>
  <c r="D24" i="46"/>
  <c r="C24" i="46"/>
  <c r="B24" i="46"/>
  <c r="N23" i="46"/>
  <c r="O23" i="46" s="1"/>
  <c r="N22" i="46"/>
  <c r="AE25" i="40"/>
  <c r="P44" i="45"/>
  <c r="P43" i="45"/>
  <c r="P42" i="45"/>
  <c r="P41" i="45"/>
  <c r="P30" i="45"/>
  <c r="N25" i="45"/>
  <c r="O25" i="45" s="1"/>
  <c r="AC24" i="45"/>
  <c r="AE25" i="45" s="1"/>
  <c r="M24" i="45"/>
  <c r="L24" i="45"/>
  <c r="K24" i="45"/>
  <c r="J24" i="45"/>
  <c r="I24" i="45"/>
  <c r="H24" i="45"/>
  <c r="G24" i="45"/>
  <c r="F24" i="45"/>
  <c r="E24" i="45"/>
  <c r="D24" i="45"/>
  <c r="C24" i="45"/>
  <c r="B24" i="45"/>
  <c r="N23" i="45"/>
  <c r="O23" i="45" s="1"/>
  <c r="N22" i="45"/>
  <c r="N24" i="46" l="1"/>
  <c r="N24" i="52"/>
  <c r="N24" i="51"/>
  <c r="N24" i="53"/>
  <c r="N24" i="50"/>
  <c r="N24" i="49"/>
  <c r="N24" i="48"/>
  <c r="N24" i="47"/>
  <c r="N24" i="45"/>
  <c r="M24" i="40" l="1"/>
  <c r="L24" i="40"/>
  <c r="K24" i="40"/>
  <c r="J24" i="40"/>
  <c r="I24" i="40"/>
  <c r="H24" i="40"/>
  <c r="G24" i="40"/>
  <c r="F24" i="40"/>
  <c r="E24" i="40"/>
  <c r="D24" i="40"/>
  <c r="C24" i="40"/>
  <c r="B24" i="40"/>
  <c r="N22" i="40" l="1"/>
  <c r="AW32" i="37"/>
  <c r="AV32" i="37"/>
  <c r="AU32" i="37"/>
  <c r="AT32" i="37"/>
  <c r="AS32" i="37"/>
  <c r="AR32" i="37"/>
  <c r="AQ32" i="37"/>
  <c r="AP32" i="37"/>
  <c r="AO32" i="37"/>
  <c r="AN32" i="37"/>
  <c r="AM32" i="37"/>
  <c r="AL32" i="37"/>
  <c r="AK32" i="37"/>
  <c r="AJ32" i="37"/>
  <c r="AI32" i="37"/>
  <c r="AH32" i="37"/>
  <c r="Q32" i="37"/>
  <c r="M32" i="37"/>
  <c r="I32" i="37"/>
  <c r="E32" i="37"/>
  <c r="J32" i="37"/>
  <c r="K32" i="37"/>
  <c r="L32" i="37"/>
  <c r="N23" i="40"/>
  <c r="O23" i="40"/>
  <c r="T32" i="37"/>
  <c r="U32" i="37"/>
  <c r="V32" i="37"/>
  <c r="W32" i="37"/>
  <c r="X32" i="37"/>
  <c r="AZ32" i="37"/>
  <c r="BA32" i="37"/>
  <c r="BB32" i="37"/>
  <c r="BC32" i="37"/>
  <c r="BD32" i="37"/>
  <c r="BE32" i="37"/>
  <c r="AC22" i="40"/>
  <c r="AE23" i="40" s="1"/>
  <c r="N25" i="40"/>
  <c r="O25" i="40" s="1"/>
  <c r="N24" i="40"/>
  <c r="P48" i="40"/>
  <c r="P47" i="40"/>
  <c r="P46" i="40"/>
  <c r="P45" i="40"/>
  <c r="P44" i="40"/>
  <c r="P43" i="40"/>
  <c r="P42" i="40"/>
  <c r="P41" i="40"/>
  <c r="C32" i="37"/>
  <c r="D32" i="37"/>
  <c r="F32" i="37"/>
  <c r="G32" i="37"/>
  <c r="H32" i="37"/>
  <c r="N32" i="37"/>
  <c r="O32" i="37"/>
  <c r="P32" i="37"/>
  <c r="Y32" i="37"/>
  <c r="Z32" i="37"/>
  <c r="AA32" i="37"/>
  <c r="AB32" i="37"/>
  <c r="AC32" i="37"/>
  <c r="AD32" i="37"/>
  <c r="AE32" i="37"/>
  <c r="B32" i="37"/>
  <c r="BK32" i="37"/>
  <c r="BJ32" i="37"/>
  <c r="BI32" i="37"/>
  <c r="BH32" i="37"/>
  <c r="BG32" i="37"/>
  <c r="BF32" i="37"/>
  <c r="AY32" i="37" l="1"/>
  <c r="AX32" i="37"/>
  <c r="S32" i="37"/>
  <c r="R32" i="37"/>
  <c r="AC23" i="45"/>
  <c r="AE23" i="45" s="1"/>
  <c r="AD23" i="4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Rocío López</author>
  </authors>
  <commentList>
    <comment ref="Y15" authorId="0" shapeId="0" xr:uid="{178C80AD-7CD0-4736-B24E-B4FCEF836202}">
      <text>
        <r>
          <rPr>
            <sz val="9"/>
            <color indexed="81"/>
            <rFont val="Tahoma"/>
            <family val="2"/>
          </rPr>
          <t xml:space="preserve">En este campo seleccionar de la lista desplegable la meta Plan de Desarrollo vigente, bajo la cual se encuentra articulado el proyecto de inversión </t>
        </r>
      </text>
    </comment>
    <comment ref="A39" authorId="0" shapeId="0" xr:uid="{E1B31CEF-F58C-49D0-8B06-9A686E15E442}">
      <text>
        <r>
          <rPr>
            <sz val="9"/>
            <color indexed="81"/>
            <rFont val="Tahoma"/>
            <family val="2"/>
          </rPr>
          <t>En este campo se diligencia el nombre de la tarea definida para la gestión de cumplimiento de la actividad del proyecto de inversión</t>
        </r>
      </text>
    </comment>
    <comment ref="B39" authorId="0" shapeId="0" xr:uid="{8F08C3BE-F3FB-435C-BAE1-F93BBCAF3BCA}">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Rocío López</author>
    <author>Liliana Andrea Hernandez</author>
  </authors>
  <commentList>
    <comment ref="H11" authorId="0" shapeId="0" xr:uid="{70B8F934-7A39-437F-A15F-9F543440E210}">
      <text>
        <r>
          <rPr>
            <sz val="10"/>
            <color indexed="81"/>
            <rFont val="Tahoma"/>
            <family val="2"/>
          </rPr>
          <t>Valor de la meta programada de acuerdo con el indicador formulado y el parámetro de referencia para determinar la magnitud</t>
        </r>
      </text>
    </comment>
    <comment ref="AT21" authorId="1" shapeId="0" xr:uid="{FE6EAA04-11E8-4532-9084-82653C601200}">
      <text>
        <r>
          <rPr>
            <b/>
            <sz val="9"/>
            <color indexed="81"/>
            <rFont val="Tahoma"/>
            <family val="2"/>
          </rPr>
          <t>Liliana Andrea Hernandez:</t>
        </r>
        <r>
          <rPr>
            <sz val="9"/>
            <color indexed="81"/>
            <rFont val="Tahoma"/>
            <family val="2"/>
          </rPr>
          <t xml:space="preserve">
Revisar el dato escrito, se fue un número de mas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Rocío López</author>
    <author>LEGION</author>
  </authors>
  <commentList>
    <comment ref="A5" authorId="0" shapeId="0" xr:uid="{BAB7E8BE-02BB-48A1-BEF5-57D68E9D6B8A}">
      <text>
        <r>
          <rPr>
            <sz val="10"/>
            <color indexed="81"/>
            <rFont val="Tahoma"/>
            <family val="2"/>
          </rPr>
          <t>En esta sección se diligencia la programación de la territorialización</t>
        </r>
      </text>
    </comment>
    <comment ref="AG5" authorId="0" shapeId="0" xr:uid="{F368CECA-2473-4595-8074-3B5E621C5368}">
      <text>
        <r>
          <rPr>
            <sz val="10"/>
            <color indexed="81"/>
            <rFont val="Tahoma"/>
            <family val="2"/>
          </rPr>
          <t>En esta sección se diligencia el avance mensual a la territorialización programada</t>
        </r>
      </text>
    </comment>
    <comment ref="A7" authorId="0" shapeId="0" xr:uid="{FA5019E5-0BBC-4460-8DDB-13564DD09B86}">
      <text>
        <r>
          <rPr>
            <sz val="9"/>
            <color indexed="81"/>
            <rFont val="Tahoma"/>
            <family val="2"/>
          </rPr>
          <t>Se diligencia el nombre del indicador o actividad a territorializar</t>
        </r>
      </text>
    </comment>
    <comment ref="B10" authorId="1" shapeId="0" xr:uid="{3312EAE9-DC4A-406C-888B-A5359828D536}">
      <text>
        <r>
          <rPr>
            <sz val="9"/>
            <color indexed="81"/>
            <rFont val="Tahoma"/>
            <family val="2"/>
          </rPr>
          <t xml:space="preserve">En estos campos se debe relacionar la magnitud programada de manera mensual, para cada localidad.
</t>
        </r>
      </text>
    </comment>
    <comment ref="E10" authorId="1" shapeId="0" xr:uid="{3444D44E-9CBB-4081-8862-EEBB21ECE4B2}">
      <text>
        <r>
          <rPr>
            <sz val="9"/>
            <color indexed="81"/>
            <rFont val="Tahoma"/>
            <family val="2"/>
          </rPr>
          <t xml:space="preserve">En estos campo se debe relacionar el presupuesto programado de manera trimestral, para cada localidad, por temas de reporte en el sistema SEGPLAN.
</t>
        </r>
      </text>
    </comment>
    <comment ref="AH10" authorId="1" shapeId="0" xr:uid="{A7E3ADE6-37A1-4252-B0FD-11C173B55961}">
      <text>
        <r>
          <rPr>
            <sz val="9"/>
            <color indexed="81"/>
            <rFont val="Tahoma"/>
            <family val="2"/>
          </rPr>
          <t>En este campo se debe relacionar la magnitud  ejecutada de manera mensual, para cada localidad.</t>
        </r>
      </text>
    </comment>
    <comment ref="AK10" authorId="1" shapeId="0" xr:uid="{531B25E6-46A7-4AB9-81B5-E8C12BED7268}">
      <text>
        <r>
          <rPr>
            <sz val="9"/>
            <color indexed="81"/>
            <rFont val="Tahoma"/>
            <family val="2"/>
          </rPr>
          <t>En este campo se debe relacionar el presupuesto  ejecutado de manera trimestral, para cada localidad, por temas de reporte en el sistema SEGPLAN.</t>
        </r>
        <r>
          <rPr>
            <b/>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300-000001000000}">
      <text>
        <r>
          <rPr>
            <sz val="9"/>
            <color indexed="81"/>
            <rFont val="Tahoma"/>
            <family val="2"/>
          </rPr>
          <t>Fecha en la que el cambio solicitado al plan de acción es aprobado</t>
        </r>
      </text>
    </comment>
    <comment ref="B7" authorId="0" shapeId="0" xr:uid="{00000000-0006-0000-0300-000002000000}">
      <text>
        <r>
          <rPr>
            <sz val="9"/>
            <color indexed="81"/>
            <rFont val="Tahoma"/>
            <family val="2"/>
          </rPr>
          <t>Descripción de los cambios realizados en la actialización que corresponda</t>
        </r>
      </text>
    </comment>
    <comment ref="C7" authorId="0" shapeId="0" xr:uid="{00000000-0006-0000-0300-000003000000}">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<sst xmlns="http://schemas.openxmlformats.org/spreadsheetml/2006/main" count="2684" uniqueCount="787">
  <si>
    <t>FORMULACIÓN Y SEGUIMIENTO PLAN DE ACCIÓN</t>
  </si>
  <si>
    <t>PESTAÑA - PA inversión</t>
  </si>
  <si>
    <t>ITEM</t>
  </si>
  <si>
    <t xml:space="preserve">DESCRIPCIÓN </t>
  </si>
  <si>
    <t>PERIODO REPORTADO</t>
  </si>
  <si>
    <t>En este campo se diligencia el mes al cual corresponde el reporte enviado.</t>
  </si>
  <si>
    <t>FECHA DE REPORTE</t>
  </si>
  <si>
    <t>En este campo se debe diligenciar la fecha en que es radicado ante la OAP el intrumento.</t>
  </si>
  <si>
    <t>TIPO DE REPORTE</t>
  </si>
  <si>
    <r>
      <rPr>
        <sz val="11"/>
        <color indexed="8"/>
        <rFont val="Arial"/>
        <family val="2"/>
      </rPr>
      <t>En este campo se selecciona según aplique.</t>
    </r>
    <r>
      <rPr>
        <b/>
        <sz val="11"/>
        <color indexed="8"/>
        <rFont val="Arial"/>
        <family val="2"/>
      </rPr>
      <t xml:space="preserve">
Programación: </t>
    </r>
    <r>
      <rPr>
        <sz val="11"/>
        <color indexed="8"/>
        <rFont val="Arial"/>
        <family val="2"/>
      </rPr>
      <t xml:space="preserve">Corresponde al proceso de formulación del plan de acción, el cual se realiza una vez por vigencia. </t>
    </r>
    <r>
      <rPr>
        <b/>
        <sz val="11"/>
        <color indexed="8"/>
        <rFont val="Arial"/>
        <family val="2"/>
      </rPr>
      <t xml:space="preserve">
Actualización: </t>
    </r>
    <r>
      <rPr>
        <sz val="11"/>
        <color indexed="8"/>
        <rFont val="Arial"/>
        <family val="2"/>
      </rPr>
      <t xml:space="preserve">Corresponde al proceso mediante el cual la gerencia del proyecto modifica o ajusta la información contenida en la formulación. 
</t>
    </r>
    <r>
      <rPr>
        <b/>
        <sz val="11"/>
        <color indexed="8"/>
        <rFont val="Arial"/>
        <family val="2"/>
      </rPr>
      <t xml:space="preserve">Seguimiento: </t>
    </r>
    <r>
      <rPr>
        <sz val="11"/>
        <color indexed="8"/>
        <rFont val="Arial"/>
        <family val="2"/>
      </rPr>
      <t xml:space="preserve">Corresponde al proceso de reporte de avance de las metas y actividades programadas. </t>
    </r>
  </si>
  <si>
    <t>NOMBRE DEL PROYECTO</t>
  </si>
  <si>
    <t>En este campo se diligencia el nombre del proyecto asignado y cargado en la ficha EBI de MGA.</t>
  </si>
  <si>
    <t>OBJETIVO ESTRATÉGICO</t>
  </si>
  <si>
    <t xml:space="preserve">En estos campos se debe diligenciar el detalle de la estructura Plan de Desarrollo vigente, bajo la cual se encuentra articulado el proyecto de inversión </t>
  </si>
  <si>
    <t>PROGRAMA</t>
  </si>
  <si>
    <t>META PDD</t>
  </si>
  <si>
    <t>En este campo se diligencia la meta Plan de Desarrollo vigente, bajo la cual se encuentra articulado el proyecto de inversión</t>
  </si>
  <si>
    <t>ACTIVIDAD MGA</t>
  </si>
  <si>
    <t>En este campo se diligencia el nombre de la actividad del proyecto de inversiónn</t>
  </si>
  <si>
    <t>RESERVA CONSTITUIDA</t>
  </si>
  <si>
    <t>Valor de la reserva constituida al inicio de la vigencia.</t>
  </si>
  <si>
    <t>LIBERACIONES</t>
  </si>
  <si>
    <t>Liberaciones de reservas realizadas en cada mes de la vigencia.</t>
  </si>
  <si>
    <t>RESERVA DEFINITIVA</t>
  </si>
  <si>
    <t>Reserva definitiva despues de liberaciones. Valor btenido despues de restar las liberaciones a los giros programados. (Formulado)</t>
  </si>
  <si>
    <t>GIROS</t>
  </si>
  <si>
    <t>Se diligencia la ejecución efectiva de los giros de la reserva para cada mes.</t>
  </si>
  <si>
    <t>PROGRAMACION DE COMPROMISOS</t>
  </si>
  <si>
    <t>Se diligencia la programación de compromisos correspondiente a cada actividad. Para este campo, los insumos son la programación del proyecto coincidente con la programación PAABS.</t>
  </si>
  <si>
    <t>COMPROMISOS</t>
  </si>
  <si>
    <t>Se diligencian los compromisos efectivamente ejecutados para cada atividad. Este dato debe coincidir con las ejecuciones de CRP en BOGDATA.</t>
  </si>
  <si>
    <t>PROGRAMACION DE GIROS</t>
  </si>
  <si>
    <t>Se diligencia la programación de giros correspondiente a cada actividad. Para este campo, los insumos son la programación del proyecto coincidente con el PAC.</t>
  </si>
  <si>
    <t>Se diligencia los giros efectivamente ejecutdos para cada actividad.  Este dato debe coincidir con las ejecuciones de CRP en BOGDATA.</t>
  </si>
  <si>
    <t>DESCRIPCIÓN DE LA ACTIVIDAD (Reserva)</t>
  </si>
  <si>
    <t>En este campo se diligencia el nombre de la actividad del proyecto que se reportó con rezago en su cumplimiento físico en la vigencia anterior.</t>
  </si>
  <si>
    <t>PROG.</t>
  </si>
  <si>
    <t>Se diligencia el rezago reportado al corte de diciembre de la vigencia anterior.</t>
  </si>
  <si>
    <t>AVANCE MENSUAL (Reservas)</t>
  </si>
  <si>
    <t>Se diligencia la programación mensaul para el cumplimiento del rezago de la actividad.</t>
  </si>
  <si>
    <t>DESCRIPCIÓN CUALITATIVA DEL AVANCE POR ACTIVIDAD (Reservas)</t>
  </si>
  <si>
    <t>Información correspondiente a reservas presupuestales.</t>
  </si>
  <si>
    <t>DESCRIPCIÓN CUALITATIVA  DE LA RESERVA PRESUPUESTAL (Reservas)</t>
  </si>
  <si>
    <t>Especificar las anulaciones, liberaciones, entre otros de la reserva presupuestal</t>
  </si>
  <si>
    <t>DESCRIPCIÓN DE LA ACTIVIDAD</t>
  </si>
  <si>
    <t>En este campo se diligencia el nombre de la actividad del proyecto de inversión. (Igual Actividad MGA)</t>
  </si>
  <si>
    <t>PONDERACIÓN ACTIVIDAD</t>
  </si>
  <si>
    <t>Valor porcentual asignado a la actividad dentro del plan de acción. Es necesario tener en cuenta que la sumatoria de las ponderaciones de las actividades de un plan de acción debe ser igual al 100%</t>
  </si>
  <si>
    <t>Programación</t>
  </si>
  <si>
    <t>Corresponde a las magnitudes que se mediran para cuantificar el bien o servicio, lo que se espera alcanzar en un periodo de tiempo a través de la ejecución o desempeño de las actividades.</t>
  </si>
  <si>
    <t>Ejecución</t>
  </si>
  <si>
    <t>Se diligencia la magnitud alcanzada durante el periodo reportado, a fin de cumplir la programación relizada para la actividad</t>
  </si>
  <si>
    <t>Avances y Logros Mensual (2.000 caracteres)</t>
  </si>
  <si>
    <t xml:space="preserve"> En este campo se deberá diligenciar lo relacionando a los logros y avances del mes en coherencia con lo registrado en el avance cuantitativo de la actividad (Columnas D a la O). Se recomienda dejar la información que se considere estratégica y de mayor relevancia.</t>
  </si>
  <si>
    <t>Avances y Logros Acumulado 
(2.000 caracteres)</t>
  </si>
  <si>
    <t>En este campo se deberá diligenciar lo relacionando a los logros y avances acumulados a la fecha del reporte en coherencia con lo registrado en el avance cuantitativo de la actividad (Columnas P).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</si>
  <si>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</si>
  <si>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</si>
  <si>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</si>
  <si>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 de forma acumulada e integrada. IMPORTANTE: Se debe diligenciar la descripción cualitativa de manera acumulada de manera ejecutiva, sin replicar toda la información mes a mes de los seguimientos.</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</si>
  <si>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</si>
  <si>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</si>
  <si>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Programación (Tareas)</t>
  </si>
  <si>
    <t>Corresponde a las magnitudes que se mediran para cuantificar la tarea, lo que se espera alcanzar en un periodo de tiempo a través de la ejecución o desempeño de las actividades.</t>
  </si>
  <si>
    <t>Ejecución (Tareas)</t>
  </si>
  <si>
    <t>Se diligencia la magnitud alcanzada durante el periodo reportado, a fin de cumplir la programación relizada para la tarea.</t>
  </si>
  <si>
    <t>Logros y beneficios y Retrasos y alternativas de solución (2.000 caracteres) (Tareas)</t>
  </si>
  <si>
    <t>Este campo debe contener: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</si>
  <si>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</si>
  <si>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pone el link o la ruta donde se puede consultar las evidencias que soportan la ejecución de las tareas.</t>
  </si>
  <si>
    <t>PESTAÑA - Indicadores PA</t>
  </si>
  <si>
    <t>PRODUCTO INSTITUCIONAL (PMR)</t>
  </si>
  <si>
    <t>Relacionar el producto PMR asociado</t>
  </si>
  <si>
    <t>OBJETIVO ESTRATEGICO</t>
  </si>
  <si>
    <t>NIVEL</t>
  </si>
  <si>
    <t>Seleccionar el nivel del indicador a reportar y relacionar el código asignado del indicador a medir segun: SEGPLAN, PMR, número de tarea, etc.</t>
  </si>
  <si>
    <t xml:space="preserve">META </t>
  </si>
  <si>
    <t>Corresponde a la meta PDD o actividad del  proyecto articulada con el indicador de tarea a medir.
Así mismo, se podrá establecer la meta para los indicadores POA.</t>
  </si>
  <si>
    <t>DESCRIPCIÓN DEL INDICADOR</t>
  </si>
  <si>
    <t>Detallar la expresión cualitativa del indicador.
Objeto + condición deseada del objeto (verbo conjugado) + elementos adicionales de contexto descriptivo</t>
  </si>
  <si>
    <t>FORMULA DEL INDICADOR</t>
  </si>
  <si>
    <t>Define la representación matemática del cálculo del indicador.</t>
  </si>
  <si>
    <t>TIPO DE ANUALIZACIÓN  (Según aplique)</t>
  </si>
  <si>
    <t>En coherencia con los mediciones establecidas por la SDH, Corresponde a:
Suma 
Creciente
Decreciente
Constante</t>
  </si>
  <si>
    <t xml:space="preserve">MAGNITUD CUATRIENIO
(Únicamente para indicadores PDD y PMR. 
Se debe diligenciar "A demanda" cuando aplique en los indicadores de tareas) </t>
  </si>
  <si>
    <t>Valor de la meta programada de acuerdo con el indicador formulado y el parámetro de referencia para determinar la magnitud</t>
  </si>
  <si>
    <t>UNIDAD DE MEDIDA</t>
  </si>
  <si>
    <t>Parámetro de referencia para determinar la magnitud y el tipo de unidad del indicador.  Ejemplo: Número de personas, Porcentaje de atenciones, etc.</t>
  </si>
  <si>
    <t xml:space="preserve">DESCRIPCIÓN DE LA MEDICIÓN </t>
  </si>
  <si>
    <t>Describe los pasos o el proceso para calcular el indicador. Esta descripción menciona los siguientes temas: • ¿Cómo es el procesamiento de los datos y cuál es la fuente de los mismos? • ¿En qué consiste el cálculo del indicador (si es una transformación de variables, cómo se debe realizar)? • De ser posible, una descripción de las variables utilizadas en el cálculo. or ejemplo: si el indicador es “Aulas con equipamientos para clases de TIC”, se debe definir qué se entiende por “equipamientos para clases de TIC”.</t>
  </si>
  <si>
    <t>RESPONSABLE DE LA MEDICIÓN</t>
  </si>
  <si>
    <t xml:space="preserve">Dependencia responsable de la medición y reporte del indicador. </t>
  </si>
  <si>
    <t>PROGRAMACIÓN ANUAL</t>
  </si>
  <si>
    <t>Se diligencia según la magnitud del cuatrenio, la prgramación esperada por vigencia para cumplir con el total esperado.</t>
  </si>
  <si>
    <t>PERIODICIDAD</t>
  </si>
  <si>
    <t>Define la temporalidad con la cual se reporta la información (mensual, bimestral, trimestral, semestral o anual).</t>
  </si>
  <si>
    <t>MEDIOS DE VERIFICACIÓN Y FUENTES DE INFORMACIÓN</t>
  </si>
  <si>
    <t>Se refiere a los soportes que validan los resultados del indicador, así como la fuente o sistema de información del cual provienen los datos</t>
  </si>
  <si>
    <t>PROGRAMACIÓN</t>
  </si>
  <si>
    <t>En este campo se debe relacionar la programación horizontal del desarrollo de las acciones de acuerdo a la medicición del indicador</t>
  </si>
  <si>
    <t>AVANCE</t>
  </si>
  <si>
    <t>En este campo se debe reportar el avance del desarrollo de acciones de acuerdo a la medición del indicador.
El avance cuantitativo debe tener relación con la meta programada</t>
  </si>
  <si>
    <t>TOTAL</t>
  </si>
  <si>
    <t>Este campo contiene dos columnas:
- MAGNITUD EJECUTADA: Correspondiente al avance acumulado de la meta a la fecha del reporte.
- % AVANCE: Formula que calcula el avance de la magnitud ejecutada a la fecha del reporte sobre la meta de la vigencia.</t>
  </si>
  <si>
    <t>DESCRIPCIÓN CUALITATIVA DEL AVANCE DEL PERIODO</t>
  </si>
  <si>
    <t>Los avances cualitativos no deben incluir siglas, deben ser claros, concisos y redactados en lenguaje claro, que permita la lectura de cualquier persona o grupo de valor.
Relacionar la descripción cualitativa del cumplimiento en coherencia con el avance del indicador.
De presentarse el mismo reporte (meta 1..n) indicarlo. ejemplo: avance reportado en proyecto XXX, actividad 1.</t>
  </si>
  <si>
    <t>EVIDENCIA DEL AVANCE DEL PERIODO</t>
  </si>
  <si>
    <t>En este campo se diligencia el link o la ruta donde se puede consultar las evidencias que soportan la ejecución reportada.</t>
  </si>
  <si>
    <t>DESCRIPCIÓN CUALITATIVA DEL AVANCE ACUMULADO</t>
  </si>
  <si>
    <t>Relacionar la descripción cualitativa del cumplimiento en coherencia con el avance del indicador.
De presentarse el mismo reporte (meta 1..n) indicarlo. ejemplo: avance reportado en proyecto XXX, actividad 1.
El avance cualitativo debe tener relación con el alcance de la actividad y las evidencias que soportan el cumplimiento
IMPORTANTE: Se debe diligenciar la descripción cualitativa de manera acumulada de manera ejecutiva, sin replicar toda la información mes a mes de los seguimientos.</t>
  </si>
  <si>
    <t>RETRASOS Y FACTORES LIMITANTES PARA EL CUMPLIMIENTO</t>
  </si>
  <si>
    <t>Relacionar el detalle del retraso, en coherencia con la programación de cada periodo. De presentarse esta situación es obligatorio diligenciar este campo.</t>
  </si>
  <si>
    <t>SOLUCIONES PROPUESTAS PARA RESOLVER LOS RETRASOS Y 
FACTORES LIMITANTES PARA EL CUMPLIMIENTO</t>
  </si>
  <si>
    <t xml:space="preserve">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</si>
  <si>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</si>
  <si>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</si>
  <si>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</si>
  <si>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MAGNITUD</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</si>
  <si>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</si>
  <si>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</si>
  <si>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</si>
  <si>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SECRETARÍA DISTRITAL DE LA MUJER</t>
  </si>
  <si>
    <t>Código: DE-FO-5</t>
  </si>
  <si>
    <t xml:space="preserve">DIRECCIONAMIENTO ESTRATEGICO </t>
  </si>
  <si>
    <t>Versión: 13</t>
  </si>
  <si>
    <t xml:space="preserve">FORMULACIÓN Y SEGUIMIENTO  PLAN DE ACCIÓN </t>
  </si>
  <si>
    <t>Fecha de Emisión: 28/06/2024</t>
  </si>
  <si>
    <t>Página 1 de 4</t>
  </si>
  <si>
    <t>JUL</t>
  </si>
  <si>
    <t>FORMULACION</t>
  </si>
  <si>
    <t>ACTUALIZACION</t>
  </si>
  <si>
    <t>SEGUIMIENTO</t>
  </si>
  <si>
    <t>X</t>
  </si>
  <si>
    <t>8205 - Fortalecimiento de la estrategia de acogida, atención y prevención de violencias contra las mujeres en el espacio público y privado en Bogotá D.C.</t>
  </si>
  <si>
    <t>1. Bogotá avanza en seguridad</t>
  </si>
  <si>
    <t>1.02. Cero tolerancia a las violencias contra las mujeres y basadas en género</t>
  </si>
  <si>
    <t>39. Implementar en 6 casas refugio, los servicios con enfoque diferencial, brindando atención a mujeres víctimas de violencia y sus sistemas familiares dependientes. Entre otras, incluyendo una casa para mujeres de la ruralidad y campesinas y, un modelo intermedio.</t>
  </si>
  <si>
    <t>Operar 6 Casas Refugio que incorporen el enfoque diferencial para la atención de mujeres víctimas de violencias de género y sus personas a cargo, incluyendo una casa para mujeres rurales y campesinas y un modelo intermedio</t>
  </si>
  <si>
    <t>EJECUCIÓN PRESUPUESTAL DEL PROYECTO</t>
  </si>
  <si>
    <t>RESERVAS VIGENCIA ANTERIOR (en pesos, sin decimales)</t>
  </si>
  <si>
    <t>PRESUPUESTO ASIGNADO EN LA VIGENCIA ACTUAL (en pesos, sin decimales)</t>
  </si>
  <si>
    <t>ENE</t>
  </si>
  <si>
    <t>FEB</t>
  </si>
  <si>
    <t>MAR</t>
  </si>
  <si>
    <t>ABR</t>
  </si>
  <si>
    <t>MAY</t>
  </si>
  <si>
    <t>JUN</t>
  </si>
  <si>
    <t>AGO</t>
  </si>
  <si>
    <t>SEP</t>
  </si>
  <si>
    <t>OCT</t>
  </si>
  <si>
    <t>NOV</t>
  </si>
  <si>
    <t>DIC</t>
  </si>
  <si>
    <t>AVANCE PERIODO</t>
  </si>
  <si>
    <t>AVANCE TOTAL</t>
  </si>
  <si>
    <t xml:space="preserve">REPORTE ACTIVIDADES VIGENCIA ANTERIOR - Pendientes de cumplir por contratos sin ejecutar a 31.DIC (Reservas Presupuestales) </t>
  </si>
  <si>
    <t>AVANCE MENSUAL</t>
  </si>
  <si>
    <t>DESCRIPCIÓN CUALITATIVA DEL AVANCE POR ACTIVIDAD
(Logros y beneficios, y retrasos y alternativas de solución (2.000 caracteres))</t>
  </si>
  <si>
    <t>DESCRIPCIÓN CUALITATIVA  DE LA RESERVA PRESUPUESTAL</t>
  </si>
  <si>
    <t>REPORTE ACTIVIDADES VIGENCIA (Ejecución vigencia)</t>
  </si>
  <si>
    <t>AVANCE DE LA ACTIVIDAD</t>
  </si>
  <si>
    <t>DESCRIPCIÓN CUALITATIVA DEL AVANCE POR ACTIVIDAD</t>
  </si>
  <si>
    <t>No se presentaron retrasos.</t>
  </si>
  <si>
    <t>REPORTE TAREAS VIGENCIA (Ejecución vigencia)</t>
  </si>
  <si>
    <t>PONDERACIÓN VERTICAL (Porcentual)</t>
  </si>
  <si>
    <t>CRITERIOS DE SEGUIMIENTO</t>
  </si>
  <si>
    <t>CRONOGRAMA %</t>
  </si>
  <si>
    <t>DESCRIPCIÓN CUALITATIVA DEL AVANCE POR TAREA</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</si>
  <si>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</si>
  <si>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</si>
  <si>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</si>
  <si>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</si>
  <si>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</si>
  <si>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</si>
  <si>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</si>
  <si>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</si>
  <si>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</si>
  <si>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</si>
  <si>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</si>
  <si>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</si>
  <si>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</si>
  <si>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</si>
  <si>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1. Realizar la supervisión administrativa, financiera y contable de las Casas Refugio en operación.</t>
  </si>
  <si>
    <t>2. Brindar lineamientos técnicos a los operadores de las Casas Refugio para la implementación de los diferentes modelos de atención.</t>
  </si>
  <si>
    <t>3. Brindar lineamientos técnicos a los operadores de las Casas Refugio y gestionar acciones para la implementación del enfoque diferencial.</t>
  </si>
  <si>
    <t>4. Brindar lineamientos técnicos a los operadores de las Casas Refugio para la implementación de los diferentes modelos de atención y la aplicación del enfoque diferencial.</t>
  </si>
  <si>
    <t>*Incluir tantas filas sean necesarias</t>
  </si>
  <si>
    <t>Realizar la atención al 100% de personas (mujeres víctimas de violencias de género y sus personas a cargo) que son acogidas en Casas Refugio.</t>
  </si>
  <si>
    <t>No se presentaron retrasos</t>
  </si>
  <si>
    <t>Las mujeres y sistemas familiares que ingresaron a Casas Refugio, recibieron acogida y atención integral a través de acompañamiento psicosocial y la orientación, asesoría y/o representación jurídica, así como apoyo de las áreas de pedagogía, trabajo social, primeros auxilios y nutrición a través de la atención individual, familiar y acciones colectivas.</t>
  </si>
  <si>
    <t>5. Tramitar las solicitudes de cupo recibidas en el correo institucional de la Estrategia de Casas Refugio.</t>
  </si>
  <si>
    <t>6. Brindar acogida a las mujeres víctimas de violencias de género y sus personas a cargo que cumplen con los criterios para su ingreso a las Casa Refugio.</t>
  </si>
  <si>
    <t>41. Garantizar la prestación de servicios socio jurídicos y psicosociales especializados, de manera ágil, clara y oportuna, al 100% de las mujeres víctimas de violencia, remitidas a través de las estrategias línea púrpura, agencia mujer, sistema de alertas tempranas y hospitales, entre otros.</t>
  </si>
  <si>
    <t>Realizar 157.500 atenciones efectivas a través de los diferentes canales de atención de la Línea Púrpura Distrital y los casos gestionados y analizados en el marco de la integración con el NUSE 123</t>
  </si>
  <si>
    <t>La atención realizada por parte de la Línea Púrpura Distrital, contribuyó en gran medida en el conocimiento y reconocimiento de las ciudadanas sobre la exigibilidad de sus derechos, a identificar los trámites que se deben adelantar ante las entidades competentes, conocer e identificar factores de riesgo y prácticas de auto protección, así como los servicios disponibles para la garantía de sus derechos y la contribución en la prevención de nuevos hechos de violencias contra las mujeres.</t>
  </si>
  <si>
    <t xml:space="preserve">7. Brindar orientación psicosocial y con elementos socio jurídicos, así como información en la ruta de atención a mujeres víctimas de violencias a través de la Línea Púrpura Distrital "Mujeres que escuchan mujeres". </t>
  </si>
  <si>
    <t>8. Realizar seguimientos efectivos a mujeres víctimas de violencias con posible riesgo de feminicidio a través de la Línea Púrpura Distrital "Mujeres que Escuchan Mujeres"</t>
  </si>
  <si>
    <t>Brindar 3.150 atenciones psico-jurídicas efectivas en emergencia a través de la MóvilMujer, fortaleciendo la respuesta de gestión, atención y transferencia de voz en urgencia- emergencia de los incidentes asociados a la Agencia Muj</t>
  </si>
  <si>
    <t xml:space="preserve">9. Fortalecer la respuesta de gestión, atención y transferencia de voz en urgencia- emergencia de los incidentes asociados a la Agencia Muj por parte del Número Único de Seguridad y Emergencias – NUSE 123. </t>
  </si>
  <si>
    <t>10. Brindar atención psico-jurídica en emergencia a través de la MóvilMujer en los incidentes asociados por parte del Número Único de Seguridad y Emergencias – NUSE 123.</t>
  </si>
  <si>
    <t>Realizar 3.500 acciones de atención, acceso a la justicia y articulación interinstitucional a casos de mujeres valoradas  para prevenir el riesgo de feminicidio en la ciudad</t>
  </si>
  <si>
    <t>11. Hacer seguimiento jurídico y psicosocial a mujeres en riesgo extremo y grave de feminicidio valoradas por el INMLCF, y a mujeres en posible riesgo de feminicidio identificadas por los equipos de la Secretaría Distrital de la Mujer con barreras institucionales de acceso a la justicia o víctimas de agresores integrantes activos de la Fuerza Pública.</t>
  </si>
  <si>
    <t>12. Brindar acompañamiento psicosocial a las víctimas indirectas de feminicidio de las que tenga conocimiento y datos de contacto la Secretaría Distrital de la Mujer, y según su voluntariedad</t>
  </si>
  <si>
    <t>13. Articular acciones interinstitucionales que favorezcan la atención, protección y acceso a la justicia de las mujeres en riesgo de feminicidio y de las víctimas indirectas del delito</t>
  </si>
  <si>
    <t>Brindar 4.200 atenciones y seguimientos psicosociales a los casos de mujeres víctimas de violencias en el contexto intrafamiliar y en el marco de relaciones de pareja y expareja remitidos</t>
  </si>
  <si>
    <t xml:space="preserve">El proceso de atención psicosocial facilitado por las Duplas permitió:                                      
- Promover espacios de conversación empática y reflexiva con las mujeres víctimas de violencias. 
- Acercar la institucionalidad a las mujeres a través de la orientación de procesos, y aclaración de competencias de las entidades que hacen parte de la ruta de atención a mujeres víctimas de violencias. </t>
  </si>
  <si>
    <t>14. Facilitar atención y seguimiento psicosocial, a partir de la capacidad móvil de las profesionales, en casos de violencia contra las mujeres en el contexto intrafamiliar, y en el marco de relaciones de pareja y expareja</t>
  </si>
  <si>
    <t>15. Desarrollar sesiones de seguimiento de manera complementaria e integral, a la atención inicial realizada por otras estrategias de la Dirección de Eliminación de Violencias contra las Mujeres y Acceso a la Justicia, como lo son la Línea Púrpura Distrital, la Agencia MUJ y la Estrategia Intersectorial para la Prevención y Atención a Víctimas de Violencia de Género con énfasis en Violencia Sexual y Feminicidio – Estrategia en Hospitales</t>
  </si>
  <si>
    <t>Brindar 2.940 atenciones y seguimientos psico-jurídicos a los casos de mujeres víctimas de violencia en el espacio y el transporte público remitidos</t>
  </si>
  <si>
    <t>La dinamización de la articulación interinstitucional busca fortalecer la identificación y prevención de violencias contra las mujeres en el transporte público</t>
  </si>
  <si>
    <t>16. Facilitar atención y seguimiento psico- jurídico en casos de violencia contra las mujeres en el espacio y el transporte público</t>
  </si>
  <si>
    <t>17. Fortalecer las capacidades técnicas del sector transporte -con énfasis en el Sistema Integrado de Transporte Público- para que, en el marco de sus competencias, promuevan la prevención de las violencias basadas en género y adecuada atención a las mujeres víctimas de violencias.</t>
  </si>
  <si>
    <t>Brindar 8.400 atenciones  y seguimientos socio-jurídicos a las mujeres víctimas de violencias que ingresan a las instituciones prestadoras de salud públicas -IPS- y fortalecer las capacidades técnicas del sector salud</t>
  </si>
  <si>
    <t>18. Brindar atención socio-jurídica a las mujeres víctimas de violencias que ingresan a las instituciones prestadoras de salud públicas -IPS- y que son reportadas a la Estrategia en Hospitales, priorizando los casos de violencia sexual y riesgo de feminicidio</t>
  </si>
  <si>
    <t>19. Fortalecer las capacidades técnicas del sector salud para que, en el marco de sus competencias, garanticen la atención integral a las mujeres víctimas de violencias y activen las rutas de acceso a la justicia y protección</t>
  </si>
  <si>
    <t>42. Implementar un modelo integral de prevención y atención de violencias contra las mujeres en el transporte público y en el espacio público peatonal para el encuentro, construyendo entornos seguros e incluyentes.</t>
  </si>
  <si>
    <t>Fortalecer y transversalizar los 4 componentes del Sistema SOFIA con la implementación y coordinación de acciones en el ámbito distrital</t>
  </si>
  <si>
    <t>Con el fortalecimiento de los componentes del Sistema SOFIA se aporta al goce efectivo del derecho a una vida libre de violencias para las mujeres habitantes del territorio urbano y rural de Bogotá, contribuyendo con la desnaturalización de las violencias, la prevención del delito de feminicidio, así como con la eliminación de barreras de acceso a la oferta de medidas de prevención, protección, atención y sanción de las violencias contra las mujeres, tanto en el espacio público como en el privado, mitigando que cualquier acción u omisión por parte del Estado cause daño o sufrimiento a las mujeres por el hecho de ser mujeres.
Desde el componente de prevención, se ha contribuido a la reducción de la exposición de las mujeres a ser víctimas de múltiples expresiones de las violencias en los ámbitos público y privado, garantizando acciones de coordinación interinstitucional dirigidas a la sensibilización y capacitación; el cambio cultural; la identificación, caracterización, prevención y seguimiento de factores de riesgo para las mujeres y el reconocimiento y exigibilidad del derecho de las mujeres a una vida libre de violencias.</t>
  </si>
  <si>
    <t xml:space="preserve">20. Realizar procesos de sensibilización y formación para el fortalecimiento de capacidades a servidoras y servidores de entidades con presencia en el Distrito Capital, frente a la garantía del derecho de las mujeres a una vida libre de violencias y la atención integral a las víctimas de diferentes modalidades de violencias contra las mujeres. </t>
  </si>
  <si>
    <t xml:space="preserve">21. Participar o convocar espacios de articulación y coordinación de acciones estratégicas para la prevención, atención y sanción de las violencias contra las mujeres en el Distrito Capital, según los lineamientos técnicos y operativos para el funcionamiento y la implementación del Sistema SOFIA. </t>
  </si>
  <si>
    <t>22. Brindar asistencia técnica para el desarrollo de acciones de fortalecimiento de los componentes del Sistema SOFIA</t>
  </si>
  <si>
    <t>23. Realizar acciones de seguimiento a la implementación de las rutas de atención y protección para mujeres en riesgo o víctimas de los delitos de trata de personas y ataques con agentes químicos</t>
  </si>
  <si>
    <t>Dinamizar 20 Consejos y Planes Locales de seguridad para las Mujeres en las 20 localidades de Bogotá.</t>
  </si>
  <si>
    <t>24. Articular y coordinar con las Alcaldías Locales el desarrollo técnico y operativo de las sesiones de los Consejos Locales de Seguridad para las Mujeres.</t>
  </si>
  <si>
    <t>25. Dinamizar el diseño, implementación y seguimiento de las acciones incluidas en los Planes Locales de Seguridad para las Mujeres.</t>
  </si>
  <si>
    <t xml:space="preserve">26. Liderar, articular y dinamizar acciones de prevención de violencias contra las mujeres en el espacio público. </t>
  </si>
  <si>
    <t>27. Liderar, articular y dinamizar acciones para la prevención del delito de feminicidio.</t>
  </si>
  <si>
    <t xml:space="preserve">28. Articular, dinamizar y participar en jornadas territoriales para la garantía de los derechos humanos de las mujeres. </t>
  </si>
  <si>
    <t>Página 2 de 4</t>
  </si>
  <si>
    <t xml:space="preserve">PROGRAMACIÓN </t>
  </si>
  <si>
    <t>SOLUCIONES PROPUESTAS PARA RESOLVER LOS RETRASOS Y FACTORES LIMITANTES PARA EL CUMPLIMIENTO</t>
  </si>
  <si>
    <t>PRODUCTO INSTITUCIONAL (PMR):</t>
  </si>
  <si>
    <t>6. Servicios de prevención, atención y acogida para el fortalecimiento del derecho de las mujeres a una vida libre de violencias</t>
  </si>
  <si>
    <t>OBJETIVO ESTRATEGICO:</t>
  </si>
  <si>
    <t xml:space="preserve"> META</t>
  </si>
  <si>
    <t xml:space="preserve">MAGNITUD CUATRIENIO
(Únicamente para indicadores PDD y PMR. Se debe diligenciar "A demanda" cuando aplique en los indicadores de tareas) </t>
  </si>
  <si>
    <t>Meta PDD</t>
  </si>
  <si>
    <t>PMR</t>
  </si>
  <si>
    <t>Tarea</t>
  </si>
  <si>
    <t>MAGNITUD EJECUTADA</t>
  </si>
  <si>
    <t>AVANCE %</t>
  </si>
  <si>
    <t>Implementar en 6 casas refugio, los servicios con enfoque diferencial, brindando atención a mujeres víctimas de violencia y sus sistemas familiares dependientes. Entre otras, incluyendo una casa para mujeres de la ruralidad y campesinas y, un modelo intermedio.</t>
  </si>
  <si>
    <t>Número de casas refugio con operación cualificada en la acogida y atención a mujeres víctimas y sus sistemas familiares con enfoque diferencial.</t>
  </si>
  <si>
    <t xml:space="preserve">Número de casas refugio en operación </t>
  </si>
  <si>
    <t xml:space="preserve">Constante </t>
  </si>
  <si>
    <t>Número</t>
  </si>
  <si>
    <t>Dirección de Eliminación de Violencias contra las Mujeres y Acceso a la Justicia</t>
  </si>
  <si>
    <t>Mensual</t>
  </si>
  <si>
    <t>Contratos suscritos</t>
  </si>
  <si>
    <t>No aplica</t>
  </si>
  <si>
    <t>Garantizar la prestación de servicios socio jurídicos y psicosociales especializados, de manera ágil, clara y oportuna, al 100% de las mujeres víctimas de violencia, remitidas a través de las estrategias línea púrpura, agencia mujer, sistema de alertas tempranas y hospitales, entre otros.</t>
  </si>
  <si>
    <t>% de mujeres víctimas de violencias de los casos remitidos por los equipos de atención de la Secretaría Distrital de la Mujer que reciben atención sociojurídica y psicosocial especializada.</t>
  </si>
  <si>
    <t>(# de mujeres víctimas de violencias atendidas/# de mujeres víctimas de violencias remitidas)*100</t>
  </si>
  <si>
    <t>Procentaje</t>
  </si>
  <si>
    <t>Se calcula el número total de casos atendidos de orientación y atención psicosocial y sociojurídica a mujeres víctimas de violencias sobre el número de casos remitidos</t>
  </si>
  <si>
    <t>Simisional</t>
  </si>
  <si>
    <t>Implementar un modelo integral de prevención y atención de violencias contra las mujeres en el transporte público y en el espacio público peatonal para el encuentro, construyendo entornos seguros e incluyentes.</t>
  </si>
  <si>
    <t>Implementación del modelo de prevención de violencias contra las mujeres en transporte y espacio público.</t>
  </si>
  <si>
    <t>(Sumatoria de acciones ejecutadas para la implementación del modelo de prevención de violencias contra las mujeres en transporte y espacio público /Sumatoria de acciones programadas para la implementación del modelo de prevención de violencias contra las mujeres en transporte y espacio público )</t>
  </si>
  <si>
    <t>Se calculan y suman las acciones ejecutadas para la implementación del modelo de prevención de violencias contra las mujeres en transporte y espacio público sobre las programadas en el periodo</t>
  </si>
  <si>
    <t>Reportess equipos Sofia Local y Sofia Distrital</t>
  </si>
  <si>
    <t>2.Atenciones efectivas a través de la Línea Púrpura Distrital</t>
  </si>
  <si>
    <t>Sumatoria del número de atenciones efectivas a través de la Línea Púrpura Distrital</t>
  </si>
  <si>
    <t>SUMA</t>
  </si>
  <si>
    <t>Número total de atenciones de acuerdo con el consolidado por tipo de llamada, según el reporte generado por Simisional para la Línea Púrpura Distrital</t>
  </si>
  <si>
    <t>4. Número de mujeres en posible riesgo de feminicidio en seguimiento jurídico y psicosocial en el marco del Sistema Articulado de Alertas Tempranas (SAAT)</t>
  </si>
  <si>
    <t>Sumatoria del número de mujeres en posible riesgo de feminicidio en seguimiento jurídico y psicosocial en el marco del Sistema Articulado de Alertas Tempranas (SAAT)</t>
  </si>
  <si>
    <t>Sumatoria número total de casos de mujeres en riesgo de feminicidio con seguimientos socio jurídico y psicosocial realizados; según el reporte generado por el equipo SAAT</t>
  </si>
  <si>
    <t>Reportes equipo Sistema articulado de alertas tempranas -SAAT- para la prevención del riesgo de feminicidio en Bogotá</t>
  </si>
  <si>
    <t xml:space="preserve">5.Número de mujeres participantes en las actividades implementadas en el marco de los Planes Locales de Seguridad para las Mujeres </t>
  </si>
  <si>
    <t xml:space="preserve">Sumatoria del número de mujeres participantes en las actividades implementadas en el marco de los Planes Locales de Seguridad para las Mujeres </t>
  </si>
  <si>
    <t>Sumatoria del número de mujeres participantes en cada una de las localidades en las actividades implementadas en el marco de los Planes Locales de Seguridad para las Mujeres, según el reporte interno del equipo Sofia Local</t>
  </si>
  <si>
    <t>Reportes equipo Sofía Local</t>
  </si>
  <si>
    <t>6.Número de mujeres víctimas de violencias y su sistema familiar, acogidas y atendidas a través del modelo de Casas Refugio incluyendo modalidad intermedia de acogida y ruralidad</t>
  </si>
  <si>
    <t>Sumatoria del número de  mujeres víctimas de violencias y su sistema familiar, acogidas y atendidas a través del modelo de Casas Refugio en todas sus modalidades</t>
  </si>
  <si>
    <t>Sumatoria del número total de personas acogidas en las tres modalidades de Casa Refugio (mujeres víctimas de violencia y personas a cargo), según el reporte generado por Simisional y las matrices internas del equipo</t>
  </si>
  <si>
    <t>7.Número de atenciones a mujeres víctimas de violencias, a través de las Duplas de atención psicosocial</t>
  </si>
  <si>
    <t>Sumatoria del número de atenciones a mujeres víctimas de violencias, a través de las Duplas de atención psicosocial</t>
  </si>
  <si>
    <t>Sumatoria del número de atenciones efectivas a mujeres víctimas de violencias (mujeres primera atencion y seguimientos efectivos), según el reporte generado por Simisional para las Duplas de atención psicosocial</t>
  </si>
  <si>
    <t>8. Número de atenciones (asesorías y orientaciones) a través de la Estrategia intersectorial para la prevención y atención a víctimas de violencia de género con énfasis en violencia sexual y feminicidio.</t>
  </si>
  <si>
    <t>Sumatoria del número de atenciones (asesorías y orientaciones) a través de la Estrategia intersectorial para la prevención y atención a víctimas de violencia de género con énfasis en violencia sexual y feminicidio.</t>
  </si>
  <si>
    <t>Sumatoria del número de orientaciones sociojurídicas (asesorías y orientaciones) brindadas por el equipo de la Estrategia intersectorial para la prevención y atención a víctimas de violencia de género con énfasis en violencia sexual y feminicidio, según el reporte generado por Simisional</t>
  </si>
  <si>
    <t>Realizar la supervisión administrativa, financiera y contable de las Casas Refugio en operación.</t>
  </si>
  <si>
    <t>Número de reuniones de supervisión administrativa, financiera, contable con los operadores de las Casas Refugio</t>
  </si>
  <si>
    <t>Sumatoria del número de reuniones de supervisión administrativa, financiera, contable con los operadores de las Casas Refugio</t>
  </si>
  <si>
    <t>A demanda</t>
  </si>
  <si>
    <t>Sumatoria del número total de reuniones de supervisión administrativa, financiera, contable con los operadores de las Casas Refugio</t>
  </si>
  <si>
    <t>Reportes equipo Casa Refugio</t>
  </si>
  <si>
    <t>Brindar lineamientos técnicos a los operadores de las Casas Refugio para la implementación de los diferentes modelos de atención.</t>
  </si>
  <si>
    <t>Número de reuniones de supervisión y lineamientos técnicos con los operadores de Casa Refugio</t>
  </si>
  <si>
    <t>Sumatoria del número de reuniones de supervisión y lineamientos técnicos con los operadores de Casa Refugio</t>
  </si>
  <si>
    <t>Sumatoria del número total de reuniones de supervisión y lineamientos técnicos con los operadores de Casa Refugio</t>
  </si>
  <si>
    <t>Brindar lineamientos técnicos a los operadores de las Casas Refugio y gestionar articulaciones//acciones para la implementación del enfoque diferencial.</t>
  </si>
  <si>
    <t xml:space="preserve">Número de reuniones de supervisión y lineamientos técnicos con los operadores de las Casas Refugio y gestiones para la impementación del enfoque diferencial </t>
  </si>
  <si>
    <t xml:space="preserve">Sumatoria del número de reuniones de supervisión y lineamientos técnicos con los operadores de las Casas Refugio y gestiones para la impementación del enfoque diferencial </t>
  </si>
  <si>
    <t xml:space="preserve">Sumatoria del número total de reuniones de supervisión y lineamientos técnicos con los operadores de las Casas Refugio y gestiones para la impementación del enfoque diferencial </t>
  </si>
  <si>
    <t>Brindar lineamientos técnicos a los operadores de las Casas Refugio para la implementación de los diferentes modelos de atención y la aplicación del enfoque diferencial.</t>
  </si>
  <si>
    <t>Número de reuniones de supervisión y lineamientos técnicos generales y con enfoque diferencial con los operadores de Casa Refugio.</t>
  </si>
  <si>
    <t>Sumatoria del número de reuniones de supervisión y lineamientos técnicos generales y con enfoque diferencial con los operadores de Casa Refugio.</t>
  </si>
  <si>
    <t>Sumatoria del número total de reuniones de supervisión y lineamientos técnicos generales y con enfoque diferencial con los operadores de Casa Refugio.</t>
  </si>
  <si>
    <t>Tramitar las solicitudes de cupo recibidas en el correo institucional de la Estrategia de Casas Refugio.</t>
  </si>
  <si>
    <t>Número de solicitudes de cupo recibidas para la acogida en Casas Refugio</t>
  </si>
  <si>
    <t>Sumatoria del número de solicitudes de cupo recibidas para la acogida en Casas Refugio</t>
  </si>
  <si>
    <t>Sumatoria del número total de solicitudes de cupo recibidas para la acogida en Casas Refugio</t>
  </si>
  <si>
    <t>Número de solicitudes de cupo tramitadas que cumplieron los criterios de ingreso para la acogida en Casas Refugio</t>
  </si>
  <si>
    <t>Sumatoria del número de solicitudes de cupo tramitadas que cumplieron los criterios de ingreso para la acogida en Casas Refugio</t>
  </si>
  <si>
    <t>Sumatoria del número total de solicitudes de cupo tramitadas que cumplieron los criterios de ingreso para la acogida en Casas Refugio</t>
  </si>
  <si>
    <t>Brindar acogida a las mujeres víctimas de violencias de género y sus personas a cargo que cumplen con los criterios para su ingreso a las Casa Refugio.</t>
  </si>
  <si>
    <t>Número total de mujeres víctimas de violencias de género y sus personas a cargo, acogidas y atendidas en los tres modelos de atención de la Estrategia Casas Refugio</t>
  </si>
  <si>
    <t>Sumatoria del número total de mujeres víctimas de violencias de género y sus personas a cargo, acogidas y atendidas en los tres modelos de atención de la Estrategia Casas Refugio</t>
  </si>
  <si>
    <t>Número de personas acogidas en el modelo de atención tradicional de Casas Refugio que cumplen los criterios de ingreso</t>
  </si>
  <si>
    <t>Sumatoria del número de personas acogidas en el modelo de atención tradicional de Casas Refugio que cumplen los criterios de ingreso</t>
  </si>
  <si>
    <t>Sumatoria del número total de personas acogidas en el modelo de atención tradicional de Casas Refugio que cumplen los criterios de ingreso</t>
  </si>
  <si>
    <t>Número de personas acogidas en el modelo de atención intermedio de Casas Refugio que cumplen los criterios de ingreso</t>
  </si>
  <si>
    <t>Sumatoria del número de personas acogidas en el modelo de atención intermedio de Casas Refugio que cumplen los criterios de ingreso</t>
  </si>
  <si>
    <t>Sumatoria del número total de personas acogidas en el modelo de atención intermedio de Casas Refugio que cumplen los criterios de ingreso</t>
  </si>
  <si>
    <t>Número de personas acogidas en el modelo de atención rural de Casas Refugio que cumplen los criterios de ingreso</t>
  </si>
  <si>
    <t>Sumatoria del número de personas acogidas en el modelo de atención rural de Casas Refugio que cumplen los criterios de ingreso</t>
  </si>
  <si>
    <t>Sumatoria del número total de personas acogidas en el modelo de atención rural de Casas Refugio que cumplen los criterios de ingreso</t>
  </si>
  <si>
    <t xml:space="preserve">Brindar orientación psicosocial y con elementos socio jurídicos, así como información en la ruta de atención a mujeres víctimas de violencias a través de la Línea Púrpura Distrital "Mujeres que escuchan mujeres". </t>
  </si>
  <si>
    <t>Número total de intervenciones brindadas a las mujeres a través de la Línea Púrpura Distrital "Mujeres que escuchan mujeres"</t>
  </si>
  <si>
    <t>Sumatoria del número total de intervenciones brindadas a las mujeres a través de la Línea Púrpura Distrital "Mujeres que escuchan mujeres"</t>
  </si>
  <si>
    <t>No  se presentaron restrasos</t>
  </si>
  <si>
    <t>Realizar seguimientos efectivos a mujeres víctimas de violencias con posible riesgo de feminicidio a través de la Línea Púrpura Distrital "Mujeres que Escuchan Mujeres"</t>
  </si>
  <si>
    <t>Número de seguimientos efectivos a mujeres mediante la LPD realizados (Bogotá y alertantes)</t>
  </si>
  <si>
    <t>Sumatoria del Número de seguimientos efectivos a mujeres mediante la LPD realizados (Bogotá y alertantes)</t>
  </si>
  <si>
    <t>Sumatoria del Número total de seguimientos efectivos a mujeres mediante la LPD realizados (Bogotá y alertantes)</t>
  </si>
  <si>
    <t>Número de seguimientos a llamadas desde la LPD realizados.</t>
  </si>
  <si>
    <t>Sumatoria del número de seguimientos a llamadas desde la LPD realizados.</t>
  </si>
  <si>
    <t>Sumatoria del número total de seguimientos a llamadas desde la LPD realizados.</t>
  </si>
  <si>
    <t xml:space="preserve">Fortalecer la respuesta de gestión, atención y transferencia de voz en urgencia- emergencia de los incidentes asociados a la Agencia Muj por parte del Número Único de Seguridad y Emergencias – NUSE 123. </t>
  </si>
  <si>
    <t>Número de incidentes contestados, analizados o gestionados</t>
  </si>
  <si>
    <t>Sumatoria del Número de incidentes contestados, analizados o gestionados</t>
  </si>
  <si>
    <t>Sumatoria del Número total de incidentes contestados, analizados o gestionados</t>
  </si>
  <si>
    <t>Reporte equipo AnegciaMuj</t>
  </si>
  <si>
    <t>Número de incidentes direccionados para atención en urgencia o post-emergencia</t>
  </si>
  <si>
    <t>Sumatoria del Número de incidentes direccionados para atención en urgencia o post-emergencia</t>
  </si>
  <si>
    <t>Sumatoria del Número total de incidentes direccionados para atención en urgencia o post-emergencia</t>
  </si>
  <si>
    <t>Brindar atención psico-jurídica en emergencia a través de la MóvilMujer en los incidentes asociados por parte del Número Único de Seguridad y Emergencias – NUSE 123.</t>
  </si>
  <si>
    <t xml:space="preserve">Número de casos recepcionados y gestionados </t>
  </si>
  <si>
    <t xml:space="preserve">Sumatoria del Número de casos recepcionados y gestionados </t>
  </si>
  <si>
    <t xml:space="preserve">Sumatoria del Número total de casos recepcionados y gestionados </t>
  </si>
  <si>
    <t>Número total de orientaciones psico-jurídicas efectivas</t>
  </si>
  <si>
    <t>Sumatoria del Número total de orientaciones psico-jurídicas efectivas</t>
  </si>
  <si>
    <t>Número de casos gestionados con Contacto Inicial fallido.</t>
  </si>
  <si>
    <t>Sumatoria del Número de casos gestionados con Contacto Inicial fallido.</t>
  </si>
  <si>
    <t>Sumatoria del Número total de casos gestionados con Contacto Inicial fallido.</t>
  </si>
  <si>
    <t>Hacer seguimiento jurídico y psicosocial a mujeres en riesgo extremo y grave de feminicidio valoradas por el INMLCF, y a mujeres en posible riesgo de feminicidio identificadas por los equipos de la Secretaría Distrital de la Mujer con barreras institucionales de acceso a la justicia o víctimas de agresores integrantes activos de la Fuerza Pública.</t>
  </si>
  <si>
    <t>Número de mujeres en posible riesgo de feminicidio con registros de seguimiento sociojurídico y psicosocial en el marco del Sistema Articulado de Alertas Tempranas (SAAT).</t>
  </si>
  <si>
    <t>Sumatoria del Número de mujeres en posible riesgo de feminicidio con registros de seguimiento sociojurídico y psicosocial en el marco del Sistema Articulado de Alertas Tempranas (SAAT).</t>
  </si>
  <si>
    <t>Sumatoria del Número total de mujeres en posible riesgo de feminicidio con registros de seguimiento sociojurídico y psicosocial en el marco del Sistema Articulado de Alertas Tempranas (SAAT).</t>
  </si>
  <si>
    <t>Reporte equipo SAAT</t>
  </si>
  <si>
    <t>Brindar acompañamiento psicosocial a las víctimas indirectas de feminicidio de las que tenga conocimiento y datos de contacto la Secretaría Distrital de la Mujer, y según su voluntariedad</t>
  </si>
  <si>
    <t>Número de víctimas indirectas de feminicidio con acompañamiento psicosocial en el marco del Sistema Articulado de Alertas Tempranas (SAAT).</t>
  </si>
  <si>
    <t>Sumatoria del Número de víctimas indirectas de feminicidio con acompañamiento psicosocial en el marco del Sistema Articulado de Alertas Tempranas (SAAT).</t>
  </si>
  <si>
    <t>Sumatoria del Número total de víctimas indirectas de feminicidio con acompañamiento psicosocial en el marco del Sistema Articulado de Alertas Tempranas (SAAT).</t>
  </si>
  <si>
    <t>Articular acciones interinstitucionales que favorezcan la atención, protección y acceso a la justicia de las mujeres en riesgo de feminicidio y de las víctimas indirectas del delito</t>
  </si>
  <si>
    <t>Número de comunicados o solicitudes de articulación interinstitucional a favor de las mujeres en riesgo de feminicidio y de las víctimas indirectas del delito en el marco del Sistema Articulado de Alertas Tempranas</t>
  </si>
  <si>
    <t>Sumatoria del Número de comunicados o solicitudes de articulación interinstitucional a favor de las mujeres en riesgo de feminicidio y de las víctimas indirectas del delito en el marco del Sistema Articulado de Alertas Tempranas</t>
  </si>
  <si>
    <t>Sumatoria del Número total de comunicados o solicitudes de articulación interinstitucional a favor de las mujeres en riesgo de feminicidio y de las víctimas indirectas del delito en el marco del Sistema Articulado de Alertas Tempranas</t>
  </si>
  <si>
    <t>Facilitar atención y seguimiento psicosocial, a partir de la capacidad móvil de las profesionales, en casos de violencia contra las mujeres en el contexto intrafamiliar, y en el marco de relaciones de pareja y expareja</t>
  </si>
  <si>
    <t xml:space="preserve">Número de atenciones psicosociales efectivas facilitadas por las Duplas </t>
  </si>
  <si>
    <t xml:space="preserve">Sumatoria del Número de atenciones psicosociales efectivas facilitadas por las Duplas </t>
  </si>
  <si>
    <t xml:space="preserve">Sumatoria del Número total de atenciones psicosociales efectivas facilitadas por las Duplas </t>
  </si>
  <si>
    <t>Desarrollar sesiones de seguimiento de manera complementaria e integral, a la atención inicial realizada por otras estrategias de la Dirección de Eliminación de Violencias contra las Mujeres y Acceso a la Justicia, como lo son la Línea Púrpura Distrital, la Agencia MUJ y la Estrategia Intersectorial para la Prevención y Atención a Víctimas de Violencia de Género con énfasis en Violencia Sexual y Feminicidio – Estrategia en Hospitales</t>
  </si>
  <si>
    <t xml:space="preserve">Número de seguimientos desarrolladas por las Duplas </t>
  </si>
  <si>
    <t xml:space="preserve">Sumatoria del Número de seguimientos desarrolladas por las Duplas </t>
  </si>
  <si>
    <t xml:space="preserve">Sumatoria del Número total de seguimientos desarrolladas por las Duplas </t>
  </si>
  <si>
    <t>Facilitar atención y seguimiento psico- jurídico en casos de violencia contra las mujeres en el espacio y el transporte público</t>
  </si>
  <si>
    <t xml:space="preserve">Número de atenciones psico- jurídicas efectivas facilitadas por las Duplas </t>
  </si>
  <si>
    <t xml:space="preserve">Sumatoria del Número de atenciones psico- jurídicas efectivas facilitadas por las Duplas </t>
  </si>
  <si>
    <t xml:space="preserve">Sumatoria del Número total  de atenciones psico- jurídicas efectivas facilitadas por las Duplas </t>
  </si>
  <si>
    <t>Fortalecer las capacidades técnicas del sector transporte -con énfasis en el Sistema Integrado de Transporte Público- para que, en el marco de sus competencias, promuevan la prevención de las violencias basadas en género y adecuada atención a las mujeres víctimas de violencias.</t>
  </si>
  <si>
    <t>Número de sesiones de trabajo en prevención y atención a las violencias contra las mujeres en el espacio y el transporte público realizadas</t>
  </si>
  <si>
    <t>Sumatoria del Número de sesiones de trabajo en prevención y atención a las violencias contra las mujeres en el espacio y el transporte público realizadas</t>
  </si>
  <si>
    <t>Sumatoria del Númerototal  de sesiones de trabajo en prevención y atención a las violencias contra las mujeres en el espacio y el transporte público realizadas</t>
  </si>
  <si>
    <t>Reporte equipo Hospitales</t>
  </si>
  <si>
    <t>Brindar atención socio-jurídica a las mujeres víctimas de violencias que ingresan a las instituciones prestadoras de salud públicas -IPS- y que son reportadas a la Estrategia en Hospitales, priorizando los casos de violencia sexual y riesgo de feminicidio</t>
  </si>
  <si>
    <t>Número de atenciones socio-jurídica brindadas a mujeres víctimas de violencias que ingresan a las instituciones prestadoras de salud públicas -IPS- y que son reportadas a la Estrategia en Hospitales, priorizando los casos de violencia sexual y riesgo de feminicidio</t>
  </si>
  <si>
    <t>Sumatoria del Número de atenciones socio-jurídica brindadas a mujeres víctimas de violencias que ingresan a las instituciones prestadoras de salud públicas -IPS- y que son reportadas a la Estrategia en Hospitales, priorizando los casos de violencia sexual y riesgo de feminicidio</t>
  </si>
  <si>
    <t>Sumatoria del Númerototal  de atenciones socio-jurídica brindadas a mujeres víctimas de violencias que ingresan a las instituciones prestadoras de salud públicas -IPS- y que son reportadas a la Estrategia en Hospitales, priorizando los casos de violencia sexual y riesgo de feminicidio</t>
  </si>
  <si>
    <t>Fortalecer las capacidades técnicas del sector salud para que, en el marco de sus competencias, garanticen la atención integral a las mujeres víctimas de violencias y activen las rutas de acceso a la justicia y protección</t>
  </si>
  <si>
    <t>Número de jornadas de fortalecimiento de capacidades técnicas del sector salud para que, en el marco de sus competencias, garanticen la atención integral a las mujeres víctimas de violencias y activen las rutas de acceso a la justicia y protección</t>
  </si>
  <si>
    <t>Sumatoria del Número de jornadas de fortalecimiento de capacidades técnicas del sector salud para que, en el marco de sus competencias, garanticen la atención integral a las mujeres víctimas de violencias y activen las rutas de acceso a la justicia y protección</t>
  </si>
  <si>
    <t>Sumatoria del Número total  de jornadas de fortalecimiento de capacidades técnicas del sector salud para que, en el marco de sus competencias, garanticen la atención integral a las mujeres víctimas de violencias y activen las rutas de acceso a la justicia y protección</t>
  </si>
  <si>
    <t xml:space="preserve">Realizar procesos de sensibilización y formación para el fortalecimiento de capacidades a servidoras y servidores de entidades con presencia en el Distrito Capital, frente a la garantía del derecho de las mujeres a una vida libre de violencias y la atención integral a las víctimas de diferentes modalidades de violencias contra las mujeres. </t>
  </si>
  <si>
    <t xml:space="preserve">Número de servidores (as) sensibilizados </t>
  </si>
  <si>
    <t>Sumatoria del número de servidores (as) sensibilizados</t>
  </si>
  <si>
    <t>A DEMANDA</t>
  </si>
  <si>
    <t>Sumatoria del número de servidores (as) con diferentes modalidades de vinculación, sensibilizados en el reconocimiento y garantía del derecho de las mujeres a una vida libre de violencias, según el reporte interno del equipo Sofia Distrital</t>
  </si>
  <si>
    <t>Reportes equipo Sofía Distrital</t>
  </si>
  <si>
    <t xml:space="preserve">Participar o convocar espacios de articulación y coordinación de acciones estratégicas para la prevención, atención y sanción de las violencias contra las mujeres en el Distrito Capital, según los lineamientos técnicos y operativos para el funcionamiento y la implementación del Sistema SOFIA. </t>
  </si>
  <si>
    <t>Número de sesiones de espacios de articulación y coordinación acompañados o con desarrollo de secretaría técnica</t>
  </si>
  <si>
    <t>Sumatoria del número de sesiones de espacios de articulación y coordinación acompañados o con desarrollo de secretaría técnica</t>
  </si>
  <si>
    <t>Sumatoria del número de sesiones de espacios de articulación y coordinación de acciones estratégicas para la prevención, atención y sanción de las violencias contra las mujeres, acompañados o con desarrollo de secretaría técnica por parte del equipo de la Dirección de Eliminación de Violencias, según el reporte interno del equipo Sofia Distrital</t>
  </si>
  <si>
    <t>Brindar asistencia técnica para el desarrollo de acciones de fortalecimiento de los componentes del Sistema SOFIA</t>
  </si>
  <si>
    <t>Número de asistencias técnicas realizadas</t>
  </si>
  <si>
    <t>Sumatoria del número de asistencias técnicas realizadas</t>
  </si>
  <si>
    <t>Sumatoria del número de asistencias técnicas para el desarrollo de acciones de fortalecimiento de los componentes del Sistema SOFIA realizadas, según el reporte interno del equipo Sofia Distrital</t>
  </si>
  <si>
    <t>Realizar acciones de seguimiento a la implementación de las rutas de atención y protección de víctimas de los delitos de trata de personas y ataques con agentes químicos</t>
  </si>
  <si>
    <t>Número de seguimientos realizados</t>
  </si>
  <si>
    <t>Sumatoria Número de seguimientos realizados</t>
  </si>
  <si>
    <t>Sumatoria del Número total de seguimientos realizados</t>
  </si>
  <si>
    <t>Articular y coordinar con las Alcaldías Locales el desarrollo técnico y operativo de las sesiones de los Consejos Locales de Seguridad para las Mujeres.</t>
  </si>
  <si>
    <t>Número de Consejos Locales de Seguridad para las Mujeres realizados</t>
  </si>
  <si>
    <t>Sumatoria del Número de Consejos Locales de Seguridad para las Mujeres realizados</t>
  </si>
  <si>
    <t>Sumatoria del Número total de Consejos Locales de Seguridad para las Mujeres realizados</t>
  </si>
  <si>
    <t>Reporte equipo Sofia Local</t>
  </si>
  <si>
    <t>Dinamizar el diseño, implementación y seguimiento de las acciones incluidas en los Planes Locales de Seguridad para las Mujeres.</t>
  </si>
  <si>
    <t>Número de mesas de trabajo con las entidades locales para la concertación y seguimiento de los Planes Locales de Seguridad para las Mujeres realizadas</t>
  </si>
  <si>
    <t>Sumatoria del Número de mesas de trabajo con las entidades locales para la concertación y seguimiento de los Planes Locales de Seguridad para las Mujeres realizadas</t>
  </si>
  <si>
    <t>Sumatoria del Número total de mesas de trabajo con las entidades locales para la concertación y seguimiento de los Planes Locales de Seguridad para las Mujeres realizadas</t>
  </si>
  <si>
    <t xml:space="preserve">No se presentan retrasos </t>
  </si>
  <si>
    <t xml:space="preserve">Liderar, articular y dinamizar acciones de prevención de violencias contra las mujeres en el espacio público. </t>
  </si>
  <si>
    <t>Número de actividades de prevención de violencias contra las muejres en el espacio y transporte público realizadas</t>
  </si>
  <si>
    <t>Sumatoria del Número de actividades de prevención de violencias contra las muejres en el espacio y transporte público realizadas</t>
  </si>
  <si>
    <t>Sumatoria del Número total de actividades de prevención de violencias contra las muejres en el espacio y transporte público realizadas</t>
  </si>
  <si>
    <t>Liderar, articular y dinamizar acciones para la prevención del delito de feminicidio.</t>
  </si>
  <si>
    <t>Número de actividades de prevención del delito de feminicidio realizadas</t>
  </si>
  <si>
    <t>Sumatoria del Número de actividades de prevención del delito de feminicidio realizadas</t>
  </si>
  <si>
    <t>Sumatoria del Número total  de actividades de prevención del delito de feminicidio realizadas</t>
  </si>
  <si>
    <t xml:space="preserve">Articular, dinamizar y participar en jornadas territoriales para la garantía de los derechos humanos de las mujeres. </t>
  </si>
  <si>
    <t>Número de jornadas para para la garantía de los derechos humanos de las mujeres realizadas</t>
  </si>
  <si>
    <t>Sumatoria del Número de jornadas para para la garantía de los derechos humanos de las mujeres realizadas</t>
  </si>
  <si>
    <t>Sumatoria del Número total  de jornadas para para la garantía de los derechos humanos de las mujeres realizadas</t>
  </si>
  <si>
    <t>ELABORÓ</t>
  </si>
  <si>
    <t>Firma:</t>
  </si>
  <si>
    <t>APROBÓ (Según aplique Gerenta de proyecto, Lider técnica y responsable de proceso)</t>
  </si>
  <si>
    <t>REVISÓ OFICINA ASESORA DE PLANEACIÓN</t>
  </si>
  <si>
    <t xml:space="preserve">VoBo. </t>
  </si>
  <si>
    <t>Nombre: Cristian Adrián Villarreal Rincón</t>
  </si>
  <si>
    <t>Nombre: Alexandra Quintero Benavides</t>
  </si>
  <si>
    <t>Nombre: Juliana Cortés Guerra</t>
  </si>
  <si>
    <t>Nombre:</t>
  </si>
  <si>
    <t>Nombre: Carlos Alfonso Gaitán Sánchez</t>
  </si>
  <si>
    <t>Cargo: Contratista Dirección de Eliminación de Violencias contra las mujeres y Acceso a la Justicia</t>
  </si>
  <si>
    <t>Cargo Lideresa Proyecto</t>
  </si>
  <si>
    <t>Cargo: Gerenta Proyecto</t>
  </si>
  <si>
    <t xml:space="preserve">Cargo: </t>
  </si>
  <si>
    <t>Cargo: Jefe Oficina Asesora de Planeación</t>
  </si>
  <si>
    <t>Planes decreto 612</t>
  </si>
  <si>
    <t>Unidad de medida</t>
  </si>
  <si>
    <t>1. Plan Institucional de Archivos de la Entidad (PINAR)</t>
  </si>
  <si>
    <t>2. Plan Anual de Adquisiciones</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</si>
  <si>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</si>
  <si>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</si>
  <si>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</si>
  <si>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</si>
  <si>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</si>
  <si>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</si>
  <si>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</si>
  <si>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</si>
  <si>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</si>
  <si>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</si>
  <si>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Código: DE-FO-05</t>
  </si>
  <si>
    <t xml:space="preserve">FORMULACIÓN Y SEGUIMIENTO PLAN DE ACCIÓN </t>
  </si>
  <si>
    <t>ANEXO - TERRITORIALIZACIÓN</t>
  </si>
  <si>
    <t>Página 3 de 4</t>
  </si>
  <si>
    <t xml:space="preserve">SEGUIMIENTO </t>
  </si>
  <si>
    <t>FECHA DE REPORTE:</t>
  </si>
  <si>
    <t>INDICADOR / ACTIVIDAD:</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</si>
  <si>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</si>
  <si>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</si>
  <si>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</si>
  <si>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</si>
  <si>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</si>
  <si>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</si>
  <si>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</si>
  <si>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</si>
  <si>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</si>
  <si>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</si>
  <si>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</si>
  <si>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</si>
  <si>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</si>
  <si>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</si>
  <si>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</si>
  <si>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</si>
  <si>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</si>
  <si>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</si>
  <si>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</si>
  <si>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</si>
  <si>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</si>
  <si>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</si>
  <si>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</si>
  <si>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</si>
  <si>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</si>
  <si>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</si>
  <si>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</si>
  <si>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</si>
  <si>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</si>
  <si>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</si>
  <si>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</si>
  <si>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</si>
  <si>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</si>
  <si>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</si>
  <si>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</si>
  <si>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</si>
  <si>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</si>
  <si>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</si>
  <si>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</si>
  <si>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</si>
  <si>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Página 4 de 4</t>
  </si>
  <si>
    <t>CONTROL DE CAMBIOS EN EL PLAN DE ACCIÓN</t>
  </si>
  <si>
    <t>Fecha de aprobación</t>
  </si>
  <si>
    <t>Cambio</t>
  </si>
  <si>
    <t>Justificación del cambio</t>
  </si>
  <si>
    <t>OBJETIVOS PDD</t>
  </si>
  <si>
    <t>METAS PDD</t>
  </si>
  <si>
    <t>PROYECTO</t>
  </si>
  <si>
    <t>Cod Producto</t>
  </si>
  <si>
    <t>Producto PMR</t>
  </si>
  <si>
    <t xml:space="preserve">TIPO DE ANUALIZACIÓN </t>
  </si>
  <si>
    <t>Mujeres</t>
  </si>
  <si>
    <t xml:space="preserve">Creciente </t>
  </si>
  <si>
    <t>Infancia (Menor de 12 años)</t>
  </si>
  <si>
    <t xml:space="preserve">Discapacidad </t>
  </si>
  <si>
    <t>37. Asegurar que el 100% de los casos de representación jurídica ejercida por la SDMujer que requieran servicios de psicología forense y acompañamiento psicosocial, accedan a los mismos.</t>
  </si>
  <si>
    <r>
      <t>8221</t>
    </r>
    <r>
      <rPr>
        <sz val="11"/>
        <color rgb="FF000000"/>
        <rFont val="Calibri"/>
        <family val="2"/>
        <scheme val="minor"/>
      </rPr>
      <t xml:space="preserve"> - Ampliación de los servicios con enfoque diferencial para la atención a mujeres que ejercen actividades sexuales pagadas (ASP) en Bogotá D.C.</t>
    </r>
  </si>
  <si>
    <t>06</t>
  </si>
  <si>
    <t>Servicios de prevención, atención y acogida para el fortalecimiento del derecho de las mujeres a una vida libre de violencias</t>
  </si>
  <si>
    <t>Mujeres, hijos e hijas</t>
  </si>
  <si>
    <t>Decreciente</t>
  </si>
  <si>
    <t>Juventud (Entre 12 y 14 años)</t>
  </si>
  <si>
    <t>2. Bogotá confía en su bien-estar</t>
  </si>
  <si>
    <t>2.12. Bogotá cuida a su gente</t>
  </si>
  <si>
    <t>38. Aumentar a (22) espacios interinstitucionales los servicios jurídicos y psicosociales dirigidos a mujeres víctimas de violencia, fortaleciendo el modelo de ruta integral y la oferta de acompañamiento psico jurídico en los Centros de Atención de Fiscalía y URIs.</t>
  </si>
  <si>
    <t>8222 - Fortalecimiento de los servicios y estrategias con enfoque diferencial en el sector público y privado que vinculen a la ciudadanía y a las mujeres en sus diferencias y diversidad en Bogotá D.C.</t>
  </si>
  <si>
    <t>07</t>
  </si>
  <si>
    <t>Servicio de información estadística en temas de género. Concertado SASP</t>
  </si>
  <si>
    <t>Intervenciones</t>
  </si>
  <si>
    <t>Juventud (Entre 15 y 28 años)</t>
  </si>
  <si>
    <t>3. Bogotá confia en su potencial</t>
  </si>
  <si>
    <t>3.17. Formación para el trabajo y acceso a oportunidades educativas</t>
  </si>
  <si>
    <t>8207 - Implementación de una estrategia de comunicación para la promoción de los derechos de las mujeres, la prevención y atención de las violencias de género en Bogotá D.C.</t>
  </si>
  <si>
    <t>08</t>
  </si>
  <si>
    <t>Servicio de promoción de la garantía de derechos</t>
  </si>
  <si>
    <t>Consultas</t>
  </si>
  <si>
    <t>Suma</t>
  </si>
  <si>
    <t>Adultez (Entre 29 y 59 años)</t>
  </si>
  <si>
    <t>5. Bogotá confía en su gobierno</t>
  </si>
  <si>
    <t>3.18. Ciencia, tecnología e innovación-CTel para desarrollar nuestro potencial y promover el de nuestros vecinos regionales</t>
  </si>
  <si>
    <t>8225 - Mejoramiento del modelo de operación por procesos de la Secretaría Distrital de la Mujer en Bogotá D.C.</t>
  </si>
  <si>
    <t>09</t>
  </si>
  <si>
    <t>Servicio de educación informal</t>
  </si>
  <si>
    <t>Casas</t>
  </si>
  <si>
    <t>Mayores (Igual o superior a 60 años)</t>
  </si>
  <si>
    <t>3.20. Promoción del emprendimiento formal, equitativo e incluyente</t>
  </si>
  <si>
    <t>8181 - Producción de Información sobre los derechos de las mujeres para potenciar la toma de decisiones en Bogotá D.C.</t>
  </si>
  <si>
    <t>10</t>
  </si>
  <si>
    <t xml:space="preserve">	Servicio de formación para la participación ciudadana y liderazgo político.</t>
  </si>
  <si>
    <t>Personas</t>
  </si>
  <si>
    <t>5.33. Fortalecimiento institucional para un gobierno confiable</t>
  </si>
  <si>
    <t>43. Aumentar a 2 unidades de operación la estrategia Casa de Todas, una sede física y una móvil.</t>
  </si>
  <si>
    <t>8232 - Implementación de estrategias para el empoderamiento económico de las mujeres en toda su diversidad en Bogotá D.C.</t>
  </si>
  <si>
    <t>11</t>
  </si>
  <si>
    <t>Servicio de coordinación del Sistema Distrital de Cuidado  y servicios complementarios.</t>
  </si>
  <si>
    <t>Atenciones</t>
  </si>
  <si>
    <t>103.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t>
  </si>
  <si>
    <t>8190 - Desarrollo de capacidades digitales para potenciar la inclusión social de las mujeres en zonas urbanas y rurales en Bogotá D.C.</t>
  </si>
  <si>
    <t>Orientaciones y asesorías</t>
  </si>
  <si>
    <t>104. Desarrollar 1 estrategia de comunicaciones con énfasis en promoción de derechos de las mujeres, prevención de violencias en su contra y transformación cultural con enfoque de género, que permita impulsar y posicionar las acciones, actividades y programas de la SDMujer en los ámbitos internacional, nacional, distrital, local y barrial.</t>
  </si>
  <si>
    <t>Orientaciones</t>
  </si>
  <si>
    <t>105. Alcanzar 31 manzanas de cuidado en operación fortaleciendo los servicios actuales e implementando nuevas estrategias lideradas por la SDMujer, en el marco del Sistema Distrital de Cuidado.</t>
  </si>
  <si>
    <t>8210 - Consolidación de la Estrategia de Justicia de Género como mecanismo para promover los derechos de las mujeres a una vida libre de violencias en Bogotá D.C.</t>
  </si>
  <si>
    <t>Estudios y/o investigaciones</t>
  </si>
  <si>
    <t>106. Mantener en funcionamiento el modelo de casas de igualdad de oportunidades para las mujeres en las 20 localidades, fortaleciendo la atención en los territorios urbanos y rurales.</t>
  </si>
  <si>
    <t>8200 - Implementación de las políticas públicas PPMYEG y PPASP para la garantía de los derechos de las mujeres, la transversalización del enfoque de género y la igualdad en Bogotá D.C.</t>
  </si>
  <si>
    <t>Contenidos</t>
  </si>
  <si>
    <t>107. Desarrollar 4 estrategias de empoderamiento para promover capacidades, liderazgos, participación, incidencia política y transformación de imaginarios culturales, que reproducen los estereotipos de género, en los territorios urbanos y rurales.</t>
  </si>
  <si>
    <t>8219 - Fortalecimiento a la implementación, seguimiento y coordinación del Sistema Distrital de Cuidado en Bogotá D.C.</t>
  </si>
  <si>
    <t>Casos nuevos</t>
  </si>
  <si>
    <t>108. Consolidar 1 estrategia de transversalización de la Política Pública de Mujeres y Equidad de Género (PPMYEG), en las 20 localidades, con actores territoriales para reducir las brechas de género.</t>
  </si>
  <si>
    <t>8223 - Implementación de estrategias de participación, territorialización y transversalización de la Política Pública de Mujeres y Equidad de Género a nivel local en Bogotá D.C</t>
  </si>
  <si>
    <t>Ciudadanos y ciudadanas</t>
  </si>
  <si>
    <t>192. Cualificar 9000 mujeres, en sus diferencias y diversidades, en herramientas para la autonomía económica.</t>
  </si>
  <si>
    <t>8198 - Implementación de la estrategia de transformación cultural de la Secretaría Distrital de la Mujer en Bogotá D.C.</t>
  </si>
  <si>
    <t>Porcentaje</t>
  </si>
  <si>
    <t>193. Articular con los 15 sectores de la administración distrital, programas y acciones orientadas a garantizar los derechos humanos de las mujeres y a mitigar la violencia económica, política, institucional y comunitaria contra las mujeres, aportando al fortalecimiento de su autonomía económica, física y social, así como, al ejercicio pleno de su ciudadanía.</t>
  </si>
  <si>
    <t>194. Desarrollar 16 estudios y/o investigaciones del Observatorio de Mujeres y Equidad de Género - OMEG- que den cuenta de la situación de derechos de las mujeres, con datos diversificados para la toma de decisiones.</t>
  </si>
  <si>
    <t>355. Lograr al menos 92 puntos del índice de Gestión Pública Distrital.</t>
  </si>
  <si>
    <t>400. Formar 27.000 mujeres en habilidades digitales a través de los Centros de Inclusión Digital – CID, en zonas rurales y urbanas.</t>
  </si>
  <si>
    <t>432. Vincular a 9000 mujeres en estrategias de empoderamiento social y político que aportan a la promoción y garantía de sus derechos.</t>
  </si>
  <si>
    <t>INDICADORES PDD</t>
  </si>
  <si>
    <t>9. Número de mujeres formadas en los Centros de Inclusión Digital</t>
  </si>
  <si>
    <t>10. Porcentaje de avance en el diseño y acompañamiento de la estrategia de emprendimiento y empleabilidad para la autonomía económica de las mujeres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</si>
  <si>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</si>
  <si>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</si>
  <si>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</si>
  <si>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</si>
  <si>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39. Número de sectores que implementan acciones afirmativas con enfoque diferencial para desarrollar capacidades y promover los derechos de las mujeres en todas sus diversidades</t>
  </si>
  <si>
    <t>40. Política Pública de Mujeres y Equidad de Género implementada en articulación con los sectores responsables en su Plan de Acción</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</si>
  <si>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</si>
  <si>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</si>
  <si>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55. Porcentaje de avance en la definición técnica y coordinación para la implementación del sistema distrital de cuidado</t>
  </si>
  <si>
    <t>58. Estrategias de manzanas del cuidado y unidades móviles de servicios del cuidado implementadas</t>
  </si>
  <si>
    <t>324. Efectividad en la atención de la Línea Púrpura</t>
  </si>
  <si>
    <t>325. Número de Casas Refugio en operación</t>
  </si>
  <si>
    <t>326. Número de estrategias de comunicación y divulgación con enfoque de género, diferencial e interseccional diseñadas e implementadas</t>
  </si>
  <si>
    <t>327. Número de mujeres atendidas con perspectiva de género y derechos de las mujeres a través de Casas de Justicia y espacios de atención integral de la Fiscalía (CAPIV, CAIVAS)</t>
  </si>
  <si>
    <t>328. Número de URIs con estrategia de atención semi permanente para la protección de las mujeres víctimas de violencia y acceso a la justicia implementada</t>
  </si>
  <si>
    <t>329. Acciones estratégicas realizadas en el marco de los componentes del Sistema SOFIA</t>
  </si>
  <si>
    <t>487. Porcentaje de avance en la creación y fortalecimiento de infraestructura tecnológica del OMEG para la articulación con los sectores distritales</t>
  </si>
  <si>
    <t>489. Investigaciones realizadas</t>
  </si>
  <si>
    <t>431. Porcentaje de instancias con participación paritaria en el Distrito</t>
  </si>
  <si>
    <t>459. Número de mujeres vinculadas a procesos de formación para el desarrollo de capacidades de incidencia, liderazgo, empoderamiento y participación política de las mujeres</t>
  </si>
  <si>
    <t>461. Documento de lineamiento de presupuesto participativo sensible al género, formulado y adoptado</t>
  </si>
  <si>
    <t>567. Número de buenas prácticas de gestión administrativa y organizacionales implementadas</t>
  </si>
  <si>
    <t>La implementación y consolidación de la Agencia MUJ, ha posibilitado avanzar en garantizar una atención de urgencias y emergencias para casos de mujeres víctimas de violencia, acorde con los protocolos y procedimientos establecidos, con enfoque de género y de manera articulada con las demás agencias de la Línea 123 evitando así revictimización. Bajo este marco, a través de la móvil mujer, las mujeres cuentan con un recurso de respuesta oportuna en situaciones de riesgo de feminicidio permitiendo generar acciones rápidas de atención y protección. Asimismo, el abordaje psico-jurídico de la móvil mujer promueve en las mujeres la capacidad de toma de decisiones, así como la identificación de la situación de riesgo, y mecanismos de activación de rutas para salvaguardar su vida.</t>
  </si>
  <si>
    <t>https://secretariadistritald-my.sharepoint.com/:f:/g/personal/cvillareal_sdmujer_gov_co/ErhUb5yZkAxPnLn_BP9pqA0BkahYe2OiTSL-PkFMWmIe5A?e=Ll50Vw</t>
  </si>
  <si>
    <t>Reporte Sofia Distrital</t>
  </si>
  <si>
    <t>La atención integral a mujeres que ingresaron al Sistema de Salud, específicamente en las 4 subredes públicas y en articulación con la red privada, buscando atención médica por hechos derivados de violencias en su contra, y que recibieron atención socio jurídica con enfoque de género de manera presencial y remota, lo que permitió facilitar su derecho al acceso efectivo de la administración de justicia y protección, mediante el acompañamiento de las profesionales en la activación de rutas.  
La asistencia técnica legal, sensibilizaciones y capacitaciones brindadas al personal de salud, contribuyó a la de la atención prestada a las ciudadanas víctimas de violencia de género que acuden a los servicios de urgencias de las IPS Priorizadas.</t>
  </si>
  <si>
    <t xml:space="preserve">Todas las mujeres y sistemas familiares que ingresaron a Casas Refugio durante el período recibieron acogida y atención integral e ininterrumpida a través de acompañamiento psicosocial y la orientación, asesoría y/o representación jurídica, así como el apoyo de las áreas de pedagogía, trabajo social, primeros auxilios y nutrición a través de atención individual, familiar y acciones colectivas, de acuerdo con la Modelo de acogida y acorde con sus necesidades y condiciones. </t>
  </si>
  <si>
    <t>https://secretariadistritald-my.sharepoint.com/:f:/g/personal/cvillareal_sdmujer_gov_co/Ek9QNGZmaKVJsr7Pv4sz52kBL4vB-bDV3WAxuXvd0MQzCg?e=FVKEQf</t>
  </si>
  <si>
    <t>https://secretariadistritald-my.sharepoint.com/:f:/g/personal/cvillareal_sdmujer_gov_co/Egb3B21f3qhMveucJGSEhewBCjZt7nCVtazCu-GTS1jmsg?e=0lpcEm</t>
  </si>
  <si>
    <t>Hacer seguimiento socio jurídico y psicosocial a las mujeres en riesgo de feminicidio, brindar acompañamiento psicosocial a las víctimas indirectas de feminicidio, e impulsar acciones interinstitucionales para la atención oportuna de las víctimas y la superación de barreras que limiten sus derechos permite prevenir la materialización del feminicidio y contribuir a la garantía del derecho de las mujeres a vivir libre de violencias.</t>
  </si>
  <si>
    <t>Revisar junto con las coordinaciones de los equipos las situaciones que pudieron el registro, y solicitar subsanación.</t>
  </si>
  <si>
    <t>Ajustar los criterios y parámetros de articulación de casos de mujeres valoradas en riesgo a nivel local.</t>
  </si>
  <si>
    <t>Durante el mes de octubre de 2024 se dio cumplimiento a la operación de la Estrategia Casa Refugio a través del funcionamiento de 6 casas, 4 en Modelo Tradicional, 1 en Modelo intermedio y 1 en Modelo Rural; garantizando la implementación de estos servicios de acogida y atención para mujeres víctimas de violencia y su sistema familiar dependiente y para víctimas del conflicto armado remitidas por las autoridades competentes, de manera ininterrumpida y cumpliendo los estándares propuestos por la Secretaría Distrital de la Mujer.
Las Casas del Modelo Tradicional estuvieron disponibles para las ciudadanas que contaban con una medida de protección emitida por las autoridades competentes, brindando atención interdisciplinar por profesionales en las área de psicología, jurídica, trabajo social, pedagogía, enfermería y nutrición.
Desdel Modelo Intermedio se brindó atención a las mujeres víctimas de violencia (y su sistema familiar dependiente) remitidas por los equipos de atención de la SDMujer, que no contaban con una medida de protección. Se ofreció acompañamiento psicosocial y asesoría jurídica enfocada en restablecimiento de derechos, rutas de denuncia y trámite de una medida de protección. 
En la Casa Refugio de la Modelo Rural se acogieron mujeres rurales y campesinas víctimas de violencias, junto con sus familiares dependientes, quienes fueron remitidas por las autoridades competentes y los equipos de atención de la SDMujer. Allí se brindaron los servicios con énfasis en el reconocimiento de la experiencia rural y campesina, el fortalecimiento de liderazgo comunitario y un enfoque territorial; y se desarrollaron procesos pedagógicos de producción agrícola, gestión ambiental y seguridad alimentaria.</t>
  </si>
  <si>
    <t>En los meses de julio a octubre de 2024 se dio cumplimiento a la operación de la Estrategia Casa Refugio a través del funcionamiento de 6 casas, 4 en Modelo Tradicional, 1 en Modelo intermedio y 1 en Modelo Rural;  garantizando la implementación de estos servicios de acogida y atención para mujeres víctimas de violencia y su sistema familiar dependiente y para víctimas del conflicto armado remitidas por las autoridades competentes, de manera ininterrumpida y cumpliendo los estándares propuestos por la Secretaría Distrital de la Mujer. 
Las Casas del Modelo Tradicional estuvieron disponibles para las ciudadanas que contaban con una medida de protección emitida por las autoridades competentes, brindando intervención interdisciplinar por profesionales de derecho, psicología, pedagogía, trabajo social, enfermería y nutrición.
Desdel Modelo Intermedio se brindó atención a las mujeres víctimas de violencia (y su sistema familiar dependiente) remitidas por los equipos de atención de la SDMujer, que no contaban con una medida de protección. Se ofreció fortalecimiento psicosocial y asesoría jurídica enfocada en restablecimiento de derechos, rutas de denuncia y trámite de una medida de protección. 
En la Casa Refugio de la Modelo Rural se acogieron mujeres rurales y campesinas víctimas de violencias, junto con sus familiares dependientes, quienes fueron remitidas por las autoridades competentes y los equipos de atención de la SDMujer. Allí se brindaron los servicios con énfasis en el reconocimiento de la experiencia rural y campesina, el fortalecimiento de liderazgo comunitario y un enfoque territorial; y se desarrollaron procesos pedagógicos de producción agrícola, gestión ambiental y seguridad alimentaria.</t>
  </si>
  <si>
    <t>Logros: Durante el mes de octubre se llevaron a cabo 64 reuniones de apoyo a la supervisión administrativa, financiera y contable con los operadores de las 6 Casas Refugio que operaron durante el mes, sobre temas como: revisión de insumos, inventario y gastos; seguimiento y cierre de informes presentados; expedientes de las ciudadanas; y verificación del cumplimiento de obligaciones contractuales, garantizando la prestación del servicio.
En el periodo de julio a octubre de 2024 se llevaron a cabo 221 reuniones de apoyo a la supervisión administrativa, financiera y contable, incluyendo la supervisión del cumplimiento de las obligaciones generales y específicas de los operadores de las Casas Refugio durante el proceso de atención que se brinda a las mujeres acogidas, garantizando la prestación del servicio de las Casas que funcionaron en este período.
Beneficios: La continuidad de las acciones de la supervisión del componente administrativo, financiero y contable de los contratos de operación de las Casas Refugio, se aporta a garantizar la correcta ejecución de los procesos de acogida de las mujeres víctimas de violencia y sus sistemas familiares. 
No se presentaron retrasos.</t>
  </si>
  <si>
    <t>Logros: Durante el mes de octubre se realizaron 49 reuniones de supervisión técnica en las 6 Casas Refugio que operaron durante el mes, las cuales estuvieron relacionadas con la supervisión y fortalecimiento técnico de las áreas de atención, siendo 10 de gestión en salud, 7 del área jurídica, 5 de trabajo social, 6 de pedagogía, 4 de nutrición y 11 de psicología; al igual que se desarrollaron 6 actividades sobre la revisión del proceso de atención que se brinda a las mujeres acogidas y lineamientos. 
En el periodo de julio a octubre de 2024 se desarrollaron 168 reuniones del componente técnico de las 6 Casas Refugio que operaron en este periodo, relacionadas con la supervisión general de las áreas de atención de primeros auxilios, jurídica, trabajo social, nutrición, pedagogía y psicología, al igual que actividades de fortalecimiento técnico del proceso de atención que se brinda a las mujeres acogidas, asegurando la continuidad de la supervisión técnica de las Casas Refugio.
Beneficios: La orientación técnica a los operadores de las Casas Refugio, desde las diferentes áreas de atención aportó a la correcta ejecución de los contratos de operación, garantizando la prestación del servicio integral y de calidad para las mujeres, sus hijos e hijas con énfasis en las características y particularidades de cada Modelo de atención y acogida. 
No se presentaron retrasos.</t>
  </si>
  <si>
    <t>Logros: Durante el mes de octubre se realizaron 10 reuniones de supervisión técnica durante las cuales se brindaron lineamientos técnicos para la implementación del enfoque diferencial.
En el periodo de julio a octubre de 2024 se desarrollaron 15 reuniones relacionadas con el componente técnico para la implementación del enfoque diferencial en las Casas Refugio que operaron en este periodo, asegurando el fortalecimiento técnico del proceso de atención que se brinda a las mujeres acogidas en el marco de la supervisión técnica de las Casas Refugio.
Beneficios: Las orientaciones técnicas para una atención con enfoque diferencial que se encuentra consignada en el "Protocolo de ingreso, permanencia y egreso" y las Guías del modelo de atención rural e intermedio, brindaron los lineamientos para la operación de las Casas Refugio aportando a la correcta ejecución de los contratos de operación y garantizando la prestación del servicio de manera a todas las personas acogidas permanente y de acuerdo con la necesidad de cada caso.
No se presentaron retrasos.</t>
  </si>
  <si>
    <t>Logros: Durante el mes de octubre se realizaron 49 reuniones de supervisión técnica en las 6 Casas Refugio que operaron durante el mes, las cuales estuvieron relacionadas con la supervisión y fortalecimiento técnico de las áreas de atención, la revisión del proceso de atención que se brinda a las mujeres acogidas y lineamientos técnicos.
En los meses de julio a octubre de 2024 se desarrollaron 168 reuniones relacionadas con el componente técnico de las 6 Casas Refugio que operaron en este periodo, relacionadas con la supervisión general de las áreas de atención, actividades de fortalecimiento técnico del proceso de atención que se brinda a las mujeres acogidas y lineamientos técnicos para la implementación del enfoque diferencial, asegurando la continuidad de la supervisión técnica de las Casas Refugio.
Beneficios: La orientación técnica a los operadores de las Casas Refugio, desde las diferentes áreas de atención y de manera transversal, aportó a la correcta ejecución de los contratos de operación, garantizando la prestación del servicio integral y de calidad para las mujeres y sus hijos e hijas con énfasis en las características y particularidades de cada Modelo de atención. Las orientaciones técnicas para una atención con enfoque diferencial  permitieron brindar una atención de acuerdo con la necesidad de cada caso, aportando a la correcta prestación del servicio integral a todas las personas acogidas. 
No se presentaron retrasos.</t>
  </si>
  <si>
    <t xml:space="preserve">Durante el mes de octubre se recibieron 68 solicitudes de cupo (mujeres víctimas de violencia con personas a cargo) en el correo institucional de Casas Refugio, de las cuales se aceptaron y se realizaron los trámites de ingreso para 52 solicitudes al evidenciar que cumplían con los criterios, 10 resultaron en desistimiento de cupo y 5 en el no cumplimiento de criterios para el ingreso a Casa Refugio. 
Las 52 solicitudes de cupo que cumplieron con los criterios de ingreso, conllevaron la acogida de 94 personas nuevas, entre las cuales se encontraban 53 mujeres adultas víctimas de violencia y 41 niños, niñas y adolescentes. Durante el mes de octubre estuvieron acogidas un total de 230 personas (mujeres víctimas de violencia y personas a cargo) en las Casas Refugio. </t>
  </si>
  <si>
    <t xml:space="preserve">En los meses de julio a octubre de 2024 se recibieron 224 solicitudes de cupo (mujeres víctimas de violencia y personas a cargo) en el correo institucional de Casas Refugio, de las cuales se aceptaron y se realizaron los trámites de ingreso para 188 solicitudes al evidenciar que cumplían con los criterios, 25 resultaron en desistimiento de cupo y 10 no cumplieron con los criterios para el ingreso a Casa Refugio. 
Las 188 solicitudes de cupo que cumplieron con los criterios de ingreso, conllevaron la acogida de 394 personas nuevas, entre las cuales se encontraban 192 mujeres adultas víctimas de violencia y 202 niños, niñas, adolescentes y personas de sus grupos familiares. </t>
  </si>
  <si>
    <t>Logros: En el mes de octubre se recibieron 68 solicitudes de cupo (mujeres víctimas de violencia y personas a cargo) en el correo institucional de Casas Refugio, de las cuales se aceptaron y se realizaron los trámites de ingreso para 52 solicitudes al evidenciar que cumplían con los criterios, 10 resultaron en desistimiento de cupo y 5 en el no cumplimiento de criterios para el ingreso a Casa Refugio.
En el periodo de julio a octubre de 2024 se recibieron 224 solicitudes de cupo (mujeres víctimas de violencia y personas a cargo) en el correo institucional de Casas Refugio, de las cuales se aceptaron y se realizaron los trámites de ingreso para 188 solicitudes al evidenciar que cumplían con los criterios, a través de 6 Casas Refugio; 25 resultaron en desistimiento de cupo para el ingreso a Casa Refugio y 10 no cumplieron los criterios para el ingreso a Casa Refugio.
Beneficios: Durante el período se atendieron y revisaron todas las solicitudes de cupo reportadas por los equipos de atención de la Secretaría Distrital de la Mujer y las demás entidades que remiten mujeres victimas de violencia a las Casas Refugio, con el fin de acoger a aquellas mujeres que cumplían los criterios y así contribuir a salvaguardar su vida e integridad personal.
No se presentaron retrasos.</t>
  </si>
  <si>
    <t>Logros: En el mes de octubre se brindó acogida a 94 personas nuevas (mujeres víctimas de violencia y personas a cargo) que cumplieron los criterios de ingreso a las Casas Refugio, de las cuales 53 fueron mujeres adultas y adultas mayores, 5 adolescente, 28 niñas y niños y 8 bebés. Bajo ese marco, en octubre estuvieron acogidas un total de 230 personas en la Estrategia de Casas Refugio en sus tres Modeloes: Tradicional, Intermedio y Rural. 
En el periodo de julio a octubre de 2024 se brindó acogida a 394 personas nuevas (mujeres víctimas de violencia y personas a cargo) que cumplieron los criterios de ingreso a las Casas Refugio, de las cuales 192 son mujeres adultas y adultas mayores, 23 adolescentes, 144 niñas y niños y 35 bebés. 
Beneficios: La acogida a mujeres víctimas de violencia y los miembros de sus sistemas familiares aportó a salvaguardar su vida e integridad personal y garantizó un proceso de atención integral que fomenta sus capacidades y oportunidades.
No se presentaron retrasos.</t>
  </si>
  <si>
    <t xml:space="preserve">Con corte al mes de octubre se dio cumplimiento a la operación de la Estrategia Casas Refugio a través del funcionamiento de 6 casas, 4 en el Modelo de Atención Tradicional, 1 del Modelo Intermedio y 1 de la Modelo Rural. </t>
  </si>
  <si>
    <t>En los meses de julio a octubre de 2024 se dio cumplimiento a la operación de la Estrategia Casas Refugio a través del funcionamiento de 6 casas, 4 en la Modelo de Atención Tradicional, 1 del Modelo Intermedio y 1 de la Modelo Rural.</t>
  </si>
  <si>
    <t xml:space="preserve">Durante el mes de octubre ingresaron un total de 94 personas nuevas en las Casas Refugio, de las cuales 53 fueron mujeres adultas víctimas de violencia y 41 niños, niñas, adolescentes de sus sistemas familiares dependientes. </t>
  </si>
  <si>
    <t xml:space="preserve">En los meses de julio a octubre de 2024 ingresaron un total de 394 personas nuevas en las Casas Refugio, de las cuales 192 fueron mujeres adultas víctimas de violencia y 202 niños, niñas, adolescentes de sus sistemas familiares dependientes. </t>
  </si>
  <si>
    <t>Durante el mes de octubre se llevaron a cabo 64 reuniones de apoyo a la supervisión administrativa, financiera y contable con los operadores de las 6 Casas Refugio que operaron durante el mes, sobre temas como: revisión de insumos, inventario y gastos; seguimiento y cierres de informes presentados; y verificación del cumplimiento de obligaciones contractuales.</t>
  </si>
  <si>
    <t>En los meses de julio a octubre de 2024 se llevaron a cabo 221  reuniones de apoyo a la supervisión administrativa, financiera y contable con los operadores de las 6 Casas Refugio que operaron durante el mes, sobre temas como: revisión de insumos, inventario y gastos; seguimiento y cierres de informes presentados; y verificación del cumplimiento de obligaciones contractuales.</t>
  </si>
  <si>
    <t>Durante el mes de octubre se realizaron 49 reuniones de supervisión técnica en las 6 Casas Refugio que operaron durante el mes, las cuales estuvieron relacionadas  con la supervisión general de las áreas de atención de primeros auxilios, jurídica, trabajo social, nutrición, pedagogía y psicología, sí como actividades de revisión del proceso de atención que se brinda a las mujeres acogidas y lineamientos.</t>
  </si>
  <si>
    <t xml:space="preserve">En los meses de julio a octubre de 2024 se realizaron 168 reuniones de supervisión técnica en las 6 Casas Refugio que operaron durante el mes, las cuales estuvieron relacionadas  con la supervisión general de las áreas de atención de primeros auxilios, jurídica, trabajo social, nutrición, pedagogía y psicología, sí como actividades de revisión del proceso de atención que se brinda a las mujeres acogidas y lineamientos.
</t>
  </si>
  <si>
    <t>Durante el mes de octubre se realizaron 10 reuniones de supervisión técnica durante las cuales se brindaron lineamientos técnicos para la implementación del enfoque diferencial.</t>
  </si>
  <si>
    <t>En el periodo de julio a agosto de 2024 se desarrollaron 15 reuniones relacionadas con el componente técnico para la implementación del enfoque diferencial en las Casas Refugio que operaron en este periodo, asegurando el fortalecimiento técnico del proceso de atención que se brinda a las mujeres acogidas en el marco de la supervisión técnica de las Casas Refugio.</t>
  </si>
  <si>
    <t>Durante el mes de octubre se realizaron 49 reuniones de supervisión técnica en las 6 Casas Refugio que operaron durante el mes, las cuales estuvieron relacionadas con la supervisión y fortalecimiento técnico de las áreas de atención, la revisión del proceso de atención que se brinda a las mujeres acogidas y lineamientos de enfoque diferencial.</t>
  </si>
  <si>
    <t>En los meses de julio a octubre de 2024 se desarrollaron 168 reuniones relacionadas con el componente técnico de las 6 Casas Refugio que operaron en este periodo, relacionadas con la supervisión general de las áreas de atención, actividades de fortalecimiento técnico del proceso de atención que se brinda a las mujeres acogidas y lineamientos técnicos para la implementación del enfoque diferencial, asegurando la continuidad de la supervisión técnica de las Casas Refugio.</t>
  </si>
  <si>
    <t>Durante el mes de octubre se recibieron 68 solicitudes de cupo en el correo institucional de Casas Refugio, reportadas por los equipos de atención de la Secretaría Distrital de la Mujer y por las demás entidades que remiten mujeres victimas de violencia.</t>
  </si>
  <si>
    <t>En los meses de julio a octubre de 2024  se recibieron 224 solicitudes de cupo en el correo institucional de Casas Refugio, reportadas por los equipos de atención de la Secretaría Distrital de la Mujer y por las demás entidades que remiten mujeres victimas de violencia.</t>
  </si>
  <si>
    <t xml:space="preserve">Durante el mes de octubre se aceptaron y se realizaron los trámites de ingreso para 52 solicitudes de cupo de mujeres víctimas de violencia que fueron recibidas en el correo institucional de Casas Refugio, al evidenciar que cumplían con los criterios de ingreso. </t>
  </si>
  <si>
    <t xml:space="preserve">En los meses de julio a octubre de 2024 se aceptaron y se realizaron los trámites de ingreso para 188 solicitudes de cupo de mujeres víctimas de violencia que fueron recibidas en el correo institucional de Casas Refugio, al evidenciar que cumplían con los criterios de ingreso. </t>
  </si>
  <si>
    <t>En el mes de octubre se acogieron un total de 75 personas nuevas en el Modelo Tradicional de las Casas Refugio, de las cuales 42 fueron mujeres adultas víctimas de violencia y 33 niños, niñas y adolescentes.</t>
  </si>
  <si>
    <t>En los meses de julio a octubre de 2024 se acogieron un total de 262 personas nuevas en el Modelo Tradicional de las Casas Refugio, de las cuales 131 fueron mujeres adultas víctimas de violencia y 131 niños, niñas, adolescentes y personas de su sistema familiar dependiente.</t>
  </si>
  <si>
    <t>En el mes de octubre se acogieron un total de 13 personas nuevas en el Modelo Intermedio de las Casas Refugio, de las cuales 8 fueron mujeres adultas víctimas de violencia y 5 niños, niñas y adolescentes.</t>
  </si>
  <si>
    <t>En los meses de julio a octubre de 2024 se acogieron un total de 101 personas nuevas en el Modelo Intermedio de las Casas Refugio, de las cuales 47 fueron mujeres adultas víctimas de violencia y 54 niños, niñas y adolescentes.</t>
  </si>
  <si>
    <t>En el mes de octubre se acogieron un total de 6 personas nuevas en el Modelo Rural de las Casas Refugio, de las cuales 3 fueron mujeres adultas víctimas de violencia y 3 niños, niñas y adolescentes..</t>
  </si>
  <si>
    <t>En los meses de julio a octubre de 2024 se acogieron un total de 31 persona nueva en el Modelo Rural de las Casas Refugio, que correponde a 14 mujeres adulta víctima de violencia y 17 niños, niñas y adolescentes.</t>
  </si>
  <si>
    <t>Logros: De acuerdo con los registros del Simisional 2.0. 
Durante el mes de Octubre se realizaron un total de 3.327 intervenciones de las cuales 637 fue atención psicosocial, 47 intervención en crisis, 224 orientación e información general, 596 orientaciones en rutas de atención, 11 orientación en salud, 332 orientaciónes jurídicas, 5 primeros auxilios psicológicos y 1475 otras intervenciones; a mujeres de acuerdo con las necesidades y demandas,  así como los hechos victimizantes. 
Nota: Una atención brindada puede tener más de un tipo de intervención.
Con corte al mes de Octubre se realizaron un total de 13797 intervenciones de las cuales: 2.620 fueron atención psicosocial, 183 intervención en crisis, 1.011 orientación e información general, 2.495 orientaciones en rutas de atención, 57 orientación en salud, 1.246 orientaciónes jurídicas, 39 primeros auxilios psicológicos y 6.146 otras intervenciones;  a mujeres de acuerdo con las necesidades y demandas,  así como los hechos victimizantes. 
Nota: Una atención brindada puede tener más de un tipo de intervención
Beneficios: En el marco de estas orientaciones se sensibilizó a terceras personas que se comunicaron para alertar situaciones de violencias contra otras mujeres, abordando competencias institucionales para la atención frente al ciclo de violencias y la importancia de las redes de apoyo. Asimismo, se dieron a conocer los procedimientos ante las entidades competentes con respecto a las medidas de protección y trámites para iniciar proceso de denuncia, ante las entidades competentes como Comisarías de Familia y FGN</t>
  </si>
  <si>
    <t>Logros: De acuerdo con los registros del Simisional 2.0. 
Durante el mes de octubre se realizaron un total de 1286 seguimientos, de estos  969 fueron seguimientos efectivos en casos de mujeres en posible riesgo de feminicidio, mujeres que solicitaron información sobre la Interrupción Voluntaria del Embarazo y casos de mujeres que se volvieron a comunicar manifestado interés en socializar avances y/o dificultades frente a sus procesos.  Los restantes, corresponden a seguimientos fallidos   (seguimientos de Bogotá, Alertantes y canal WhatsApp)
Con corte al mes de octubre se realizaron un total de  5.263 seguimientos, de estos  3947 fueron seguimientos efectivos en casos de mujeres en posible riesgo de feminicidio, mujeres que solicitaron información sobre la Interrupción Voluntaria del Embarazo y casos de mujeres que se volvieron a comunicar manifestado interés en socializar avances y/o dificultades frente a sus procesos. Los restantes, corresponden a seguimientos fallidos  (seguimientos de Bogotá, Alertantes y canal WhatsApp)
Beneficios:  Los seguimientos realizados a través de la Línea Púrpura Distrital "Mujeres que Escuchan Mujeres" permitieron identificar los avances y dificultades que enfrentan las mujeres en la dinamización de las rutas de atención, así como minimizar los impactos psicosociales generados por los procesos administrativos o penales de exigibilidad de sus derechos.</t>
  </si>
  <si>
    <t xml:space="preserve">De acuerdo con los datos arrojados por el Simisional 2.0, así como los datos que suministró la Dirección de Gestión de Conocimiento en cuanto a la matriz de efectividad proporcionada, durante el mes de octubre se realizaron 3.512 atenciones efectivas a través de la Línea Púrpura Distrital "Mujeres que escuchan mujeres" </t>
  </si>
  <si>
    <t xml:space="preserve">De acuerdo con los datos arrojados por el Simisional 2.0, así como los datos que suministró la Dirección de Gestión de Conocimiento en cuanto a la matriz de efectividad proporcionada, con corte al mes de octubre se realizaron  14,478 atenciones efectivas a través de la Línea Púrpura Distrital "Mujeres que Escuchan Mujeres". . </t>
  </si>
  <si>
    <t xml:space="preserve">Durante el mes de octubre se realizaron 3.512 atenciones efectivas a través de la Línea Púrpura Distrital "Mujeres que escuchan mujeres" </t>
  </si>
  <si>
    <t xml:space="preserve">Con corte al mes de octubre se realizaron  14,478 atenciones efectivas a través de la Línea Púrpura Distrital "Mujeres que Escuchan Mujeres". </t>
  </si>
  <si>
    <t>Durante el mes de octubre se realizaron un total de 3.327 intervenciones de las cuales 637 fue atención psicosocial, 47 intervención en crisis, 224 orientación e información general, 596 orientaciones en rutas de atención, 11 orientación en salud, 332 orientaciónes jurídicas, 5 primeros auxilios psicológicos y 1475 otras intervenciones; a mujeres de acuerdo con las necesidades y demandas,  así como los hechos victimizantes. 
Nota: Una atención brindada puede tener más de un tipo de intervención</t>
  </si>
  <si>
    <t>Con corte al mes de octubre se realizaron un total de 13797 intervenciones de las cuales: 2.620 fueron atención psicosocial, 183 intervención en crisis, 1.011 orientación e información general, 2.495 orientaciones en rutas de atención, 57 orientación en salud, 1.246 orientaciónes jurídicas, 39 primeros auxilios psicológicos y 6.146 otras intervenciones;  a mujeres de acuerdo con las necesidades y demandas,  así como los hechos victimizantes. 
Nota: Una atención brindada puede tener más de un tipo de intervención</t>
  </si>
  <si>
    <t xml:space="preserve">Durante el mes de octubre se realizaron un total de 969 seguimientos efectivos en casos de mujeres en posible riesgo de feminicidio, mujeres que solicitaron información sobre la Interrupción Voluntaria del Embarazo y casos de mujeres que se volvieron a comunicar manifestado interés en socializar avances y/o dificultades frente a sus procesos.  (seguimientos de Bogotá, Alertantes y canal WhatsApp)
</t>
  </si>
  <si>
    <t>Con corte al mes de octubre se realizaron un total de 3947 seguimientos efectivos en casos de mujeres en posible riesgo de feminicidio, mujeres que solicitaron información sobre la Interrupción Voluntaria del Embarazo y casos de mujeres que se volvieron a comunicar manifestado interés en socializar avances y/o dificultades frente a sus procesos.  (seguimientos de Bogotá, Alertantes y canal WhatsApp)</t>
  </si>
  <si>
    <t>Durante el mes de octubre se realizaron un total de 695 seguimientos (efectivos + fallidos) a mujeres desde la Línea Púrpura Distrital.</t>
  </si>
  <si>
    <t>Con corte al mes de octubre se realizaron un total de 2992 seguimientos (efectivos + fallidos) a mujeres desde la Línea Púrpura Distrital.</t>
  </si>
  <si>
    <t xml:space="preserve">De acuerdo con los registros del Simisional 2.0. Durante el mes de octubre se recepcionaron y gestionaron 164 incidentes con código de tipificación 204-Tentativa de Feminicidio priorizado para la atención en urgencia/emergencia a través de la móvil mujer de la AgenciaMuj bajo un esquema de duplas psico jurídicas. Asimismo se realizaron 73 orientaciones psico-jurídicas efectivas  y se gestionaron 91 incidentes como intento fallido de contacto. Adicionalmente, se retomó el balance de la móvil mujer en los espacios de reunión entre la AgenciaMuj y C4, desarrollandose 6 espacios. </t>
  </si>
  <si>
    <t>De acuerdo con los registros del Simisional 2.0. Con corte a octubre se recepcionaron y gestionaron 650  incidentes con código de tipificación 204-Tentativa de Feminicidio priorizado para la atención en urgencia/emergencia a través de la móvil mujer de la AgenciaMuj bajo un esquema de duplas psico jurídicas. De estos incidentes 332 incidentes fueron orientaciones psico-jurídicas efectivas y 318 fueron casos gestionados con Contacto Inicial fallido.</t>
  </si>
  <si>
    <t>Logros: De acuerdo con los registros del Simisional 2.0. En el mes de octubre fueron contestados, analizados o gestionados 864 incidentes por la AgenciaMuj de los códigos de tipificación priorizados. 
De estos, 256  incidentes fueron no procedentes (incluye el estado No procedente y Sin información), 608 fueron direccionados a equipos de la SDMujer para atención post-evento y en emergencia. Se desarrollaron 6 espacios de construcción y articulación conjunta con el C4, en el cual se adelantó seguimiento a la operación con el fin de fortalecer la respuesta de gestión y atención de los incidentes. Entre los temas trabajados se retomó: Plan de trabajo semanal, reuniones semanales de seguimiento y monitoreo la transferencia de voz por parte de la AgenciaMUJ (Cod. 611). Adicionalmente, se enviaron vía correo alertas para promover y articular en la atención de diferentes incidentes, solicitudes con relación al equipo, notificaciones de errores de asociación y necesidades de herramientas de PremierOne. 
Con corte al mes de octubre de los 3.588 incidentes gestionados, atendidos y recepcionados por transferencia de voz por la AgenciaMuj, 2.542 fueron direccionados a equipos de la Secretaría Distrital de la Mujer para atención post-evento y en urgencia-emergencia a través de la móvil mujer, recurso de despacho de la AgenciaMuj. 
Beneficios: El abordaje psico-jurídico de la móvil mujer promueve el apoyo inmediato en territorio para las mujeres víctimas de violencia en el Distrito, mediante una atención coordinada entre las agencias que componen el número de emergencias 123, lo cual ha posibilitado la estabilización inicial mujer, la identificación de su red de apoyo y la canalización inmediata a la ruta de atención requerida de acuerdo a sus necesidades. 
No se presentaron retrasos.</t>
  </si>
  <si>
    <t>Logros: De acuerdo con los registros del Simisional 2.0. Durante el mes de octubre se recepcionaron y gestionaron 164 incidentes con código de tipificación 204-Tentativa de Feminicidio priorizado para la atención en urgencia/emergencia a través de la móvil mujer de la AgenciaMuj bajo un esquema de duplas psico jurídicas. 
De estos, se realizaron 73 orientaciones psico-jurídicas efectivas  y se gestionaron 91 incidentes como intento fallido de contacto. Adicionalmente, se retomó el balance de la móvil mujer en los espacios de reunión entre la AgenciaMuj y C4, desarrollandose 6 espacios. 
Con corte al mes de octubre se recepcionaron y gestionaron 650  incidentes con código de tipificación 204-Tentativa de Feminicidio priorizado para la atención en urgencia/emergencia a través de la móvil mujer de la AgenciaMuj bajo un esquema de duplas psico jurídicas. De estos incidentes 332 incidentes fueron orientaciones psico-jurídicas efectivas y 318 fueron casos gestionados con Contacto Inicial fallido.
Beneficios: El abordaje psico-jurídico de la móvil mujer promueve el apoyo inmediato en territorio para las mujeres víctimas de violencia en el distrito, mediante una atención coordinada entre las agencias que componen el número de emergencias 123,  lo cual ha posibilitado la estabilización inicial mujer, la identificación de su red de apoyo y  la canalización inmediata a la ruta de atención requerida  de acuerdo a sus necesidades. Asimismo, contar con la capacidad móvil facilita y acerca a la mujer a la activación de la ruta de atención (protección –justicia) o a un lugar seguro para garantizar su derecho a vivir una vida libre de violencias.  
No se presentaron retrasos</t>
  </si>
  <si>
    <t>Durante el mes de octubre fueron contestados, analizados o gestionados 864 incidentes recepcionados por la AgenciaMuj de los códigos de tipificación priorizados.</t>
  </si>
  <si>
    <t xml:space="preserve">Con corte al mes de octubre fueron contestados, analizados o gestionados 3.588 incidentes recepcionados  por la AgenciaMuj de los códigos de tipificación priorizados. </t>
  </si>
  <si>
    <t>Durante el mes octubre de los 864 incidentes contestados, gestionados y analizados por la AgenciaMuj, 608 fueron direccionados a equipos de la Secretaría Distrital de la Mujer para atención post-evento y en urgencia-emergencia a través de la móvil mujer, recurso de despacho de la AgenciaMuj.</t>
  </si>
  <si>
    <t xml:space="preserve">Con corte al mes de octubre de los 3.588 incidentes contestados, gestionados y analizados, 2.542 fueron direccionados a equipos de la Secretaría Distrital de la Mujer para atención post-evento y en urgencia-emergencia a través de la móvil mujer, recurso de despacho de la AgenciaMuj. </t>
  </si>
  <si>
    <t>Durante el mes de octubre se recepcionaron y gestionaron 164 incidentes con código de tipificación 204-Tentativa de Feminicidio priorizado para la atención en urgencia/emergencia a través de la móvil mujer de la AgenciaMuj bajo un esquema de duplas psico jurídicas.</t>
  </si>
  <si>
    <t>Con corte al mes de octubre de 2024 se recepcionaron y gestionaron 650 incidentes con código de tipificación 204-Tentativa de Feminicidio priorizado para la atención en urgencia/emergencia a través de la móvil mujer de la AgenciaMuj bajo un esquema de duplas psico jurídicas.</t>
  </si>
  <si>
    <t>Durante el mes de octubre se realizaron 73 orientaciones psico-jurídicas efectivas por parte de la móvil mujer de la AgenciaMuj</t>
  </si>
  <si>
    <t>Con corte al mes de cotubre de 2024 se realizaron 332 orientaciones psico-jurídicas efectivaspor parte de la móvil mujer de la AgenciaMuj</t>
  </si>
  <si>
    <t>Durante el mes de octubre se gestionaron 91 incidentes como intento fallido de contacto, en el marco de la atención de la móvil mujer de la AgenciaMuj.</t>
  </si>
  <si>
    <t>Con corte al mes de cotubre se gestionaron 318 incidentes como intento fallido de contacto en el marco de la atención de la móvil mujer de la AgenciaMuj</t>
  </si>
  <si>
    <t>De acuerdo con los registros del Simisional 2.0. Durante el mes de octubre de 2024, las Duplas de Atención Psicosocial realizaron un total de 216 atenciones, de las cuales 71 corresponden a primeras atenciones y 145 a seguimientos efectivos. El proceso de orientación, atención y acompañamiento psicosocial facilitado por las profesionales aportó al reconocimiento de las violencias y a la garantía del derecho de las mujeres a una vida libre de las mismas. 
Lo anterior tomando como base la información consolidada que se encuentra disponible en el aplicativo Simisional 2.0.</t>
  </si>
  <si>
    <t>De acuerdo con los registros del Simisional 2.0. De julio a octubre de 2024, las Duplas de Atención Psicosocial realizaron un total de 675 atenciones, de las cuales 205 corresponden a primeras atenciones y 470 a seguimientos gestionados. El proceso de orientación, atención y acompañamiento psicosocial facilitado por las profesionales aportó al reconocimiento de las violencias y a la garantía del derecho de las mujeres a una vida libre de las mismas. 
Lo anterior tomando como base la información consolidada que se encuentra disponible en el aplicativo Simisional 2.0.</t>
  </si>
  <si>
    <r>
      <rPr>
        <sz val="11"/>
        <color theme="3" tint="-0.499984740745262"/>
        <rFont val="Arial"/>
        <family val="2"/>
      </rPr>
      <t>Logros: De acuerdo con los registros del Simisional 2.0. Durante el mes de octubre de 2024, las Duplas de Atención Psicosocial realizaron un total de 216 atenciones, de las cuales 71 corresponden a primeras atenciones y 145 a seguimientos efectivos. Lo anterior tomando como base la información consolidada que se encuentra disponible en el aplicativo Simisional 2.0.
De julio a octubre de 2024, las Duplas de Atención Psicosocial realizaron un total de 675 atenciones, de las cuales 205 corresponden a primeras atenciones y 470 a seguimientos gestionados. El proceso de orientación, atención y acompañamiento psicosocial facilitado por las profesionales aportó al reconocimiento de las violencias y a la garantía del derecho de las mujeres a una vida libre de las mismas. Lo anterior tomando como base la información consolidada que se encuentra disponible en el aplicativo Simisional 2.0.</t>
    </r>
    <r>
      <rPr>
        <sz val="11"/>
        <color rgb="FFFF0000"/>
        <rFont val="Arial"/>
        <family val="2"/>
      </rPr>
      <t xml:space="preserve">
</t>
    </r>
    <r>
      <rPr>
        <sz val="11"/>
        <rFont val="Arial"/>
        <family val="2"/>
      </rPr>
      <t xml:space="preserve">
Beneficios: El proceso de orientación, atención y acompañamiento psicosocial facilitado por las profesionales aportó al reconocimiento de las violencias y a la garantía del derecho de las mujeres a una vida libre de las mismas. Las mujeres remitidas por los diferentes equipos y/o profesionales tuvieron la oportunidad de recibir la oferta de acompañamiento psicosocial dentro de las 24 horas siguientes a la asignación del caso, lo que permitió para ellas sentirse escuchadas y orientadas durante las situaciones críticas o aquellas en las que manifiestan miedo, angustia, tristeza entre otras emociones generadas por las violencias.
</t>
    </r>
    <r>
      <rPr>
        <sz val="11"/>
        <color theme="3" tint="-0.499984740745262"/>
        <rFont val="Arial"/>
        <family val="2"/>
      </rPr>
      <t>Retrasos y alternativas de solución: Durante el mes de octubre no se reportaron retrasos en el proceso de atención psicosocial.</t>
    </r>
  </si>
  <si>
    <r>
      <t xml:space="preserve">
</t>
    </r>
    <r>
      <rPr>
        <sz val="11"/>
        <color theme="3" tint="-0.499984740745262"/>
        <rFont val="Times New Roman"/>
        <family val="1"/>
      </rPr>
      <t xml:space="preserve">De acuerdo con los registros del Simisional 2.0. Durante el mes de septiembre de 2024, las Duplas de Atención Psicosocial realizaron un total de 216 atenciones, de las cuales 71 corresponden a primeras atenciones y 145 a seguimientos efectivos. El proceso de orientación, atención y acompañamiento psicosocial facilitado por las profesionales aportó al reconocimiento de las violencias y a la garantía del derecho de las mujeres a una vida libre de las mismas. </t>
    </r>
  </si>
  <si>
    <t xml:space="preserve">Durante los meses de julio y octubre de 2024, las Duplas de Atención Psicosocial realizaron un total de 675 atenciones, de las cuales 205 corresponden a primeras atenciones y 470 a seguimientos gestionados. El proceso de orientación, atención y acompañamiento psicosocial facilitado por las profesionales aportó al reconocimiento de las violencias y a la garantía del derecho de las mujeres a una vida libre de las mismas.    </t>
  </si>
  <si>
    <r>
      <rPr>
        <sz val="11"/>
        <color theme="3" tint="-0.499984740745262"/>
        <rFont val="Times New Roman"/>
        <family val="1"/>
      </rPr>
      <t xml:space="preserve">De acuerdo con el reporte del Simisional 2.0, durante el mes de octubre de 2024, las profesionales  de las Duplas de Atención Psicosocial realizaron un total de </t>
    </r>
    <r>
      <rPr>
        <b/>
        <sz val="11"/>
        <color theme="3" tint="-0.499984740745262"/>
        <rFont val="Times New Roman"/>
        <family val="1"/>
      </rPr>
      <t>145 seguimientos efectivos</t>
    </r>
    <r>
      <rPr>
        <sz val="11"/>
        <color theme="3" tint="-0.499984740745262"/>
        <rFont val="Times New Roman"/>
        <family val="1"/>
      </rPr>
      <t xml:space="preserve">  que permitieron dar continuidad al plan de acompañamiento psicosocial identificado y proyectado en cada caso de acuerdo con las necesidades de las mujeres. En este sentido los seguimientos permitieron conocer el contexto actual de las mujeres, concertar citas para el acompañamiento y dar contuinidad al plan de acción construido con cada ciudadana. Es importante mencionar que, la cifra de seguimientos incluye también, el registro de gestiones como la concertación de la sesión psicosocial. 
A través de los seguimientos se conoció la situación de las mujeres y con base en ello se determinó el plan de acción y las acciones prioritarias necesarias en cada caso.</t>
    </r>
    <r>
      <rPr>
        <sz val="11"/>
        <color rgb="FFFF0000"/>
        <rFont val="Times New Roman"/>
        <family val="1"/>
      </rPr>
      <t xml:space="preserve">
.</t>
    </r>
  </si>
  <si>
    <t xml:space="preserve">De julio a octubree de 2024, las profesionales  de las Duplas de Atención Psicosocial realizaron un total de 470 que han permitido la  continuidad del plan de acompañamiento psicosocial identificado y proyectado en cada caso de acuerdo con las necesidades de las mujeres. Lo anterior tomando como base la información consolidada que se encuentra disponible en el aplicativo Simisional 2.0. En este sentido los seguimientos permitieron conocer el contexto actual de las mujeres, concertar citas para el acompañamiento y dar contuinidad al plan de acción construido con cada ciudadana. Es importante mencionar que, la cifra de seguimientos incluye también, el registro de gestiones como la concertación de la sesión psicosocial. </t>
  </si>
  <si>
    <t>De acuerdo con los registros del Simisional 2.0. En el mes de octubre se brindaron 122 atenciones psico-jurídicas en dupla a mujeres víctimas de violencias en el espacio y el transporte público, de las cuales 45 fueron nuevas atenciones y 77 fueron seguimientos efectivos. Dichas atenciones incluyeron primeros acercamientos, orientaciones y seguimientos a los casos de mujeres que requirieron acompañamiento integral.
Lo anterior con base en la información consolidada que se encuentra disponible en el aplicativo Simisional 2.0.
Así mismo, en el marco de la asistencia técnica para el fortalecimiento de las capacidades del sector transporte, con base en el  protocolo de prevención, atención y sanción de las violencias contra las mujeres en el espacio y transporte público se realizaron 7 espacios de articulación interinstitucional con entidades con competencia en la prevención, atención y sanción de violencias en el espacio y transporte público.</t>
  </si>
  <si>
    <t>De acuerdo con los registros del Simisional 2.0.  Entre los meses de julio a octubre se brindaron 444 atenciones psico-jurídicas en dupla a mujeres víctimas de violencias en el espacio y el transporte público, de las cuales 107 fueron nuevas atenciones y 337 seguimientos efectivos. Dichas atenciones incluyeron primeros acercamientos, orientaciones y seguimientos a los casos de mujeres que requirieron acompañamiento integral.
Lo anterior con base en la información consolidada que se encuentra disponible en el aplicativo Simisional 2.0.
Así mismo, en el marco de la asistencia técnica para el fortalecimiento de las capacidades del sector transporte, con base en el  protocolo de prevención, atención y sanción de las violencias contra las mujeres en el espacio y transporte público se realizaron 20 espacios de articulación interinstitucional con entidades con competencia en la prevención, atención y sanción de violencias en el espacio y transporte público.</t>
  </si>
  <si>
    <t>En octubre a través del curso virtual "El derecho de las mujeres a una vida libre de violencias: Herramientas prácticas", se capacitaron 29 servidoras(es) y 17 ciudadanas(os)  a través de los 4 módulos y las 9 unidades temáticas dispuestas. Así mismo, a partir de 73 jornadas de sensibilización sobre el derecho de las mujeres a una vida libre de violencia realizadas por los equipos de la Dirección de Eliminación de Violencias, se logró la participación de 1240 servidores/as, para un total de 1.269 servidores(as) formados(as).</t>
  </si>
  <si>
    <t>Con corte al mes de octubre se fortalecieron las capacidades de 3.248 servidores(as).</t>
  </si>
  <si>
    <t>En el mes de octubre se participó en 19 espacios de articulación y coordinación de acciones estratégicas para la prevención, atención y sanción de las violencias contra las mujeres en el Distrito Capital: 
(1) 011024 Participación en la reunión de planeación de la conmemoración del Día Internacional de la Eliminación de la violencia contra la mujer 25N, con la Subsecretaría de Fortalecimiento de Capacidades y Oportunidades y los equipos de comunicaciones y transformaciones culturales.
(2) 011024 Articulación de acciones intrainstitucionales desde el equipo de prevención SOFIA Distrital y Local, en el fortalecimiento de los componentes del Sistema SOFIA.
(3) 031024 Participación en la reunión de articulación con la empresa Vanti, con el fin de planear una jornada conjunta enfocada en la conmemoración del 25N.
(4) 031024 Participación en la reunión de articulación entre los equipos de referentas de la Dirección de Derechos y Diseño de Políticas y de prevención de la Dirección de Eliminación de Violencias contra las mujeres y Acceso a la Justicia, con el fin de fortalecer el trabajo articulado, de cara al seguimiento que se realiza a los sectores.
(5) 071024 Participación en la reunión de socialización de la propuesta del protocolo de prevención de violencias en instituciones de educación superior, presentado por la universidad ESAP.
(6) 071024 Articulación de acciones interinstitucionales con la empresa CNCCOL para el fortalecimiento de la autonomía económica de mujeres víctimas de violencia.
(7) 081024 Participación en la segunda reunión de articulación entre los equipos de referentas de la Dirección de Derechos y Diseño de Políticas y de prevención de la Dirección de Eliminación de Violencias contra las mujeres y Acceso a la Justicia, con el fin de fortalecer el trabajo articulado, de cara al seguimiento que se realiza a los sectores.
(8) 091024 Participación en la reunión de construcción del documento de sentido base de la conmemoración del Día Internacional de la Eliminación de las violencias contra las mujeres 25N.
(9) 111024 Participación en la reunión de seguimiento a la articulación de la jornada planeada en conjunto con la empresa Vanti, en el marco del 25N.
(10) 161024 Articulación de acciones intrainstitucionales con la líder del equipo de Trabajadoras Sociales de las Casas de Igualdad de Oportunidades para las Mujeres, para el fortalecimiento de la autonomía económica de mujeres víctimas de violencia atendidas por este equipo.
(11) 171024 161024 Articulación de acciones intrainstitucionales con la líder del equipo de dinamizadoras de las Casas de Justicia, para el fortalecimiento de la autonomía económica de mujeres víctimas de violencia atendidas por este equipo.
(12) 171024 Participación en la Octava Mesa de Prevención del Comité Distrital de Lucha contra la trata de personas, espacio en el que se socializaron las acciones interinstitucionales realizadas para la visibilización del delito en Colegios y entornos escolares, y se realizó la socialización de las acciones de prevención orientadas para el mes de noviembre.
(13) 181024 Articulación de acciones intrainstitucionales con la líder del equipo de profesionales de apoyo de la Estrategia URI, para el fortalecimiento de la autonomía económica de mujeres víctimas de violencia atendidas por este equipo.
(14) 181024 Participación en la Sexta Mesa Técnica de asistencia y protección del Comité Distrital De Lucha Contra La Trata De Personas, espacio en el que se realizó la socialización del balance de los casos atendidos en el último mes, se realizó la revisión de los casos y acciones de seguimiento para cada uno de estos.
(15) 221024 Articulación de acciones interinstitucionales con el equipo delegado de la Terminal de Transporte de Bogotá, con el fin de fortalecer las oportunidades de socialización de los emprendimientos de las mujeres y su autonomía económica.
(16) 281024 Gestión, convocatoria y participación en la segunda sesión directiva de la Mesa Distrital SOFIA, con el fin de realizar el seguimiento a los avances y compromisos de las entidades distritales en la garantía del derecho de las mujeres a una vida libre de violencias
(17) 291024 Articulación de acciones interinstitucionales con la empresa Group COS para el fortalecimiento de la autonomía económica de mujeres víctimas de violencia, a través de nuevas vacantes laborales disponibles.
(18) 301024 Participación en la Mesa técnica de Investigación y Judicialización del Comité Distrital De Lucha Contra La Trata De Personas, espacio en el que la Secretaría Distrital de Seguridad expuso los avances en materia de articulación interinstitucional y apoyo de organizaciones no gubernamentales para fortalecer los procesos de investigación y se socializaron los avances y claridades jurídica en varios casos.
(19) 311024 Participación en la Quinta sesión ordinaria del Comité Distrital De Lucha Contra La Trata De Personas, espacio en el que se realizó fortalecimiento a los miembros del comité sobre la donación y extracción de órganos, se socializaron los avances y necesidad en materia de reporte del Redpat y la socialización de los procesos de fortalecimiento agendados.  </t>
  </si>
  <si>
    <t xml:space="preserve">Con corte al mes de octubre se participó en 32 espacios de articulación y coordinación de acciones estratégicas para la prevención, atención y sanción de las violencias contra las mujeres en el Distrito Capital. </t>
  </si>
  <si>
    <t>En octubre en el marco de la asistencia técnica para el fortalecimiento de los componentes del Sistema SOFIA se llevaron a cabo 10 espacios de articulación entre entidades distritales: 
(1) 031024 Asistencia técnica a la Secretaría Distrital de Desarrollo Económico en la planeación de la Ruta Integral de acceso al trabajo en condiciones de igualdad y dignidad, con énfasis en la planeación de jornadas de inscripción de las mujeres interesadas y focalizadas.
(2) 031024 Participación en la reunión de construcción de la línea técnica para la conmemoración del 25N, desde los equipos de prevención y de comunicaciones.
(3) 081024 Sensibilización sobre el derecho de las mujeres a una vida libre de violencias y la Ruta Única de Atención a mujeres víctimas de violencia y en riesgo de feminicidio, dirigida a colaboradores del programa Talento Capital de la Secretaría de Desarrollo Económico.
(4) 091024 Sensibilización y fortalecimiento técnico a trabajadores y trabajadoras de la Fundación Santa Fe, acerca del delito de trata de personas, se socializaron conceptos técnicos, afectaciones diferenciales en las mujeres, marco normativo y rutas de atención.
(5) 111024 Sensibilización y fortalecimiento técnico al equipo interdisciplinario de la Comisaria de Familia Kennedy 1, acerca de los delitos de trata de personas y ataques con agentes químicos, espacios en el que se compartió porque se consideran violencias exacerbada, conceptos básicos, marco normativo y como realizar la activación de las rutas de atención para cada delito.
(6) 161024 Fortalecimiento técnico a funcionarios/as, servidores, y contratistas de la Escuela Distrital contra la Explotación Sexual Comercial de niños, niñas y adolescentes, acerca del delito de trata de personas, razones por las que se entiende como un delito feminizado, conceptos básicos, rutas de atención y acciones distritales que se adelantan contra la trata de personas.
(7) 161024 Participación en la reunión de contextualización sobre el mecanismo articulador para el abordaje integral de las violencias por razones de sexo y género - Decreto 1710 de 2020, en conjunto con la Secretaría de Integración Social.
(8) 211024 Asistencia técnica a la Fundación Gilberto Álzate Avendaño en la planeación y concertación del acompañamiento de las enlaces SOFIA, en el festival Monumentum.
(9) 231024 Mesa de trabajo interinstitucional, entre los sectores de Mujer, Salud e Integración Social, con el fin de definir compromisos de implementación del mecanismo articulador del Decreto 1710 de 2020 en el Distrito.
(10) 281024 Sensibilización y fortalecimiento técnico al equipo interdisciplinario de la Comisaria de Familia Ciudad Bolívar 1, acerca de los ataques con agentes químicos, sustancias inflamables y líquidos hirvientes ejercidos en contra de las mujeres, se exponen los conceptos básicos, caracterización de la ocurrencia de este tipo de violencia en Bogotá, derechos de las víctimas y ruta de atención.</t>
  </si>
  <si>
    <t xml:space="preserve">Con corte al mes de octubre se realizaron 28 asistencias técnicas para el desarrollo de acciones de fortalecimiento de los componentes del Sistema SOFIA
</t>
  </si>
  <si>
    <t xml:space="preserve">En el mes de octubre, en el marco de las acciones de seguimiento a la implementación de las rutas de atención y protección para mujeres en riesgo o víctimas de los delitos de trata de personas y ataques con agentes químicos, se realizaron un total de 20 acciones de activación de ruta y seguimientos de casos a mujeres en riesgo y víctimas de los delitos de trata de personas y ataques con agentes químicos.
</t>
  </si>
  <si>
    <t>Con corte al mes de octubre se realizaron 35 acciones de activación de ruta y seguimientos efectivos de casos, para mujeres en riesgo o víctimas de los delitos de trata de personas y ataques con agentes químicos.</t>
  </si>
  <si>
    <t>En el mes de octubre para el fortalecimiento de los componentes del Sistema SOFIA, se desarrollaron las siguientes acciones: 
- El fortalecimiento de las capacidades de 1.269 servidoras y servidores sobre el derecho de las mujeres a una vida libre de violencias.
- Participación en 19 espacios de articulación y coordinación de acciones estratégicas para la prevención, atención y sanción de las violencias contra las mujeres en el Distrito Capital.
- Realización de 10 espacios de asistencia técnica para el fortalecimiento de los componentes del Sistema SOFIA.
- Seguimiento a 20 acciones de activación de ruta y seguimientos efectivos de casos, en la implementación de las rutas de atención y protección para mujeres en riesgo o víctimas de los delitos de trata de personas y ataques con agentes químicos.</t>
  </si>
  <si>
    <t>Entre los meses de julio y octubre para el fortalecimiento de los componentes del Sistema SOFIA, se desarrollaron las siguientes acciones: 
- El fortalecimiento de las capacidades de 3.248 servidoras y servidores sobre el derecho de las mujeres a una vida libre de violencias.
- Participación en 32 espacios de articulación y coordinación de acciones estratégicas para la prevención, atención y sanción de las violencias contra las mujeres en el Distrito Capital.
- Realización de 28 espacios de asistencia técnica para el fortalecimiento de los componentes del Sistema SOFIA.
- Seguimiento a 35 acciones de activación de ruta y seguimientos efectivos de casos, en la implementación de las rutas de atención y protección para mujeres en riesgo o víctimas de los delitos de trata de personas y ataques con agentes químicos.</t>
  </si>
  <si>
    <t>Logros: En octubre a través del curso virtual "El derecho de las mujeres a una vida libre de violencias: Herramientas prácticas", se capacitaron 29 servidoras(es) y 17 ciudadanas(os)  a través de los 4 módulos y las 9 unidades temáticas dispuestas. Así mismo, a partir de 73 jornadas de sensibilización sobre el derecho de las mujeres a una vida libre de violencia realizadas por los equipos de la Dirección de Eliminación de Violencias, se logró la participación de 1240 servidores/as, para un total de 1.269 servidores(as) formados(as).
Con corte al mes de octubre se fortalecieron las capacidades de 3.248 servidores(as).
Beneficios: Se brindaron herramientas a la ciudadanía y a servidores/as públicos para el reconocimiento del derecho de las mujeres a una vida libre de violencias y los elementos y procedimientos para su garantía.
No se presentaron retrasos</t>
  </si>
  <si>
    <t xml:space="preserve">
Logros: En el mes de octubre se participó en 19 espacios de articulación y coordinación de acciones estratégicas para la prevención, atención y sanción de las violencias contra las mujeres en el Distrito Capital: 
(1) 011024 Participación en la reunión de planeación de la conmemoración del Día Internacional de la Eliminación de la violencia contra la mujer 25N, con la Subsecretaría de Fortalecimiento de Capacidades y Oportunidades y los equipos de comunicaciones y transformaciones culturales.
(2) 011024 Articulación de acciones intrainstitucionales desde el equipo de prevención SOFIA Distrital y Local, en el fortalecimiento de los componentes del Sistema SOFIA.
(3) 031024 Participación en la reunión de articulación con la empresa Vanti, con el fin de planear una jornada conjunta enfocada en la conmemoración del 25N.
(4) 031024 Participación en la reunión de articulación entre los equipos de referentas de la Dirección de Derechos y Diseño de Políticas y de prevención de la Dirección de Eliminación de Violencias contra las mujeres y Acceso a la Justicia, con el fin de fortalecer el trabajo articulado, de cara al seguimiento que se realiza a los sectores.
(5) 071024 Participación en la reunión de socialización de la propuesta del protocolo de prevención de violencias en instituciones de educación superior, presentado por la universidad ESAP.
(6) 071024 Articulación de acciones interinstitucionales con la empresa CNCCOL para el fortalecimiento de la autonomía económica de mujeres víctimas de violencia.
(7) 081024 Participación en la segunda reunión de articulación entre los equipos de referentas de la Dirección de Derechos y Diseño de Políticas y de prevención de la Dirección de Eliminación de Violencias contra las mujeres y Acceso a la Justicia, con el fin de fortalecer el trabajo articulado, de cara al seguimiento que se realiza a los sectores.
(8) 091024 Participación en la reunión de construcción del documento de sentido base de la conmemoración del Día Internacional de la Eliminación de las violencias contra las mujeres 25N.
(9) 111024 Participación en la reunión de seguimiento a la articulación de la jornada planeada en conjunto con la empresa Vanti, en el marco del 25N.
(10) 161024 Articulación de acciones intrainstitucionales con la líder del equipo de Trabajadoras Sociales de las Casas de Igualdad de Oportunidades para las Mujeres, para el fortalecimiento de la autonomía económica de mujeres víctimas de violencia atendidas por este equipo.
(11) 171024 161024 Articulación de acciones intrainstitucionales con la líder del equipo de dinamizadoras de las Casas de Justicia, para el fortalecimiento de la autonomía económica de mujeres víctimas de violencia atendidas por este equipo.
(12) 171024 Participación en la Octava Mesa de Prevención del Comité Distrital de Lucha contra la trata de personas, espacio en el que se socializaron las acciones interinstitucionales realizadas para la visibilización del delito en Colegios y entornos escolares, y se realizó la socialización de las acciones de prevención orientadas para el mes de noviembre.
(13) 181024 Articulación de acciones intrainstitucionales con la líder del equipo de profesionales de apoyo de la Estrategia URI, para el fortalecimiento de la autonomía económica de mujeres víctimas de violencia atendidas por este equipo.
(14) 181024 Participación en la Sexta Mesa Técnica de asistencia y protección del Comité Distrital De Lucha Contra La Trata De Personas, espacio en el que se realizó la socialización del balance de los casos atendidos en el último mes, se realizó la revisión de los casos y acciones de seguimiento para cada uno de estos.
(15) 221024 Articulación de acciones interinstitucionales con el equipo delegado de la Terminal de Transporte de Bogotá, con el fin de fortalecer las oportunidades de socialización de los emprendimientos de las mujeres y su autonomía económica.
(16) 281024 Gestión, convocatoria y participación en la segunda sesión directiva de la Mesa Distrital SOFIA, con el fin de realizar el seguimiento a los avances y compromisos de las entidades distritales en la garantía del derecho de las mujeres a una vida libre de violencias
(17) 291024 Articulación de acciones interinstitucionales con la empresa Group COS para el fortalecimiento de la autonomía económica de mujeres víctimas de violencia, a través de nuevas vacantes laborales disponibles.
(18) 301024 Participación en la Mesa técnica de Investigación y Judicialización del Comité Distrital De Lucha Contra La Trata De Personas, espacio en el que la Secretaría Distrital de Seguridad expuso los avances en materia de articulación interinstitucional y apoyo de organizaciones no gubernamentales para fortalecer los procesos de investigación y se socializaron los avances y claridades jurídica en varios casos.
(19) 311024 Participación en la Quinta sesión ordinaria del Comité Distrital De Lucha Contra La Trata De Personas, espacio en el que se realizó fortalecimiento a los miembros del comité sobre la donación y extracción de órganos, se socializaron los avances y necesidad en materia de reporte del Redpat y la socialización de los procesos de fortalecimiento agendados.  
Con corte al mes de octubre se participó en 32 espacios de articulación y coordinación de acciones estratégicas para la prevención, atención y sanción de las violencias contra las mujeres en el Distrito Capital. 
Beneficios: Las mujeres del Distrito Capital se benefician de la articulación de acciones estratégicas ya que se incide desde allí en la prevención, atención y sanción de las violencias contra mujeres. 
No se presentaron retrasos
</t>
  </si>
  <si>
    <t>Logros: En octubre en el marco de la asistencia técnica para el fortalecimiento de los componentes del Sistema SOFIA se llevaron a cabo 10 espacios de articulación entre entidades distritales: 
(1) 031024 Asistencia técnica a la Secretaría Distrital de Desarrollo Económico en la planeación de la Ruta Integral de acceso al trabajo en condiciones de igualdad y dignidad, con énfasis en la planeación de jornadas de inscripción de las mujeres interesadas y focalizadas.
(2) 031024 Participación en la reunión de construcción de la línea técnica para la conmemoración del 25N, desde los equipos de prevención y de comunicaciones.
(3) 081024 Sensibilización sobre el derecho de las mujeres a una vida libre de violencias y la Ruta Única de Atención a mujeres víctimas de violencia y en riesgo de feminicidio, dirigida a colaboradores del programa Talento Capital de la Secretaría de Desarrollo Económico.
(4) 091024 Sensibilización y fortalecimiento técnico a trabajadores y trabajadoras de la Fundación Santa Fe, acerca del delito de trata de personas, se socializaron conceptos técnicos, afectaciones diferenciales en las mujeres, marco normativo y rutas de atención.
(5) 111024 Sensibilización y fortalecimiento técnico al equipo interdisciplinario de la Comisaria de Familia Kennedy 1, acerca de los delitos de trata de personas y ataques con agentes químicos, espacios en el que se compartió porque se consideran violencias exacerbada, conceptos básicos, marco normativo y como realizar la activación de las rutas de atención para cada delito.
(6) 161024 Fortalecimiento técnico a funcionarios/as, servidores, y contratistas de la Escuela Distrital contra la Explotación Sexual Comercial de niños, niñas y adolescentes, acerca del delito de trata de personas, razones por las que se entiende como un delito feminizado, conceptos básicos, rutas de atención y acciones distritales que se adelantan contra la trata de personas.
(7) 161024 Participación en la reunión de contextualización sobre el mecanismo articulador para el abordaje integral de las violencias por razones de sexo y género - Decreto 1710 de 2020, en conjunto con la Secretaría de Integración Social.
(8) 211024 Asistencia técnica a la Fundación Gilberto Álzate Avendaño en la planeación y concertación del acompañamiento de las enlaces SOFIA, en el festival Monumentum.
(9) 231024 Mesa de trabajo interinstitucional, entre los sectores de Mujer, Salud e Integración Social, con el fin de definir compromisos de implementación del mecanismo articulador del Decreto 1710 de 2020 en el Distrito.
(10) 281024 Sensibilización y fortalecimiento técnico al equipo interdisciplinario de la Comisaria de Familia Ciudad Bolívar 1, acerca de los ataques con agentes químicos, sustancias inflamables y líquidos hirvientes ejercidos en contra de las mujeres, se exponen los conceptos básicos, caracterización de la ocurrencia de este tipo de violencia en Bogotá, derechos de las víctimas y ruta de atención.
Con corte al mes de octubre se realizaron 28 asistencias técnicas para el desarrollo de acciones de fortalecimiento de los componentes del Sistema SOFIA.
Beneficios: La dinamización de la articulación interinstitucional busca fortalecer la identificación y prevención de violencias contra las mujeres en el Distrito, en conjunto con las entidades con garantía en el derecho de las mujeres a una vida libre de violencias. 
No se presentaron retrasos</t>
  </si>
  <si>
    <t>Logros:  En el mes de octubre, en el marco de las acciones de seguimiento a la implementación de las rutas de atención y protección para mujeres en riesgo o víctimas de los delitos de trata de personas y ataques con agentes químicos, se realizaron un total de 20 acciones de activación de ruta y seguimientos de casos a mujeres en riesgo y víctimas de los delitos de trata de personas y ataques con agentes químicos.
Con corte al mes de octubre se realizaron 35 acciones de activación de ruta y seguimientos efectivos de casos, para mujeres en riesgo o víctimas de los delitos de trata de personas y ataques con agentes químicos.
Beneficios: El fortalecimiento de las estrategias de prevención y seguimiento de los delitos contra la trata de personas y ataques con agentes químicos busca fortalecer la identificación, prevención y sanción de estos tipos de violencia contra las mujeres en el Distrito.
No se presentaron retrasos</t>
  </si>
  <si>
    <t xml:space="preserve">De acuerdo con las matrices internas de información. 
Durante el mes de octubre, el marco de la estrategia de prevención del feminicidio (desde la Estrategia Intersectorial para la Prevención y Atención de Víctimas de Violencia de Género con Énfasis en Violencia Sexual y Feminicidio - Estrategia en Hospitales) se operó en 8 IPS en el marco de las 4 subredes públicas y 1 IPS Privada, a través de las cuales se realizaron 485 atenciones y 1340 seguimientos, para un total de 1825. Así mismo, se llevaron a cabo 28 jornadas de capacitaciones y sensibilizaciones en temas como: Socialización de la Estrategia Intersectorial,Ley 2126 de 2012, Denuncia ante Fiscalía, Cadena de custodia, Violencia sexual en NNA, protocolo de Atención a Mujeres Víctimas de violencia Sexual,  activacion de actos urgentes, acoso sexual en el ambito laboral.
</t>
  </si>
  <si>
    <t>De acuerdo con las matrices internas de información. Entre julio, agosto, septiembre y octubre de 2024 el marco de la estrategia de prevención del feminicidio (desde la Estrategia Intersectorial para la Prevención y Atención de Víctimas de Violencia de Género con Énfasis en Violencia Sexual y Feminicidio - Estrategia en Hospitales) se operó en 8 IPS en el marco de las 4 subredes públicas y 1 IPS Privada, a través de las cuales se realizaron 1.803 atenciones y 4.211 seguimientos, para un total de 6.014 atenciones socio jurídicas a mujeres víctimas de violencia. 
Se llevaron a cabo 85 jornadas de capacitaciones y sensibilizaciones en temas como:socialización de la Estrategia Intersectorial, tipos de violencias contra las mujeres y Ley 1257 de 2008, protocolo de Atención a Mujeres Víctimas de violencia Sexual y el Derecho Fundamental a la Interrupción Voluntaria del Embarazo,ley 1761 de 2015, activacion de actos urgentes, NNA  y Mujeres en las relaciones sexuales, Casas Refugio, Canales de denuncia en FGN, aplicativo Denuncia Fácil y Actos Urgentes, Cadena de Custodia y Ley 2126 de 2012. y Acoso Sexual en el Ambito Laboral.</t>
  </si>
  <si>
    <t>Logros: De acuerdo con las matrices internas de información. 
Durante el mes de octubre, el marco de la estrategia de prevención del feminicidio (desde la Estrategia Intersectorial para la Prevención y Atención de Víctimas de Violencia de Género con Énfasis en Violencia Sexual y Feminicidio - Estrategia en Hospitales) se operó en 8 IPS en el marco de las 4 subredes públicas y 1 IPS Privada, a través de las cuales se realizaron 485 atenciones y 1.340 seguimientos, para un total de 1.825. 
Con corte al mes de octubre se operó en 8 IPS en el marco de las 4 subredes públicas y 1 IPS Privada, a través de las cuales se realizaron 6.014 atenciones.
Beneficios:La atención integral a mujeres que ingresaron al Sistema de Salud, específicamente en las 4 subredes públicas y en articulación con la red privada, buscando atención médica por hechos derivados de violencias en su contra, y que recibieron atención socio jurídica con enfoque de género de manera presencial y remota, lo que permitió facilitar su derecho al acceso efectivo de la administración de justicia y protección, mediante el acompañamiento de las profesionales en la activación de rutas.
No se presentaron retrasos.</t>
  </si>
  <si>
    <t xml:space="preserve">Logros: En el  mes de octubre se llevaron a cabo 28  jornadas de capacitaciones y sensibilizaciones en temas como:  Socialización de la Estrategia Intersectorial,Ley 2126 de 2012, Denuncia ante Fiscalía, Cadena de custodia, Violencia sexual en NNA, protocolo de Atención a Mujeres Víctimas de violencia Sexual,  activacion de actos urgentes, acoso sexual en el ambito laboral.
Con corte al mes de octubre, en el marco de la estrategia de prevención del feminicidio (desde la Estrategia Intersectorial para la Prevención y Atención de Víctimas de Violencia de Género con Énfasis en Violencia Sexual y Feminicidio (Estrategia en hospitales), se llevaron a cabo 85 sesiones o espacios con el sector salud,  en temas como:socialización de la Estrategia Intersectorial, tipos de violencias contra las mujeres y Ley 1257 de 2008, protocolo de Atención a Mujeres Víctimas de violencia Sexual y el Derecho Fundamental a la Interrupción Voluntaria del Embarazo,ley 1761 de 2015, activacion de actos urgentes, NNA  y Mujeres en las relaciones sexuales, Casas Refugio, Canales de denuncia en FGN, aplicativo Denuncia Fácil, Actos Urgentes, Cadena de Custodia y Acoso Sexual en el Ambito Laboral.
Beneficios: La asistencia técnica legal, sensibilizaciones y capacitaciones brindadas al personal de salud, contribuyó a la de la atención prestada a las ciudadanas víctimas de violencia de género que acuden a los servicios de urgencias de las IPS Priorizadas.
No se presentaron retrasos						
							</t>
  </si>
  <si>
    <r>
      <t xml:space="preserve">En octubre  se llevaron a cabo </t>
    </r>
    <r>
      <rPr>
        <b/>
        <sz val="11"/>
        <rFont val="Times New Roman"/>
        <family val="1"/>
      </rPr>
      <t>14</t>
    </r>
    <r>
      <rPr>
        <sz val="11"/>
        <rFont val="Times New Roman"/>
        <family val="1"/>
      </rPr>
      <t xml:space="preserve"> espacios técnicos con las Alcaldías Locales donde se avanzó en la definición de fechas y agendas para las terceras sesiones del año de los Consejos Locales de Seguridad para las Mujeres, así se realizaron las sesiones de los Consejos en </t>
    </r>
    <r>
      <rPr>
        <b/>
        <sz val="11"/>
        <rFont val="Times New Roman"/>
        <family val="1"/>
      </rPr>
      <t>13</t>
    </r>
    <r>
      <rPr>
        <sz val="11"/>
        <rFont val="Times New Roman"/>
        <family val="1"/>
      </rPr>
      <t xml:space="preserve"> localidades: Suba, Chapinero, Santa Fe, Santa Fe, San Cristóbal, Usme, Tunjuelito, Bosa, Kennedy, Fontibón, Engativá, Antonio Nariño y La Candelaria. Se realizaron </t>
    </r>
    <r>
      <rPr>
        <b/>
        <sz val="11"/>
        <rFont val="Times New Roman"/>
        <family val="1"/>
      </rPr>
      <t>18</t>
    </r>
    <r>
      <rPr>
        <sz val="11"/>
        <rFont val="Times New Roman"/>
        <family val="1"/>
      </rPr>
      <t xml:space="preserve"> encuentros con las entidades locales para la retroalimentación de las estrategias de prevención de violencias contra las mujeres de los Planes Locales de Seguridad para las Mujeres. Se realizaron </t>
    </r>
    <r>
      <rPr>
        <b/>
        <sz val="11"/>
        <rFont val="Times New Roman"/>
        <family val="1"/>
      </rPr>
      <t xml:space="preserve">45 </t>
    </r>
    <r>
      <rPr>
        <sz val="11"/>
        <rFont val="Times New Roman"/>
        <family val="1"/>
      </rPr>
      <t xml:space="preserve">acciones de prevención de violencias en el espacio público, </t>
    </r>
    <r>
      <rPr>
        <b/>
        <sz val="11"/>
        <rFont val="Times New Roman"/>
        <family val="1"/>
      </rPr>
      <t>48</t>
    </r>
    <r>
      <rPr>
        <sz val="11"/>
        <rFont val="Times New Roman"/>
        <family val="1"/>
      </rPr>
      <t xml:space="preserve"> jornadas para la promoción y garantía de los derechos humanos de las mujeres y  </t>
    </r>
    <r>
      <rPr>
        <b/>
        <sz val="11"/>
        <rFont val="Times New Roman"/>
        <family val="1"/>
      </rPr>
      <t xml:space="preserve">14 </t>
    </r>
    <r>
      <rPr>
        <sz val="11"/>
        <rFont val="Times New Roman"/>
        <family val="1"/>
      </rPr>
      <t xml:space="preserve">mesas de trabajo para la prevención del delito de feminicidio. 
</t>
    </r>
  </si>
  <si>
    <r>
      <t xml:space="preserve">Entre julio y octubre se llevaron a cabo </t>
    </r>
    <r>
      <rPr>
        <b/>
        <sz val="11"/>
        <rFont val="Times New Roman"/>
        <family val="1"/>
      </rPr>
      <t>40</t>
    </r>
    <r>
      <rPr>
        <sz val="11"/>
        <rFont val="Times New Roman"/>
        <family val="1"/>
      </rPr>
      <t xml:space="preserve">  espacios técnicos con las Alcaldías Locales donde se avanzó en la definición de fechas y agendas para las sesiones de los CLSM y se avanzó con la realización de </t>
    </r>
    <r>
      <rPr>
        <b/>
        <sz val="11"/>
        <rFont val="Times New Roman"/>
        <family val="1"/>
      </rPr>
      <t>27</t>
    </r>
    <r>
      <rPr>
        <sz val="11"/>
        <rFont val="Times New Roman"/>
        <family val="1"/>
      </rPr>
      <t xml:space="preserve"> sesiones de los CLSM. Se realizaron </t>
    </r>
    <r>
      <rPr>
        <b/>
        <sz val="11"/>
        <rFont val="Times New Roman"/>
        <family val="1"/>
      </rPr>
      <t>41</t>
    </r>
    <r>
      <rPr>
        <sz val="11"/>
        <rFont val="Times New Roman"/>
        <family val="1"/>
      </rPr>
      <t xml:space="preserve"> encuentros con las entidades locales y las ciudadanas para la retroalimentación de las estrategias de prevención de violencias contra las mujeres de los Planes Locales de Seguridad para las Mujeres. Se realizaron </t>
    </r>
    <r>
      <rPr>
        <b/>
        <sz val="11"/>
        <rFont val="Times New Roman"/>
        <family val="1"/>
      </rPr>
      <t>68</t>
    </r>
    <r>
      <rPr>
        <sz val="11"/>
        <rFont val="Times New Roman"/>
        <family val="1"/>
      </rPr>
      <t xml:space="preserve"> acciones de prevención de violencias en el espacio público, </t>
    </r>
    <r>
      <rPr>
        <b/>
        <sz val="11"/>
        <rFont val="Times New Roman"/>
        <family val="1"/>
      </rPr>
      <t xml:space="preserve">108 </t>
    </r>
    <r>
      <rPr>
        <sz val="11"/>
        <rFont val="Times New Roman"/>
        <family val="1"/>
      </rPr>
      <t xml:space="preserve"> jornadas para la promoción y garantía de los derechos humanos de las mujeres y </t>
    </r>
    <r>
      <rPr>
        <b/>
        <sz val="11"/>
        <rFont val="Times New Roman"/>
        <family val="1"/>
      </rPr>
      <t xml:space="preserve">57 </t>
    </r>
    <r>
      <rPr>
        <sz val="11"/>
        <rFont val="Times New Roman"/>
        <family val="1"/>
      </rPr>
      <t xml:space="preserve">actividades para la prevención del delito de feminicidio. </t>
    </r>
  </si>
  <si>
    <t xml:space="preserve">No se presentan retrasos. </t>
  </si>
  <si>
    <t xml:space="preserve">Se avanzó en la consolidación de un escenario (CLSM) y una herramienta (PLSM) para el abordaje de la seguridad y violencias contra las mujeres desde un enfoque de género, de derechos y diferencial, incorporando a la categoría de delitos de alto impacto a los delitos sexuales y la violencia intrafamiliar.
Se logró realizar la segund&lt; sesión del CLSM de Suba que presentaba retrasos debido a la agenda de la alcaldía local.   </t>
  </si>
  <si>
    <r>
      <t xml:space="preserve">Logros: En octubre se realizaron </t>
    </r>
    <r>
      <rPr>
        <b/>
        <sz val="11"/>
        <rFont val="Times New Roman"/>
        <family val="1"/>
      </rPr>
      <t>18</t>
    </r>
    <r>
      <rPr>
        <sz val="11"/>
        <rFont val="Times New Roman"/>
        <family val="1"/>
      </rPr>
      <t xml:space="preserve"> encuentros con las entidades locales para la retroalimentación de los compromisos y estrategias de prevención de violencias contra las mujeres de los Planes Locales de Seguridad para las Mujeres de: Usaquén, Chapinero, Santa Fe, San Cristóbal, Usme, Tunjuelito, Bosa, Kennedy, Fontibón, Engativá, Suba, Barrios Unidos, Teusaquillo, Los Mártires, Antonio Nariño, La Candelaria, Rafael Uribe y Ciudad Bolívar.
Con corte al mes de octubre se realizaron </t>
    </r>
    <r>
      <rPr>
        <b/>
        <sz val="11"/>
        <rFont val="Times New Roman"/>
        <family val="1"/>
      </rPr>
      <t>41</t>
    </r>
    <r>
      <rPr>
        <sz val="11"/>
        <rFont val="Times New Roman"/>
        <family val="1"/>
      </rPr>
      <t xml:space="preserve">  encuentros con las entidades locales para la retroalimentación de los compromisos y estrategias de prevención de violencias contra las mujeres de los Planes Locales de Seguridad para las Mujeres 
Beneficios: En estos espacios se logró generar acuerdos para definir las estrategias sectoriales locales para la prevención de las violencias contra las mujeres que contemplan los Planes de Seguridad para las Mujeres, en articulación con la MEBOG, Comisarías de Familia, Personerías Locales, Secretaría Distrital de Educación, Secretaría Distrital de Seguridad, Convivencia y Justicia, Secretaría Distrital de Salud, Secretaría Distrital de Movilidad, Secretaría Distrital de Cultura y lideresas de las localidades.
No se presentaron retrasos.</t>
    </r>
  </si>
  <si>
    <r>
      <t xml:space="preserve">Logros: En octubre se avanzó en el desarrollo de </t>
    </r>
    <r>
      <rPr>
        <b/>
        <sz val="11"/>
        <rFont val="Times New Roman"/>
        <family val="1"/>
      </rPr>
      <t xml:space="preserve">45 </t>
    </r>
    <r>
      <rPr>
        <sz val="11"/>
        <rFont val="Times New Roman"/>
        <family val="1"/>
      </rPr>
      <t xml:space="preserve">acciones de prevención de violencias contra las mujeres en el espacio y transporte público en las localidades de: Usaquén, Chapinero, Santa Fe, San Cristóbal, Usme, Tunjuelito, Kennedy, Fontibón, Engativá, Suba, Barrios Unidos, Teusaquillo, Los Mártires, Antonio Nariño, La Candelaria, Rafael Uribe y Ciudad Bolívar.
Con corte al mes de octubre se realizaron </t>
    </r>
    <r>
      <rPr>
        <b/>
        <sz val="11"/>
        <rFont val="Times New Roman"/>
        <family val="1"/>
      </rPr>
      <t>68</t>
    </r>
    <r>
      <rPr>
        <sz val="11"/>
        <rFont val="Times New Roman"/>
        <family val="1"/>
      </rPr>
      <t xml:space="preserve">  actividades de prevención de violencias contra las mujeres en el espacio y trabsporte público. 
Beneficios: Estas actividades contaron con la articulación y participación de las entidades locales, las organizaciones de mujeres y las ciudadanas en general, logrando: i. dentificar, georreferenciar y priorizar lugares de ocurrencia de hechos de violencia y percepciones de inseguridad para las mujeres, ii. Intervenir y recuperar físicamente los lugares identificados y priorizados, y desarrollar eventos de reapropiación del espacio público, iii. Diseñar e implementar estrategias que garanticen la sostenibilidad de los espacios recuperados social y físicamente, y iv. Sensibilizar a servidores/as sobre el derecho de las mujeres a una vida libre de violencias en el espacio público. 
No se presentaron retrasos.</t>
    </r>
  </si>
  <si>
    <r>
      <t xml:space="preserve">Logros: En octubre se avanzó en el desarrollo de </t>
    </r>
    <r>
      <rPr>
        <b/>
        <sz val="11"/>
        <rFont val="Times New Roman"/>
        <family val="1"/>
      </rPr>
      <t xml:space="preserve">14 </t>
    </r>
    <r>
      <rPr>
        <sz val="11"/>
        <rFont val="Times New Roman"/>
        <family val="1"/>
      </rPr>
      <t xml:space="preserve">Mesas de Trabajo para la  prevención del delito de feminicidio en las localidades de: Usaquén, San Cristóbal, Usme, Tunjuelito, Bosa, Kennedy, Engativá, Barrios Unidos, Teusaquillo, Los Mártires, Antonio Nariño, La Candelaria, Rafael Uribe y Sumapaz.
Con corte al mes de octubre se desarrollaron </t>
    </r>
    <r>
      <rPr>
        <b/>
        <sz val="11"/>
        <rFont val="Times New Roman"/>
        <family val="1"/>
      </rPr>
      <t xml:space="preserve">57 </t>
    </r>
    <r>
      <rPr>
        <sz val="11"/>
        <rFont val="Times New Roman"/>
        <family val="1"/>
      </rPr>
      <t>acciones de prevención de violencias contra las mujeres y la prevención del delito de feminicidio en las localidades. 
Beneficios: Estas actividades contaron con la articulación y participación de entidades locales como la MEBOG, las Comisarías de Familia, el sector salud y las Persnerías Locales. En estos espacios se advirtió sobre el riesgo de feminicidio y se establecieron acuerdos y compromisos para la protección de la vida de las mujeres.  
No se presentaron retrasos.</t>
    </r>
  </si>
  <si>
    <r>
      <t xml:space="preserve">Logros: En octubre se avanzó en la participación de </t>
    </r>
    <r>
      <rPr>
        <b/>
        <sz val="11"/>
        <rFont val="Arial"/>
        <family val="2"/>
      </rPr>
      <t>48</t>
    </r>
    <r>
      <rPr>
        <sz val="11"/>
        <rFont val="Arial"/>
        <family val="2"/>
      </rPr>
      <t xml:space="preserve"> Jornadas para la garantía y promoción de los derechos humanos de las mujeres en las localidades de:  Usaquén, Santa Fe, Usme, San Cristóbal, Usme, Tunjuelito, Bosa, Kennedy, Fontibón, Suba, Barrios Unidos, Teusaquillo, Los Mártires, La Candelaria, Rafael Uribe y Ciudad Bolívar.
Con corte al mes de octubre se desarrollaron </t>
    </r>
    <r>
      <rPr>
        <b/>
        <sz val="11"/>
        <rFont val="Arial"/>
        <family val="2"/>
      </rPr>
      <t>108</t>
    </r>
    <r>
      <rPr>
        <sz val="11"/>
        <rFont val="Arial"/>
        <family val="2"/>
      </rPr>
      <t xml:space="preserve"> Jornadas para la garantía y promoción de los derechos humanos de las mujeres en las localidades. 
Beneficios:   Estas actividades contaron con la articulación y participación de las entidades locales, las organizaciones de mujeres y las ciudadanas en general, logrando el reconocimiento del derecho a una vida libre de violencias, la ruta de atención a mujeres víctimas de violencias, los servicios de la entidad y la detección de casos de violencias donde se activó el acompañamiento institucional correspondiente. 
No se presentaron retrasos.</t>
    </r>
  </si>
  <si>
    <t>Durante el periodo del reporte se avanzó en el desarrollo de acciones de sensibilización sobre el derecho de las mujeres a una vida libre de violencias, la prevención de violencias basadas en género y la difusión de la Rutas de atención para mujeres víctimas de violencia. Las acciones se llevaron a cabo con diversos grupos de mujeres en distintos contextos, como:
1.	Sensibilizaciones sobre el derecho a una vida libre de violencias: Dirigida a mujeres de distintos sectores sociales, incluyendo mujeres cuidadores, mujeres víctimas del conflicto armado, mujeres rurales y campesinas y adolescentes. Estas sesiones se realizaron en espacios comunitarios e institucionales como IED y IES, beneficiarias de los servicios de SDIS ve ICBF, Consejos de Propiedad Horizontal y Juntas de Acción Comunal, Frentes de Seguridad 
2.	Difusión de la Ruta de Atención: Se promovieron y acompañaron jornadas de difusión de la ruta de atención a mujeres víctimas de violencias, con un enfoque especial en la oferta de servicios y la detección de casos. Estas actividades se llevaron a cabo en zonas priorizadas como inseguras o donde se requiere promover la oferta de servicios de la entidad como las celebraciones por Halloween, las intervenciones de la obra del metro de Bogotá, las jornadas mujer, Contigo en tu barrio, las Jornadas Territoriales de prevención de violencias y las Mega Tomas de Género de Transmilenio 
3.	Resignificación del espacio público: Se realizaron actividades como talleres y recorridos e intervenciones donde se trabajó con mujeres para prevenir el acoso callejero y mapear puntos inseguros, buscando transformar espacios urbanos en zonas más seguras. 
4.	Participación en eventos institucionales y comunitarios: Se participó y acompañó los Encuentros Comunitarios de la MEBOG, las mesas de trabajo de presupuestos participativos, los encuentros ciudadanos para la formulación del Plan de Desarrollo Local (PDL), el COLMYG, mesas de trabajo para la conmemoración del 25N,   y la socialización de la implementación del Sistema Sofia, que tiene como objetivo prevenir las violencias contra las mujeres.
Las actividades realizadas abarcan un amplio espectro de sensibilización, prevención y difusión de información, dirigidas a las ciudadanas de distintos sectores poblacionales y mujeres diversas, con el objetivo de promover el derecho a una vida libre de violencia para en diferentes contextos locales.</t>
  </si>
  <si>
    <t>Entre julio y octubre, se adelantaron las siguientes acciones de prevención en el marco de la implementación del Sistema Sofia en las localidades::
1.	Sensibilización y prevención: Se llevaron a cabo jornadas dirigidas a mujeres de diferentes sectores sociales, como adolescentes, mujeres rurales, campesinas, migrantes, madres comunitarias, cuidadoras y habitantes de calle. Estas actividades se realizaron en espacios comunitarios, instituciones educativas (IES e IED), y en eventos como las jornadas territoriales de prevención de violencias en zonas priorizadas y las jornadas Mujer, contigo en tu barrio, enfocadas en prevenir la violencia y empoderar a las mujeres.
2.	Difusión de la Ruta de Atención: Se promovió la difusión de la Ruta de atención a mujeres víctimas de violencias, con énfasis en la prevención del feminicidio. Estas jornadas se realizaron en lugares públicos como estaciones de TransMilenio, mercados y otros puntos clave, proporcionando información sobre los servicios de atención y protección disponibles, junto con la detección de casos de violencia.
3.	Resignificación del espacio público: Se organizaron talleres y recorridos con el objetivo de identificar puntos inseguros y prevenir el acoso sexual callejero, trabajando con las mujeres para transformar espacios urbanos en zonas más seguras. Estas jornadas incluyeron actividades en lugares como la Plaza de Mercado de Paloquemao y espacios comunitarios.
4.	Participación en eventos institucionales y comunitarios: Se participó activamente en mesas de trabajo y eventos comunitarios, como el COLMYG y los encuentros ciudadanos para la formulación del Plan de Desarrollo Local (PDL), además de la socialización del Sistema Sofia, orientado a la prevención de violencias. También se llevaron a cabo jornadas de sensibilización con Juntas de Acción Comunal y beneficiarias de programas sociales del distrito (SDIS).
Estas actividades han sido fundamentales para prevenir las violencias contra las mujeres, mejorar su acceso a servicios de protección, y fomentar una mayor seguridad en los espacios públicos, llegando a mujeres diversas en contextos locales prioritarios.</t>
  </si>
  <si>
    <t xml:space="preserve">En octubre se realizaron 13 Consejos Locales de Seguridad para las Mujeres en las localidades de: Suba, Chapinero, Santa Fe, Santa Fe, San Cristóbal, Usme, Tunjuelito, Bosa, Kennedy, Fontibón, Engativá, Antonio Nariño y La Candelaria. </t>
  </si>
  <si>
    <t xml:space="preserve">Entre julio y octubre se ha dado continuidad a la realización de las segundas y terceras sesiones de los Consjeos Locales de Seguridad para las Mujeres. </t>
  </si>
  <si>
    <t>En octubre se realizaron 18 encuentros con las entidades locales para la retroalimentación de los compromisos y estrategias de prevención de violencias contra las mujeres de los Planes Locales de Seguridad para las Mujeres de: Usaquén, Chapinero, Santa Fe, San Cristóbal, Usme, Tunjuelito, Bosa, Kennedy, Fontibón, Engativá, Suba, Barrios Unidos, Teusaquillo, Los Mártires, Antonio Nariño, La Candelaria, Rafael Uribe y Ciudad Bolívar.</t>
  </si>
  <si>
    <t xml:space="preserve">Entre julio y octubre se han realizado 41 espacios para el seguimiento, retroalimentación y evaluación de los Planes Locales de Seguridad para las Mujeres. </t>
  </si>
  <si>
    <t>En octubre se avanzó en el desarrollo de 45 acciones de prevención de violencias contra las mujeres en el espacio y transporte público en las localidades de: Usaquén, Chapinero, Santa Fe, San Cristóbal, Usme, Tunjuelito, Kennedy, Fontibón, Engativá, Suba, Barrios Unidos, Teusaquillo, Los Mártires, Antonio Nariño, La Candelaria, Rafael Uribe y Ciudad Bolívar.</t>
  </si>
  <si>
    <t>Entre julio y  octubre se avanzó en el desarrollo de 68 acciones de prevención de violencias contra las mujeres en el espacio y transporte público en las localidades.</t>
  </si>
  <si>
    <t xml:space="preserve">En octubre se avanzó en el desarrollo de 14 Mesas de Trabajo para la  prevención del delito de feminicidio en las localidades de: Usaquén, San Cristóbal, Usme, Tunjuelito, Bosa, Kennedy, Engativá, Barrios Unidos, Teusaquillo, Los Mártires, Antonio Nariño, La Candelaria, Rafael Uribe y Sumapaz.
</t>
  </si>
  <si>
    <t xml:space="preserve">Entre julio y octubre se desarrollaron 57 acciones de prevención de violencias contra las mujeres y la prevención del delito de feminicidio en las localidades. </t>
  </si>
  <si>
    <t>En octubre se avanzó en la participación de 48 Jornadas para la garantía y promoción de los derechos humanos de las mujeres en las localidades de: Usaquén, Santa Fe, Usme, San Cristóbal, Usme, Tunjuelito, Bosa, Kennedy, Fontibón, Suba, Barrios Unidos, Teusaquillo, Los Mártires, La Candelaria, Rafael Uribe y Ciudad Bolívar.</t>
  </si>
  <si>
    <t>Entre julio y octubre se avanzó en la participación de 108 Jornadas para la garantía y promoción de los derechos humanos de las mujeres en las localidades.</t>
  </si>
  <si>
    <t xml:space="preserve">Durante el mes de septiembre, el marco de la estrategia de prevención del feminicidio (desde la Estrategia Intersectorial para la Prevención y Atención de Víctimas de Violencia de Género con Énfasis en Violencia Sexual y Feminicidio - Estrategia en Hospitales) se operó en 8 IPS en el marco de las 4 subredes públicas y 1 IPS Privada, a través de las cuales se realizaron 485 atenciones y 1.340 seguimientos, para un total de 1.825. 
</t>
  </si>
  <si>
    <t xml:space="preserve">Con corte al mes de septiembre se operó en 8 IPS en el marco de las 4 subredes públicas y 1 IPS Privada, a través de las cuales  se realizaron 6.014 atenciones socio jurídicas a mujeres víctimas de violencia. </t>
  </si>
  <si>
    <r>
      <rPr>
        <sz val="11"/>
        <color theme="3" tint="-0.499984740745262"/>
        <rFont val="Times New Roman"/>
        <family val="1"/>
      </rPr>
      <t>De acuerdo con los registros del Simisional 2.0. Durante el mes de octubre de 2024, las Duplas de Atención Psicosocial realizaron un total de 216 atenciones, de las cuales 71 corresponden a primeras atenciones y 145 a seguimientos efectivos. Lo anterior tomando como base la información consolidada que se encuentra disponible en el aplicativo Simisional 2.0.</t>
    </r>
    <r>
      <rPr>
        <sz val="11"/>
        <color rgb="FFFF0000"/>
        <rFont val="Times New Roman"/>
        <family val="1"/>
      </rPr>
      <t xml:space="preserve">
</t>
    </r>
  </si>
  <si>
    <r>
      <t xml:space="preserve">
</t>
    </r>
    <r>
      <rPr>
        <sz val="11"/>
        <color theme="3" tint="-0.499984740745262"/>
        <rFont val="Times New Roman"/>
        <family val="1"/>
      </rPr>
      <t>De julio a octubre de 2024, las Duplas de Atención Psicosocial realizaron un total de 675 atenciones, de las cuales 205 corresponden a primeras atenciones y 470 a seguimientos gestionados. El proceso de orientación, atención y acompañamiento psicosocial facilitado por las profesionales aportó al reconocimiento de las violencias y a la garantía del derecho de las mujeres a una vida libre de las mismas. Lo anterior tomando como base la información consolidada que se encuentra disponible en el aplicativo Simisional 2.0.</t>
    </r>
  </si>
  <si>
    <t>https://secretariadistritald-my.sharepoint.com/:f:/g/personal/cvillareal_sdmujer_gov_co/Ek7BDoMgiQ1KjWOLD5uYCCAB3Lm1YHB6pN1bmUmvd0N6ww?e=0hDkhk</t>
  </si>
  <si>
    <t>https://secretariadistritald-my.sharepoint.com/:f:/g/personal/cvillareal_sdmujer_gov_co/Ekej212olItCpwuSesLuI6MBOcHpzTowCAsqzMVjFQ4z8A?e=7AVdkg</t>
  </si>
  <si>
    <t>https://secretariadistritald-my.sharepoint.com/:f:/g/personal/cvillareal_sdmujer_gov_co/EjutbLKU-t9OnmFzmTPvnzcBGCPcvKJt5AyT4VbEprv3uQ?e=XD0Y3s</t>
  </si>
  <si>
    <t>https://secretariadistritald-my.sharepoint.com/:f:/g/personal/cvillareal_sdmujer_gov_co/ErXIxzfoNStEp9ioZFBAfZkBP2P_-W5JW2zLeEwRKSabIQ?e=ZEW0GF</t>
  </si>
  <si>
    <t>https://secretariadistritald-my.sharepoint.com/:f:/g/personal/cvillareal_sdmujer_gov_co/EoNXqQhx3PJLor_mnUqAuZABeXDg58ZuS9uDyvLARlfn0Q?e=PFN18K</t>
  </si>
  <si>
    <t>https://secretariadistritald-my.sharepoint.com/:f:/g/personal/cvillareal_sdmujer_gov_co/ElJwWmdfkg5Io67B3RodxP8B6nKeR2UuZw2fTsrRq8vFuA?e=W5gXxv</t>
  </si>
  <si>
    <t>https://secretariadistritald-my.sharepoint.com/:f:/g/personal/cvillareal_sdmujer_gov_co/EpcsDEQw7ntOvrOcmR5REWoBdfAvDtbKZAwSo-d5hQhqPQ?e=o3QGcS</t>
  </si>
  <si>
    <t>https://secretariadistritald-my.sharepoint.com/:f:/g/personal/cvillareal_sdmujer_gov_co/EiQAKZarQzNKl7URGA9ZdOEBCYNIDD0KvjvuGm-MOMzdWQ?e=ZZih2t</t>
  </si>
  <si>
    <t>https://secretariadistritald-my.sharepoint.com/:f:/g/personal/cvillareal_sdmujer_gov_co/EhD6j1HdHJRMhbdUnvfrIL8BCpDU2Qps0ffufT_fBK0YHg?e=cqqiVb</t>
  </si>
  <si>
    <t xml:space="preserve">En el marco de la gestión para la atención, durante el mes de octubre se presentaron situaciones de imposibilidad de contacto por primera vez y registros de seguimientos fallidos, que se deben al incumplimiento de los acuerdos de corresponsabilidad y/o  falta de voluntad por parte de las ciudadanas para iniciar el proceso de atención y/o continuar con el acompañamiento. De manera permanente las profesionales trabajan en  en el fortalecimiento de los mensajes y la comunicación a través de otros medios como mensajes de texto, WhatsApp y correo eléctronico.
</t>
  </si>
  <si>
    <r>
      <t xml:space="preserve">Logros: De acuerdo con los registros del Simisional 2.0. Durante el mes de octubre de 2024, las profesionales  de las Duplas de Atención Psicosocial realizaron un total de 145 seguimientos </t>
    </r>
    <r>
      <rPr>
        <b/>
        <sz val="11"/>
        <rFont val="Arial"/>
        <family val="2"/>
      </rPr>
      <t xml:space="preserve">efectivos </t>
    </r>
    <r>
      <rPr>
        <sz val="11"/>
        <rFont val="Arial"/>
        <family val="2"/>
      </rPr>
      <t>que permitieron dar continuidad al plan de acompañamiento psicosocial identificado y proyectado en cada caso de acuerdo con las necesidades de las mujeres. Lo anterior tomando como base la información consolidada que se encuentra disponible en el aplicativo Simisional 2.0.
En este sentido los seguimientos permitieron conocer el contexto actual de las mujeres, concertar citas para el acompañamiento y dar contuinidad al plan de acción construido con cada ciudadana. Es importante mencionar que, la cifra de seguimientos incluye también, el registro de gestiones como la concertación de la sesión psicosocial. 
De julio a octubre de 2024, las profesionales  de las Duplas de Atención Psicosocial realizaron un total de 470 que han permitido la  continuidad del plan de acompañamiento psicosocial identificado y proyectado en cada caso de acuerdo con las necesidades de las mujeres. Lo anterior tomando como base la información consolidada que se encuentra disponible en el aplicativo Simisional 2.0.
Beneficios: A través de los seguimientos se conoció la situación de las mujeres y con base en ello se determinó el plan de acción y las acciones prioritarias necesarias en cada caso.
Retrasos: En el marco de la gestión para la atención, se reporta una cifra considerable de seguimientos fallidos que se deben al incumplimiento de los acuerdos de corresponsabilidad y/o  falta de voluntad por parte de las ciudadanas para continuar con el acompañamiento. De manera permanente las profesionales trabajan en  en el fortalecimiento de los mensajes y la comunicación a través de otros medios como mensajes de texto, WhatsApp y correo eléctronico.</t>
    </r>
  </si>
  <si>
    <t>https://secretariadistritald-my.sharepoint.com/:f:/g/personal/cvillareal_sdmujer_gov_co/EqN6A8-L4R9Mskw4D4R-23IBp-tnSjx4EB1WcBqAepuo6Q?e=aw0Wha</t>
  </si>
  <si>
    <t>https://secretariadistritald-my.sharepoint.com/:f:/g/personal/cvillareal_sdmujer_gov_co/En1BQXRFbohDgcvV5MCL9KYBv6CIDG4I4ZNzXexwGBuYLg?e=WhhAGg</t>
  </si>
  <si>
    <t>https://secretariadistritald-my.sharepoint.com/:f:/g/personal/cvillareal_sdmujer_gov_co/EvqL6aybJhhIqeyu2-MI0ecBln6vAb0fk4yCAT2q-2iwLw?e=jYgKX0</t>
  </si>
  <si>
    <t>https://secretariadistritald-my.sharepoint.com/:f:/g/personal/cvillareal_sdmujer_gov_co/Ej_2zT2HL01BkxbXI-8Qt0wBMNjah2wSJAak2swjoyRjOQ?e=IQm8ps</t>
  </si>
  <si>
    <t>https://secretariadistritald-my.sharepoint.com/:f:/g/personal/cvillareal_sdmujer_gov_co/EkGrrIrPtDlBrZBEWdbvtsQBjsFFOEZxyDuMpl-9v8wz5w?e=BqZ0ju</t>
  </si>
  <si>
    <t>https://secretariadistritald-my.sharepoint.com/:f:/g/personal/cvillareal_sdmujer_gov_co/EvelqhLECfNKrGmRFbrPgE8BS9MULt_CxqFEJsd8EYHJ-Q?e=RXk1zH</t>
  </si>
  <si>
    <t>https://secretariadistritald-my.sharepoint.com/:f:/g/personal/cvillareal_sdmujer_gov_co/EpQjf8_Rw2ZCvZrbLv0u5AwBLOriKhtpEM6GZPAm-vn6vw?e=sm4shi</t>
  </si>
  <si>
    <t>https://secretariadistritald-my.sharepoint.com/:f:/g/personal/cvillareal_sdmujer_gov_co/EpPeOQZfP4xJtaepVbjXwfoBYXxL_UHYmF3s9bWmvz6nGg?e=ly2Vhh</t>
  </si>
  <si>
    <t>https://secretariadistritald-my.sharepoint.com/:f:/g/personal/cvillareal_sdmujer_gov_co/EsKyRIoHfjRNksVKYqvRjWwBz3dozKxD_rdVIrNADy5EAg?e=1c5ShU</t>
  </si>
  <si>
    <t>https://secretariadistritald-my.sharepoint.com/:f:/g/personal/cvillareal_sdmujer_gov_co/EuPiqLlb15xPju5jjxRh3Z4BhcDzDKtRnrP3HGcKAT1dAg?e=VRIHyK</t>
  </si>
  <si>
    <t>https://secretariadistritald-my.sharepoint.com/:f:/g/personal/cvillareal_sdmujer_gov_co/EmWhlQGKJKxJiC0JTdvuuaMBH9C_2cFLsppEslmp6Jnv-Q?e=mG7hJC</t>
  </si>
  <si>
    <t>https://secretariadistritald-my.sharepoint.com/:f:/g/personal/cvillareal_sdmujer_gov_co/EjY2r-giYyBIqalpEqVOgHIBdsu3yqN_J4Oqn9DCC9uyKg?e=AG0EM8</t>
  </si>
  <si>
    <t>Durante el mes de octubre el 100% de mujeres víctimas de violencias de los casos remitidos por los equipos de atención de la Secretaría Distrital de la Mujer recibieron atención sociojurídica y psicosocial especializada.
De acuerdo con los registros del Simisional 2.0. Durante el mes de octubre de 2024, las Duplas de Atención Psicosocial realizaron un total de 216 atenciones, de las cuales 71 corresponden a primeras atenciones y 145 a seguimientos efectivos. El proceso de orientación, atención y acompañamiento psicosocial facilitado por las profesionales aportó al reconocimiento de las violencias y a la garantía del derecho de las mujeres a una vida libre de las mismas. 
De acuerdo con los registros del Simisional 2.0. En el mes de octubre se brindaron 122 atenciones psico-jurídicas en dupla a mujeres víctimas de violencias en el espacio y el transporte público, de las cuales 45 fueron nuevas atenciones y 77 fueron seguimientos efectivos. Dichas atenciones incluyeron primeros acercamientos, orientaciones y seguimientos a los casos de mujeres que requirieron acompañamiento integral.</t>
  </si>
  <si>
    <t xml:space="preserve">Entre julio y octubre el 100% de mujeres víctimas de violencias de los casos remitidos por los equipos de atención de la Secretaría Distrital de la Mujer recibieron atención sociojurídica y psicosocial especializada.
De acuerdo con los registros del Simisional 2.0. De julio a octubre de 2024, las Duplas de Atención Psicosocial realizaron un total de 675 atenciones, de las cuales 205 corresponden a primeras atenciones y 470 a seguimientos gestionados. El proceso de orientación, atención y acompañamiento psicosocial facilitado por las profesionales aportó al reconocimiento de las violencias y a la garantía del derecho de las mujeres a una vida libre de las mismas.
De acuerdo con los registros del Simisional 2.0.  Entre los meses de julio a octubre se brindaron 444 atenciones psico-jurídicas en dupla a mujeres víctimas de violencias en el espacio y el transporte público, de las cuales 107 fueron nuevas atenciones y 337 seguimientos efectivos. Dichas atenciones incluyeron primeros acercamientos, orientaciones y seguimientos a los casos de mujeres que requirieron acompañamiento integral.
 </t>
  </si>
  <si>
    <t xml:space="preserve">https://secretariadistritald-my.sharepoint.com/:f:/g/personal/cvillareal_sdmujer_gov_co/En1BQXRFbohDgcvV5MCL9KYBv6CIDG4I4ZNzXexwGBuYLg?e=WhhAGg
https://secretariadistritald-my.sharepoint.com/:f:/g/personal/cvillareal_sdmujer_gov_co/EvqL6aybJhhIqeyu2-MI0ecBln6vAb0fk4yCAT2q-2iwLw?e=jYgKX0
</t>
  </si>
  <si>
    <t xml:space="preserve">Entre julio y octubre en el marco del modelo de prevención de violencias contra las mujeres en transporte y espacio público se realizaron 20 espacios de articulación interinstitucional con entidades con competencia en el Protocolo de Prevención, Atención y Sanción de violencias en el Espacio y Transporte Público:
</t>
  </si>
  <si>
    <t>https://secretariadistritald-my.sharepoint.com/:f:/g/personal/cvillareal_sdmujer_gov_co/EkUDNXGLgINMpLpJtKlniwcBcaszIE2dFKNJf8z4q9lnyA?e=86Mm7N</t>
  </si>
  <si>
    <t>Logros: De acuerdo con los registros del Simisional 2.0. En el mes de octubre se brindaron 122 atenciones psico-jurídicas en dupla a mujeres víctimas de violencias en el espacio y el transporte público, de las cuales 45 fueron nuevas atenciones y 77 seguimientos efectivos. Lo anterior tomando como base la información consolidada que se encuentra disponible en el aplicativo Simisional 2.0.
Dichas atenciones incluyeron primeros acercamientos, orientaciones y seguimientos a los casos de mujeres que requirieron acompañamiento integral.
Con corte al mes de octubre las  Duplas Psico-Jurídicas han realizado un total de 444 atenciones psico-jurídicas en dupla a mujeres víctimas de violencias en el espacio y el transporte público, de las cuales 107 fueron primeras atenciones y 337 seguimientos efectivos. 
Beneficios: A través de las atenciones brindadas, se facilitaron espacios de orientación y atención psicojurídica a mujeres victimas de violencia en el espacio y transporte publico, garantizando su derecho a una vida libre de violencias y acceso a la justicia. Así mismo, en octubre se logró la contratación completa del equipo, incluyendo una quinta dupla psicojurídica, la cual ampliará la capacidad de respuesta para atención y seguimiento a casos.
Retrasos: No se presentaron retrasos</t>
  </si>
  <si>
    <t xml:space="preserve">e acuerdo con los registros del Simisional 2.0. En el mes de octubre se brindaron 122 atenciones psico-jurídicas en dupla a mujeres víctimas de violencias en el espacio y el transporte público, de las cuales 45 fueron nuevas atenciones y 77 seguimientos efectivos. Lo anterior tomando como base la información consolidada que se encuentra disponible en el aplicativo Simisional 2.0
Dichas atenciones incluyeron primeros acercamientos, orientaciones y seguimientos a los casos de mujeres que requirieron acompañamiento integral.
. 
</t>
  </si>
  <si>
    <t>Con corte al mes de octubre las  Duplas Psico-Jurídicas han realizado un total de 444 atenciones psico-jurídicas en dupla a mujeres víctimas de violencias en el espacio y el transporte público, de las cuales 107 fueron primeras atenciones y 333 seguimientos efectivos</t>
  </si>
  <si>
    <t xml:space="preserve">De acuerdo con las matrices internas de información. Durante el mes de octubre, el marco de la estrategia de prevención del feminicidio (desde la Estrategia Intersectorial para la Prevención y Atención de Víctimas de Violencia de Género con Énfasis en Violencia Sexual y Feminicidio - Estrategia en Hospitales) se operó en 8 IPS en el marco de las 4 subredes públicas y 1 IPS Privada, a través de las cuales se realizaron 485 atenciones y 1.340 seguimientos, para un total de 1.825. 
</t>
  </si>
  <si>
    <t>Con corte al mes de octubre se operó en 8 IPS en el marco de las 4 subredes públicas y 1 IPS Privada, a través de las cuales se realizaron 6.014 atenciones.</t>
  </si>
  <si>
    <r>
      <rPr>
        <sz val="11"/>
        <rFont val="Times New Roman"/>
        <family val="1"/>
      </rPr>
      <t>En el  mes de octubre se llevaron a cabo 28  jornadas de capacitaciones y sensibilizaciones en temas como:  Socialización de la Estrategia Intersectorial,Ley 2126 de 2012, Denuncia ante Fiscalía, Cadena de custodia, Violencia sexual en NNA, protocolo de Atención a Mujeres Víctimas de violencia Sexual,  activacion de actos urgentes, acoso sexual en el ambito laboral.</t>
    </r>
    <r>
      <rPr>
        <sz val="11"/>
        <color rgb="FFFF0000"/>
        <rFont val="Times New Roman"/>
        <family val="1"/>
      </rPr>
      <t xml:space="preserve">
</t>
    </r>
  </si>
  <si>
    <t>Con corte al mes de septiembre, en el marco de la estrategia de prevención del feminicidio (desde la Estrategia Intersectorial para la Prevención y Atención de Víctimas de Violencia de Género con Énfasis en Violencia Sexual y Feminicidio (Estrategia en hospitales), se llevaron a cabo 85 sesiones o espacios con el sector salud,  en temas como:socialización de la Estrategia Intersectorial, tipos de violencias contra las mujeres y Ley 1257 de 2008, protocolo de Atención a Mujeres Víctimas de violencia Sexual y el Derecho Fundamental a la Interrupción Voluntaria del Embarazo,ley 1761 de 2015, activacion de actos urgentes, NNA  y Mujeres en las relaciones sexuales, Casas Refugio, Canales de denuncia en FGN, aplicativo Denuncia Fácil, Actos Urgentes, Cadena de Custodia y Acoso Sexual en el Ambito Laboral.</t>
  </si>
  <si>
    <t>https://secretariadistritald-my.sharepoint.com/:f:/g/personal/cvillareal_sdmujer_gov_co/EpvwdWhm2Y1Kg9ZKIz7zjScBGWCxrjI7vctb0ljB1dfsuw?e=szfIIe</t>
  </si>
  <si>
    <t>https://secretariadistritald-my.sharepoint.com/:f:/g/personal/cvillareal_sdmujer_gov_co/EjsJWQRpn1JOi_2eKtPi4TkB1lWnnm3Sd44ci-sZ7xKhpQ?e=L3gHR0</t>
  </si>
  <si>
    <t>En  octubre el Sistema Articulado de Alertas Tempranas-SAAT hizo seguimiento socio jurídico y psicosocial a 502 casos de mujeres en riesgo de feminicidio, según remisiones externas del Instituto Nacional de Medicina Legal y Ciencias Forenses y remisiones internas de los equipos de la Secretaría Distrital de la Mujer. Así mismo, brindó acompañamiento psicosocial a víctimas indirectas de feminicidio (5 nuevos casos de feminicidios); e impulsó 76 acciones de coordinación interinstitucional para aportar a la garantía de los derechos de las mujeres en riesgo de feminicidio.</t>
  </si>
  <si>
    <t>Entre julio y octubre de 2024 el Sistema Articulado de Alertas Tempranas-SAAT hizo seguimiento jurídico y psicosocial a 997 mujeres en riesgo de feminicidio, valoradas por el Instituto Nacional de Medicina Legal y Ciencias Forenses-INMLCF e identificadas por los equipos de atención de la Secretaría Distrital de la Mujer. Así mismo, brindó acompañamiento psicosocial a víctimas indirectas de feminicidio; e impulsó 269 acciones de coordinación interinstitucional para aportar a la garantía de los derechos de las mujeres en riesgo de feminicidio.</t>
  </si>
  <si>
    <t>En octubre de 2024 no se registró el seguimiento de 117 casos de mujeres valoradas por el INMLCF asignados a los equipos de atención de la entidad. Como alternativa de solución se plantea revisar junto con las coordinaciones de los equipos las situaciones que pudieron el registro, y solicitar subsanación.</t>
  </si>
  <si>
    <r>
      <rPr>
        <b/>
        <u/>
        <sz val="11"/>
        <rFont val="Times New Roman"/>
        <family val="1"/>
      </rPr>
      <t>PERIODO JULIO-OCTUBRE 2024</t>
    </r>
    <r>
      <rPr>
        <sz val="11"/>
        <rFont val="Times New Roman"/>
        <family val="1"/>
      </rPr>
      <t xml:space="preserve">
El Sistema Articulado de Alertas Tempranas-SAAT entre julio y octubre de 2024 brindó acompañamiento psicosocial a las víctimas indirectas de feminicidio con datos de contacto y según su voluntariedad.
</t>
    </r>
    <r>
      <rPr>
        <u/>
        <sz val="11"/>
        <rFont val="Times New Roman"/>
        <family val="1"/>
      </rPr>
      <t xml:space="preserve">
</t>
    </r>
    <r>
      <rPr>
        <b/>
        <u/>
        <sz val="11"/>
        <rFont val="Times New Roman"/>
        <family val="1"/>
      </rPr>
      <t>OCTUBRE 2024:</t>
    </r>
    <r>
      <rPr>
        <sz val="11"/>
        <rFont val="Times New Roman"/>
        <family val="1"/>
      </rPr>
      <t xml:space="preserve">
</t>
    </r>
    <r>
      <rPr>
        <b/>
        <sz val="11"/>
        <rFont val="Times New Roman"/>
        <family val="1"/>
      </rPr>
      <t xml:space="preserve">Logros: 
</t>
    </r>
    <r>
      <rPr>
        <sz val="11"/>
        <rFont val="Times New Roman"/>
        <family val="1"/>
      </rPr>
      <t xml:space="preserve">El equipo de profesionales del SAAT hizo acompañamiento y seguimiento psicosocial a víctimas indirectas de feminicidio (individuales y grupos familiares), que corresponden a 5 casos nuevos de feminicidio asignados en octubre de 2024. En el periodo se registraron 7 atenciones y 40 seguimientos de casos ocurridos y asignados en meses anteriores. 
</t>
    </r>
    <r>
      <rPr>
        <b/>
        <sz val="11"/>
        <rFont val="Times New Roman"/>
        <family val="1"/>
      </rPr>
      <t>Beneficios:</t>
    </r>
    <r>
      <rPr>
        <sz val="11"/>
        <rFont val="Times New Roman"/>
        <family val="1"/>
      </rPr>
      <t xml:space="preserve"> apoyar los procesos de duelo y el acceso a servicios para la garantía de los derechos de las víctimas indirectas de feminicidio, contribuye a acciones de dignificación y reparación simbólica por los daños sufridos por el delito de feminicidio. 
</t>
    </r>
    <r>
      <rPr>
        <b/>
        <sz val="11"/>
        <rFont val="Times New Roman"/>
        <family val="1"/>
      </rPr>
      <t>Retrasos:</t>
    </r>
    <r>
      <rPr>
        <sz val="11"/>
        <rFont val="Times New Roman"/>
        <family val="1"/>
      </rPr>
      <t xml:space="preserve"> durante este periodo no se registraron retrasos en la actividad.
</t>
    </r>
    <r>
      <rPr>
        <b/>
        <sz val="11"/>
        <rFont val="Times New Roman"/>
        <family val="1"/>
      </rPr>
      <t xml:space="preserve">Alternativas: </t>
    </r>
    <r>
      <rPr>
        <sz val="11"/>
        <rFont val="Times New Roman"/>
        <family val="1"/>
      </rPr>
      <t>no aplica.</t>
    </r>
  </si>
  <si>
    <r>
      <rPr>
        <b/>
        <u/>
        <sz val="11"/>
        <rFont val="Times New Roman"/>
        <family val="1"/>
      </rPr>
      <t>PERIODO JULIO-OCTUBRE 2024</t>
    </r>
    <r>
      <rPr>
        <b/>
        <sz val="11"/>
        <rFont val="Times New Roman"/>
        <family val="1"/>
      </rPr>
      <t xml:space="preserve">
</t>
    </r>
    <r>
      <rPr>
        <sz val="11"/>
        <rFont val="Times New Roman"/>
        <family val="1"/>
      </rPr>
      <t>Entre julio y octubre de 2024 se impulsaron 269 acciones de coordinación interinstitucional a favor de los derechos de las mujeres en riesgo de feminicidio.</t>
    </r>
    <r>
      <rPr>
        <b/>
        <sz val="11"/>
        <rFont val="Times New Roman"/>
        <family val="1"/>
      </rPr>
      <t xml:space="preserve">
</t>
    </r>
    <r>
      <rPr>
        <b/>
        <u/>
        <sz val="11"/>
        <rFont val="Times New Roman"/>
        <family val="1"/>
      </rPr>
      <t>OCTUBRE 2024:</t>
    </r>
    <r>
      <rPr>
        <b/>
        <sz val="11"/>
        <rFont val="Times New Roman"/>
        <family val="1"/>
      </rPr>
      <t xml:space="preserve">
Logros: </t>
    </r>
    <r>
      <rPr>
        <sz val="11"/>
        <rFont val="Times New Roman"/>
        <family val="1"/>
      </rPr>
      <t xml:space="preserve">
(i) Durante el mes de octubre de 2024 se realizaron 76 acciones de articulación interinstitucional de 48 casos de mujeres en riesgo de feminicidio atendidas por el equipo SAAT. Las entidades a las que se enviaron casos fueron: FGN (39 solicitudes); Policía Bogotá (27 solicitudes); Comisarías de Familia (3 solicitudes); entes territoriales (4 solicitudes); Ministerio Público y otras entidades (3 solicitudes).
</t>
    </r>
    <r>
      <rPr>
        <b/>
        <sz val="11"/>
        <rFont val="Times New Roman"/>
        <family val="1"/>
      </rPr>
      <t>Beneficios:</t>
    </r>
    <r>
      <rPr>
        <sz val="11"/>
        <rFont val="Times New Roman"/>
        <family val="1"/>
      </rPr>
      <t xml:space="preserve"> avanzar en las acciones de articulación institucional a nivel distrital aportan a la prevención del feminicidio y a la superación de barreras que limitan el derecho de las mujeres a una vida libre de violencias.
</t>
    </r>
    <r>
      <rPr>
        <b/>
        <sz val="11"/>
        <rFont val="Times New Roman"/>
        <family val="1"/>
      </rPr>
      <t xml:space="preserve">Retrasos: </t>
    </r>
    <r>
      <rPr>
        <sz val="11"/>
        <rFont val="Times New Roman"/>
        <family val="1"/>
      </rPr>
      <t>en octubre de 2024 no se registran acciones a nivel local porque se están revisando los parámetros de articulación de las enlaces SOFIA en los territorios sobre los casos de mujeres valoradas en riesgo de feminicidio por el INMLCF.</t>
    </r>
    <r>
      <rPr>
        <b/>
        <sz val="11"/>
        <rFont val="Times New Roman"/>
        <family val="1"/>
      </rPr>
      <t xml:space="preserve">
Alternativas:</t>
    </r>
    <r>
      <rPr>
        <sz val="11"/>
        <rFont val="Times New Roman"/>
        <family val="1"/>
      </rPr>
      <t xml:space="preserve"> ajustar los criterios y parámetros de articulación de casos de mujeres valoradas en riesgo a nivel local.</t>
    </r>
  </si>
  <si>
    <t>En octubre el Sistema Articulado de Alertas Tempranas-SAAT hizo seguimiento socio jurídico y psicosocial a 502 casos de mujeres en riesgo de feminicidio, según remisiones externas del Instituto Nacional de Medicina Legal y Ciencias Forenses.</t>
  </si>
  <si>
    <t xml:space="preserve">Entre julio y octubre de 2024 el Sistema Articulado de Alertas Tempranas-SAAT hizo seguimiento jurídico y psicosocial a 997 mujeres en riesgo de feminicidio, valoradas por el Instituto Nacional de Medicina Legal y Ciencias Forenses-INMLCF e identificadas por los equipos de atención de la Secretaría Distrital de la Mujer. </t>
  </si>
  <si>
    <t>En octubre no se registró el seguimiento de 117 casos de mujeres valoradas por el INMLCF asignados a los equipos de atención de la entidad.</t>
  </si>
  <si>
    <t xml:space="preserve">El equipo de profesionales del SAAT hizo acompañamiento y seguimiento psicosocial a víctimas indirectas de feminicidio (individuales y grupos familiares). De este número,  5 casos nuevos se asignaron en octubre 2024. </t>
  </si>
  <si>
    <t>El Sistema Articulado de Alertas Tempranas-SAAT entre julio y octubre de 2024 brindó acompañamiento psicosocial a las víctimas indirectas de feminicidio con datos de contacto y según su voluntariedad.</t>
  </si>
  <si>
    <t>Durante este periodo no se registraron retrasos en la actividad.</t>
  </si>
  <si>
    <t>No aplica.</t>
  </si>
  <si>
    <t>El equipo de profesionales del SAAT en octubre impulsó 76 acciones de coordinación interinstitucional para aportar a la garantía de los derechos de las mujeres en riesgo de feminicidio.</t>
  </si>
  <si>
    <t>Entre julio y octubre de 2024 se impulsaron 269 acciones de coordinación interinstitucional a favor de los derechos de las mujeres en riesgo de feminicidio.</t>
  </si>
  <si>
    <t>En octubre de 2024 no se registran acciones a nivel local porque se están revisando los parámetros de articulación de las enlaces SOFIA en los territorios sobre los casos de mujeres valoradas en riesgo de feminicidio por el INMLCF.</t>
  </si>
  <si>
    <t>https://secretariadistritald-my.sharepoint.com/:f:/g/personal/cvillareal_sdmujer_gov_co/EhnGOeyEeWNHqkIDu19NDF8BMYzj1nQw0CRnBnDHOvS6ow?e=GdJDzY</t>
  </si>
  <si>
    <t>https://secretariadistritald-my.sharepoint.com/:f:/g/personal/cvillareal_sdmujer_gov_co/EgZTIY96uldIoD-baO_f5gsBNmlA7s-MR6dO_uFxOSRyPw?e=uYj7re</t>
  </si>
  <si>
    <t>https://secretariadistritald-my.sharepoint.com/:f:/g/personal/cvillareal_sdmujer_gov_co/EmLSnuNTt6hLg7yjxXP3-wcBKl9oGvDFKTh_x90RSY-zPw?e=jbTvfg</t>
  </si>
  <si>
    <t>https://secretariadistritald-my.sharepoint.com/:f:/g/personal/cvillareal_sdmujer_gov_co/EiT1wrzn6ShJljex-m4LRwEB13-2gcxczBWxmY1qutmghg?e=46Vw1A</t>
  </si>
  <si>
    <r>
      <t>En octubre, en el marco de la asistencia técnica para el fortalecimiento de las capacidades del sector transporte, con base en el  protocolo de prevención, atención y sanción de las violencias contra las mujeres en el espacio y transporte público, se llevaron a cabo</t>
    </r>
    <r>
      <rPr>
        <sz val="11"/>
        <color rgb="FFFF0000"/>
        <rFont val="Times New Roman"/>
        <family val="1"/>
      </rPr>
      <t xml:space="preserve"> 6 </t>
    </r>
    <r>
      <rPr>
        <sz val="11"/>
        <rFont val="Times New Roman"/>
        <family val="1"/>
      </rPr>
      <t>espacios de articulación interinstitucional con entidades con competencia en la garantía del derecho de las mujeres a una vida libre de violencias:
(1) 101024 Asistencia técnica a la Dirección de Derechos y Diseño de Políticas, con el fin de coordinar acciones conjuntas que se llevarán a cabo con los sectores de movilidad.
(2) 111024 Asistencia técnica a la Unidad de Mantenimiento Vial, con el fin de definir el plan de trabajo de cumplimiento de las acciones contenidas en el Plan de Acción de la mesa SOFIA con respecto al protocolo PPASETP.
(3) 151024 Participación en  Megatoma de TM en la estación Ricaurte, con énfasis en la Ruta Única de Atención a mujeres víctimas de violencia y en riesgo de feminicidio.
(4) 151024 Elaboración de un documento técnico que sustenta el articulado propuesto para la adopción de sanciones administrativas en casos de acoso sexual en el transporte y espacios públicos. Este insumo se desarrolló como base para la exposición de motivos, que tiene por propósito brindar elementos para impulsar medidas sancionatorias  de tipo administrativo, que contribuyan a la disuasión de estos comportamientos y a la protección de las víctimas en entornos públicos.
(5) 171024 Sensibilización sobre violencias en el transporte y espacio público y Código TM-26 con el operador G-Móvil, en la sesión se abordaron las violencias en el espacio público y el transporte, además de la correcta activación del Código TM-26. Fortaleciendo las capacidades del personal operativo en la detección temprana y respuesta adecuada ante situaciones de violencia contra la mujer.
(6) 171024 Participación en una reunión con representantes de la Mesa de Taxis, en la cual se exploraron oportunidades de colaboración para integrar a los taxistas en la Escuela Virtual de Acoso. Además, se socializó el curso Derecho a una Vida Libre de Violencias, parte de la oferta formativa accesible para conductores y conductoras del servicio de transporte individual, orientado a sensibilizar y capacitar en temas de prevención de violencias de género.
(7) 251024 Participación en  Megatoma de TM en la estación Ricaurte, con el propósito de brindar a las ciudadanas información directa sobre los servicios de atención y protección disponibles, fortaleciendo así la visibilidad y accesibilidad de estos recursos en el transporte público.</t>
    </r>
  </si>
  <si>
    <r>
      <rPr>
        <b/>
        <u/>
        <sz val="11"/>
        <rFont val="Times New Roman"/>
        <family val="1"/>
      </rPr>
      <t>PERIODO JULIO-OCTUBRE 2024</t>
    </r>
    <r>
      <rPr>
        <sz val="11"/>
        <rFont val="Times New Roman"/>
        <family val="1"/>
      </rPr>
      <t xml:space="preserve">
El Sistema Articulado de Alertas Tempranas-SAAT entre julio y octubre de 2024 hizo seguimiento socio jurídico y psicosocial a 997 casos de mujeres en riesgo de feminicidio, según remisiones externas del Instituto Nacional de Medicina Legal y Ciencias Forenses, y remisiones internas de equipos de atención de la Secretaría Distrital de la Mujer. 
</t>
    </r>
    <r>
      <rPr>
        <u/>
        <sz val="11"/>
        <rFont val="Times New Roman"/>
        <family val="1"/>
      </rPr>
      <t xml:space="preserve">
</t>
    </r>
    <r>
      <rPr>
        <b/>
        <u/>
        <sz val="11"/>
        <rFont val="Times New Roman"/>
        <family val="1"/>
      </rPr>
      <t>OCTUBRE 2024:</t>
    </r>
    <r>
      <rPr>
        <sz val="11"/>
        <rFont val="Times New Roman"/>
        <family val="1"/>
      </rPr>
      <t xml:space="preserve">
</t>
    </r>
    <r>
      <rPr>
        <b/>
        <sz val="11"/>
        <rFont val="Times New Roman"/>
        <family val="1"/>
      </rPr>
      <t xml:space="preserve">Logros: </t>
    </r>
    <r>
      <rPr>
        <sz val="11"/>
        <rFont val="Times New Roman"/>
        <family val="1"/>
      </rPr>
      <t xml:space="preserve">
(i) El equipo de profesionales del SAAT registró 502 casos de mujeres valoradas en riesgo de feminicidio por el Instituto Nacional de Medicina Legal y Ciencias Forenses en junio, julio, agosto y/o septiembre de 2024, con acciones de contacto y seguimiento sociojurídico y psicosocial, así:
-Casos con contacto efectivo y voluntariedad ciudadana: 259
-Casos con contacto efectivo sin voluntariedad ciudadana: 57
-Casos con contacto fallido (no efectivo): 143
-Casos mujeres en Casa Refugio: 43
</t>
    </r>
    <r>
      <rPr>
        <b/>
        <sz val="11"/>
        <rFont val="Times New Roman"/>
        <family val="1"/>
      </rPr>
      <t>Beneficios:</t>
    </r>
    <r>
      <rPr>
        <sz val="11"/>
        <rFont val="Times New Roman"/>
        <family val="1"/>
      </rPr>
      <t xml:space="preserve"> contar con información de las mujeres en riesgo de muerte permite: (i) impulsar acciones para prevenir la materialización del delito de feminicidio en contra de las mujeres víctimas de violencias; (ii) tener contacto e información periódica del estado o situación actual de las ciudadanas a través del seguimiento sociojurídico y psicosocial brindado por la entidad; (iii) fortalecer la coordinación institucional.
</t>
    </r>
    <r>
      <rPr>
        <b/>
        <sz val="11"/>
        <rFont val="Times New Roman"/>
        <family val="1"/>
      </rPr>
      <t>Retrasos:</t>
    </r>
    <r>
      <rPr>
        <sz val="11"/>
        <rFont val="Times New Roman"/>
        <family val="1"/>
      </rPr>
      <t xml:space="preserve"> en octubre no se registró el seguimiento de 117 casos de mujeres valoradas por el INMLCF asignados a los equipos de atención de la entidad.
</t>
    </r>
    <r>
      <rPr>
        <b/>
        <sz val="11"/>
        <rFont val="Times New Roman"/>
        <family val="1"/>
      </rPr>
      <t xml:space="preserve">Alternativas: </t>
    </r>
    <r>
      <rPr>
        <sz val="11"/>
        <rFont val="Times New Roman"/>
        <family val="1"/>
      </rPr>
      <t>revisar junto con las coordinaciones de los equipos las situaciones que pudieron el registro, y solicitar subsanación.</t>
    </r>
  </si>
  <si>
    <r>
      <t xml:space="preserve">Logros: En octubre se realizaron </t>
    </r>
    <r>
      <rPr>
        <b/>
        <sz val="11"/>
        <rFont val="Times New Roman"/>
        <family val="1"/>
      </rPr>
      <t>14</t>
    </r>
    <r>
      <rPr>
        <sz val="11"/>
        <rFont val="Times New Roman"/>
        <family val="1"/>
      </rPr>
      <t xml:space="preserve">espacios técnicos con las Alcaldías de: Usaquén, Chapinero, Santa Fe, Usme, Bosa, Kennedy, Suba, Barrios Unidos, Teusaquillo, Los Mártires, Puente Aranda, La Candelaria, Ciudad Bolívar y Sumpaz, donde se definieron las fechas de las terceras sesiones del año de los Consejos Locales de Seguridad para las Mujeres, las cuales se programaron para octubre y noviembre con base en la agenda propuesta por parte de la SDMujer.
Con corte al mes de octubre se realizaron </t>
    </r>
    <r>
      <rPr>
        <b/>
        <sz val="11"/>
        <rFont val="Times New Roman"/>
        <family val="1"/>
      </rPr>
      <t>40</t>
    </r>
    <r>
      <rPr>
        <sz val="11"/>
        <rFont val="Times New Roman"/>
        <family val="1"/>
      </rPr>
      <t xml:space="preserve"> espacios técnicos con las Alcaldías Locales.
Beneficios: Se avanzó en la articulación con las Alcaldías Locales para la realización de  las sesiones de los Consejos Locales de Seguridad para las Mujeres de acuerdo con la propuesta técnica de la SDMujer. 
No se presentaron retrasos.</t>
    </r>
  </si>
  <si>
    <t>En octubre, en el marco de la asistencia técnica para el fortalecimiento de las capacidades del sector transporte, con base en el  protocolo de prevención, atención y sanción de las violencias contra las mujeres en el espacio y transporte público, se llevaron a cabo 7 espacios de articulación interinstitucional con entidades con competencia en la garantía del derecho de las mujeres a una vida libre de violencias:
(1) 101024 Asistencia técnica a la Dirección de Derechos y Diseño de Políticas, con el fin de coordinar acciones conjuntas que se llevarán a cabo con los sectores de movilidad.
(2) 111024 Asistencia técnica a la Unidad de Mantenimiento Vial, con el fin de definir el plan de trabajo de cumplimiento de las acciones contenidas en el Plan de Acción de la mesa SOFIA con respecto al protocolo PPASETP.
(3) 151024 Participación en  Megatoma de TM en la estación Ricaurte, con énfasis en la Ruta Única de Atención a mujeres víctimas de violencia y en riesgo de feminicidio.
(4) 151024 Elaboración de un documento técnico que sustenta el articulado propuesto para la adopción de sanciones administrativas en casos de acoso sexual en el transporte y espacios públicos. Este insumo se desarrolló como base para la exposición de motivos, que tiene por propósito brindar elementos para impulsar medidas sancionatorias  de tipo administrativo, que contribuyan a la disuasión de estos comportamientos y a la protección de las víctimas en entornos públicos.
(5) 171024 Sensibilización sobre violencias en el transporte y espacio público y Código TM-26 con el operador G-Móvil, en la sesión se abordaron las violencias en el espacio público y el transporte, además de la correcta activación del Código TM-26. Fortaleciendo las capacidades del personal operativo en la detección temprana y respuesta adecuada ante situaciones de violencia contra la mujer.
(6) 171024 Participación en una reunión con representantes de la Mesa de Taxis, en la cual se exploraron oportunidades de colaboración para integrar a los taxistas en la Escuela Virtual de Acoso. Además, se socializó el curso Derecho a una Vida Libre de Violencias, parte de la oferta formativa accesible para conductores y conductoras del servicio de transporte individual, orientado a sensibilizar y capacitar en temas de prevención de violencias de género.
(7) 251024 Participación en  Megatoma de TM en la estación Ricaurte, con el propósito de brindar a las ciudadanas información directa sobre los servicios de atención y protección disponibles, fortaleciendo así la visibilidad y accesibilidad de estos recursos en el transporte público.</t>
  </si>
  <si>
    <t xml:space="preserve">Entre julio y octubre en el marco del modelo de prevención de violencias contra las mujeres en transporte y espacio público se realizaron 21 espacios de articulación interinstitucional con entidades con competencia en el Protocolo de Prevención, Atención y Sanción de violencias en el Espacio y Transporte Público:
</t>
  </si>
  <si>
    <t xml:space="preserve">Logros: En octubre, en el marco de la asistencia técnica para el fortalecimiento de las capacidades del sector transporte, con base en el  protocolo de prevención, atención y sanción de las violencias contra las mujeres en el espacio y transporte público, se llevaron a cabo 7 espacios de articulación interinstitucional con entidades con competencia en la garantía del derecho de las mujeres a una vida libre de violencias:
(1) 101024 Asistencia técnica a la Dirección de Derechos y Diseño de Políticas, con el fin de coordinar acciones conjuntas que se llevarán a cabo con los sectores de movilidad.
(2) 111024 Asistencia técnica a la Unidad de Mantenimiento Vial, con el fin de definir el plan de trabajo de cumplimiento de las acciones contenidas en el Plan de Acción de la mesa SOFIA con respecto al protocolo PPASETP.
(3) 151024 Participación en  Megatoma de TM en la estación Ricaurte, con énfasis en la Ruta Única de Atención a mujeres víctimas de violencia y en riesgo de feminicidio.
(4) 151024 Elaboración de un documento técnico que sustenta el articulado propuesto para la adopción de sanciones administrativas en casos de acoso sexual en el transporte y espacios públicos. Este insumo se desarrolló como base para la exposición de motivos, que tiene por propósito brindar elementos para impulsar medidas sancionatorias  de tipo administrativo, que contribuyan a la disuasión de estos comportamientos y a la protección de las víctimas en entornos públicos.
(5) 171024 Sensibilización sobre violencias en el transporte y espacio público y Código TM-26 con el operador G-Móvil, en la sesión se abordaron las violencias en el espacio público y el transporte, además de la correcta activación del Código TM-26. Fortaleciendo las capacidades del personal operativo en la detección temprana y respuesta adecuada ante situaciones de violencia contra la mujer.
(6) 171024 Participación en una reunión con representantes de la Mesa de Taxis, en la cual se exploraron oportunidades de colaboración para integrar a los taxistas en la Escuela Virtual de Acoso. Además, se socializó el curso Derecho a una Vida Libre de Violencias, parte de la oferta formativa accesible para conductores y conductoras del servicio de transporte individual, orientado a sensibilizar y capacitar en temas de prevención de violencias de género.
(7) 251024 Participación en  Megatoma de TM en la estación Ricaurte, con el propósito de brindar a las ciudadanas información directa sobre los servicios de atención y protección disponibles, fortaleciendo así la visibilidad y accesibilidad de estos recursos en el transporte público.
Con corte al mes de octubre se realizaron 20 asistencias técnicas para el fortalecimiento de las capacidades del sector transporte, con base en el  protocolo de prevención, atención y sanción de las violencias contra las mujeres en el espacio y transporte público.
Beneficios: La dinamización de la articulación interinstitucional busca fortalecer la identificación y prevención de violencias contra las mujeres en el espacio y el transporte público
Retrasos: No se presentaron retrasos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</si>
</sst>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164" formatCode="#,##0\ &quot;€&quot;;\-#,##0\ &quot;€&quot;"/>
    <numFmt numFmtId="165" formatCode="_-* #,##0\ &quot;€&quot;_-;\-* #,##0\ &quot;€&quot;_-;_-* &quot;-&quot;\ &quot;€&quot;_-;_-@_-"/>
    <numFmt numFmtId="166" formatCode="_-* #,##0.00\ &quot;€&quot;_-;\-* #,##0.00\ &quot;€&quot;_-;_-* &quot;-&quot;??\ &quot;€&quot;_-;_-@_-"/>
    <numFmt numFmtId="167" formatCode="_-&quot;$&quot;* #,##0.00_-;\-&quot;$&quot;* #,##0.00_-;_-&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_-* #,##0\ _€_-;\-* #,##0\ _€_-;_-* &quot;-&quot;??\ _€_-;_-@_-"/>
    <numFmt numFmtId="173" formatCode="0.0%"/>
    <numFmt numFmtId="174" formatCode="#,##0;[Red]#,##0"/>
    <numFmt numFmtId="175" formatCode="_-[$$-240A]\ * #,##0.00_-;\-[$$-240A]\ * #,##0.00_-;_-[$$-240A]\ * &quot;-&quot;??_-;_-@_-"/>
    <numFmt numFmtId="176" formatCode="&quot;$&quot;\ #,##0.00"/>
    <numFmt numFmtId="177" formatCode="&quot;$&quot;\ #,##0"/>
  </numFmts>
  <fonts count="52" x14ac:knownFonts="1">
    <font>
      <sz val="11"/>
      <color theme="1"/>
      <name val="Calibri"/>
      <family val="2"/>
      <scheme val="minor"/>
    </font>
    <font>
      <sz val="11"/>
      <color indexed="8"/>
      <name val="Calibri"/>
      <family val="2"/>
    </font>
    <font>
      <sz val="10"/>
      <name val="Arial"/>
      <family val="2"/>
    </font>
    <font>
      <sz val="10"/>
      <name val="Arial Narrow"/>
      <family val="2"/>
    </font>
    <font>
      <sz val="10"/>
      <name val="Arial Narrow"/>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sz val="11"/>
      <color theme="1"/>
      <name val="Times New Roman"/>
      <family val="1"/>
    </font>
    <font>
      <b/>
      <sz val="11"/>
      <color theme="1"/>
      <name val="Times New Roman"/>
      <family val="1"/>
    </font>
    <font>
      <sz val="11"/>
      <color rgb="FF000000"/>
      <name val="Times New Roman"/>
      <family val="1"/>
    </font>
    <font>
      <sz val="10"/>
      <color indexed="81"/>
      <name val="Tahoma"/>
      <family val="2"/>
    </font>
    <font>
      <b/>
      <sz val="10"/>
      <color theme="1"/>
      <name val="Arial"/>
      <family val="2"/>
    </font>
    <font>
      <sz val="11"/>
      <color rgb="FF000000"/>
      <name val="Aptos Narrow"/>
      <family val="2"/>
    </font>
    <font>
      <sz val="11"/>
      <color rgb="FF000000"/>
      <name val="Calibri"/>
      <family val="2"/>
      <scheme val="minor"/>
    </font>
    <font>
      <sz val="11"/>
      <name val="Arial"/>
      <family val="2"/>
    </font>
    <font>
      <b/>
      <sz val="11"/>
      <name val="Arial"/>
      <family val="2"/>
    </font>
    <font>
      <b/>
      <sz val="12"/>
      <name val="Arial"/>
      <family val="2"/>
    </font>
    <font>
      <sz val="11"/>
      <color theme="1"/>
      <name val="Arial"/>
      <family val="2"/>
    </font>
    <font>
      <b/>
      <sz val="12"/>
      <color theme="1"/>
      <name val="Arial"/>
      <family val="2"/>
    </font>
    <font>
      <b/>
      <sz val="11"/>
      <color indexed="10"/>
      <name val="Arial"/>
      <family val="2"/>
    </font>
    <font>
      <b/>
      <sz val="18"/>
      <color theme="0" tint="-0.34998626667073579"/>
      <name val="Arial"/>
      <family val="2"/>
    </font>
    <font>
      <b/>
      <sz val="11"/>
      <color theme="0" tint="-0.34998626667073579"/>
      <name val="Arial"/>
      <family val="2"/>
    </font>
    <font>
      <b/>
      <sz val="11"/>
      <color theme="1"/>
      <name val="Arial"/>
      <family val="2"/>
    </font>
    <font>
      <b/>
      <i/>
      <sz val="11"/>
      <name val="Arial"/>
      <family val="2"/>
    </font>
    <font>
      <sz val="11"/>
      <color rgb="FFFF0000"/>
      <name val="Arial"/>
      <family val="2"/>
    </font>
    <font>
      <b/>
      <sz val="11"/>
      <color theme="0"/>
      <name val="Arial"/>
      <family val="2"/>
    </font>
    <font>
      <b/>
      <sz val="11"/>
      <color indexed="8"/>
      <name val="Arial"/>
      <family val="2"/>
    </font>
    <font>
      <sz val="11"/>
      <color indexed="8"/>
      <name val="Arial"/>
      <family val="2"/>
    </font>
    <font>
      <b/>
      <sz val="10"/>
      <name val="Arial"/>
      <family val="2"/>
    </font>
    <font>
      <u/>
      <sz val="11"/>
      <color theme="10"/>
      <name val="Calibri"/>
      <family val="2"/>
      <scheme val="minor"/>
    </font>
    <font>
      <sz val="11"/>
      <name val="Times New Roman"/>
      <family val="1"/>
    </font>
    <font>
      <b/>
      <sz val="11"/>
      <name val="Times New Roman"/>
      <family val="1"/>
    </font>
    <font>
      <b/>
      <sz val="11"/>
      <color rgb="FFFF0000"/>
      <name val="Times New Roman"/>
      <family val="1"/>
    </font>
    <font>
      <sz val="11"/>
      <color rgb="FFFF0000"/>
      <name val="Times New Roman"/>
      <family val="1"/>
    </font>
    <font>
      <u/>
      <sz val="11"/>
      <name val="Calibri"/>
      <family val="2"/>
      <scheme val="minor"/>
    </font>
    <font>
      <b/>
      <u/>
      <sz val="11"/>
      <name val="Times New Roman"/>
      <family val="1"/>
    </font>
    <font>
      <u/>
      <sz val="11"/>
      <name val="Times New Roman"/>
      <family val="1"/>
    </font>
    <font>
      <sz val="10"/>
      <color theme="1"/>
      <name val="Arial"/>
      <family val="2"/>
    </font>
    <font>
      <sz val="11"/>
      <color theme="3" tint="-0.499984740745262"/>
      <name val="Arial"/>
      <family val="2"/>
    </font>
    <font>
      <sz val="11"/>
      <color theme="3" tint="-0.499984740745262"/>
      <name val="Times New Roman"/>
      <family val="1"/>
    </font>
    <font>
      <b/>
      <sz val="11"/>
      <color theme="3" tint="-0.499984740745262"/>
      <name val="Times New Roman"/>
      <family val="1"/>
    </font>
  </fonts>
  <fills count="20">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3" tint="0.39997558519241921"/>
        <bgColor indexed="64"/>
      </patternFill>
    </fill>
    <fill>
      <patternFill patternType="solid">
        <fgColor theme="4" tint="0.79998168889431442"/>
        <bgColor indexed="64"/>
      </patternFill>
    </fill>
  </fills>
  <borders count="70">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s>
  <cellStyleXfs count="40">
    <xf numFmtId="0" fontId="0" fillId="0" borderId="0"/>
    <xf numFmtId="0" fontId="7" fillId="3" borderId="61" applyNumberFormat="0" applyAlignment="0" applyProtection="0"/>
    <xf numFmtId="49" fontId="9" fillId="0" borderId="0" applyFill="0" applyBorder="0" applyProtection="0">
      <alignment horizontal="left" vertical="center"/>
    </xf>
    <xf numFmtId="0" fontId="10" fillId="4" borderId="62" applyNumberFormat="0" applyFont="0" applyFill="0" applyAlignment="0"/>
    <xf numFmtId="0" fontId="10" fillId="4" borderId="63" applyNumberFormat="0" applyFont="0" applyFill="0" applyAlignment="0"/>
    <xf numFmtId="0" fontId="12" fillId="5" borderId="0" applyNumberFormat="0" applyProtection="0">
      <alignment horizontal="left" wrapText="1" indent="4"/>
    </xf>
    <xf numFmtId="0" fontId="13" fillId="5" borderId="0" applyNumberFormat="0" applyProtection="0">
      <alignment horizontal="left" wrapText="1" indent="4"/>
    </xf>
    <xf numFmtId="0" fontId="11" fillId="6" borderId="0" applyNumberFormat="0" applyBorder="0" applyAlignment="0" applyProtection="0"/>
    <xf numFmtId="16" fontId="14" fillId="0" borderId="0" applyFont="0" applyFill="0" applyBorder="0" applyAlignment="0">
      <alignment horizontal="left"/>
    </xf>
    <xf numFmtId="0" fontId="15" fillId="7" borderId="0" applyNumberFormat="0" applyBorder="0" applyProtection="0">
      <alignment horizontal="center" vertical="center"/>
    </xf>
    <xf numFmtId="169" fontId="7" fillId="0" borderId="0" applyFont="0" applyFill="0" applyBorder="0" applyAlignment="0" applyProtection="0"/>
    <xf numFmtId="168" fontId="7" fillId="0" borderId="0" applyFont="0" applyFill="0" applyBorder="0" applyAlignment="0" applyProtection="0"/>
    <xf numFmtId="41" fontId="7" fillId="0" borderId="0" applyFont="0" applyFill="0" applyBorder="0" applyAlignment="0" applyProtection="0"/>
    <xf numFmtId="169" fontId="3" fillId="0" borderId="0" applyFont="0" applyFill="0" applyBorder="0" applyAlignment="0" applyProtection="0"/>
    <xf numFmtId="166" fontId="7" fillId="0" borderId="0" applyFont="0" applyFill="0" applyBorder="0" applyAlignment="0" applyProtection="0"/>
    <xf numFmtId="165" fontId="7" fillId="0" borderId="0" applyFont="0" applyFill="0" applyBorder="0" applyAlignment="0" applyProtection="0"/>
    <xf numFmtId="167" fontId="7" fillId="0" borderId="0" applyFont="0" applyFill="0" applyBorder="0" applyAlignment="0" applyProtection="0"/>
    <xf numFmtId="171" fontId="2" fillId="0" borderId="0" applyFont="0" applyFill="0" applyBorder="0" applyAlignment="0" applyProtection="0"/>
    <xf numFmtId="170" fontId="7" fillId="0" borderId="0" applyFont="0" applyFill="0" applyBorder="0" applyAlignment="0" applyProtection="0"/>
    <xf numFmtId="167" fontId="1" fillId="0" borderId="0" applyFont="0" applyFill="0" applyBorder="0" applyAlignment="0" applyProtection="0"/>
    <xf numFmtId="164" fontId="10" fillId="0" borderId="0" applyFont="0" applyFill="0" applyBorder="0" applyAlignment="0" applyProtection="0"/>
    <xf numFmtId="0" fontId="16" fillId="8" borderId="0" applyNumberFormat="0" applyBorder="0" applyAlignment="0" applyProtection="0"/>
    <xf numFmtId="0" fontId="2" fillId="0" borderId="0"/>
    <xf numFmtId="0" fontId="2" fillId="0" borderId="0"/>
    <xf numFmtId="0" fontId="10" fillId="0" borderId="0"/>
    <xf numFmtId="0" fontId="4" fillId="0" borderId="0"/>
    <xf numFmtId="0" fontId="3" fillId="0" borderId="0"/>
    <xf numFmtId="0" fontId="2" fillId="0" borderId="0"/>
    <xf numFmtId="9" fontId="7"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13" fillId="0" borderId="0" applyFill="0" applyBorder="0">
      <alignment wrapText="1"/>
    </xf>
    <xf numFmtId="0" fontId="8" fillId="0" borderId="0"/>
    <xf numFmtId="0" fontId="17" fillId="5" borderId="0" applyNumberFormat="0" applyBorder="0" applyProtection="0">
      <alignment horizontal="left" indent="1"/>
    </xf>
    <xf numFmtId="0" fontId="40" fillId="0" borderId="0" applyNumberForma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cellStyleXfs>
  <cellXfs count="637">
    <xf numFmtId="0" fontId="0" fillId="0" borderId="0" xfId="0"/>
    <xf numFmtId="0" fontId="0" fillId="0" borderId="0" xfId="0" applyAlignment="1">
      <alignment vertical="center"/>
    </xf>
    <xf numFmtId="0" fontId="18" fillId="0" borderId="0" xfId="0" applyFont="1" applyAlignment="1">
      <alignment vertical="center"/>
    </xf>
    <xf numFmtId="0" fontId="20" fillId="0" borderId="6" xfId="0" applyFont="1" applyBorder="1" applyAlignment="1">
      <alignment vertical="center"/>
    </xf>
    <xf numFmtId="0" fontId="18" fillId="0" borderId="6" xfId="0" applyFont="1" applyBorder="1" applyAlignment="1">
      <alignment horizontal="left" vertical="center"/>
    </xf>
    <xf numFmtId="0" fontId="19" fillId="0" borderId="0" xfId="0" applyFont="1" applyAlignment="1">
      <alignment horizontal="left" vertical="center"/>
    </xf>
    <xf numFmtId="0" fontId="19" fillId="10" borderId="6" xfId="0" applyFont="1" applyFill="1" applyBorder="1" applyAlignment="1">
      <alignment vertical="center"/>
    </xf>
    <xf numFmtId="0" fontId="18" fillId="0" borderId="0" xfId="0" applyFont="1" applyAlignment="1">
      <alignment horizontal="left" vertical="center"/>
    </xf>
    <xf numFmtId="0" fontId="0" fillId="0" borderId="6" xfId="0" applyBorder="1"/>
    <xf numFmtId="0" fontId="22" fillId="18" borderId="57" xfId="0" applyFont="1" applyFill="1" applyBorder="1" applyAlignment="1">
      <alignment horizontal="center" vertical="center"/>
    </xf>
    <xf numFmtId="0" fontId="22" fillId="18" borderId="68" xfId="0" applyFont="1" applyFill="1" applyBorder="1" applyAlignment="1">
      <alignment horizontal="left" vertical="center" wrapText="1"/>
    </xf>
    <xf numFmtId="0" fontId="22" fillId="0" borderId="6" xfId="0" applyFont="1" applyBorder="1" applyAlignment="1">
      <alignment horizontal="center" vertical="center"/>
    </xf>
    <xf numFmtId="0" fontId="22" fillId="0" borderId="6" xfId="0" applyFont="1" applyBorder="1" applyAlignment="1">
      <alignment horizontal="left" vertical="center" wrapText="1"/>
    </xf>
    <xf numFmtId="0" fontId="23" fillId="0" borderId="6" xfId="0" applyFont="1" applyBorder="1"/>
    <xf numFmtId="0" fontId="0" fillId="0" borderId="12" xfId="0" applyBorder="1" applyAlignment="1">
      <alignment vertical="center"/>
    </xf>
    <xf numFmtId="0" fontId="28" fillId="0" borderId="0" xfId="0" applyFont="1" applyAlignment="1">
      <alignment vertical="center"/>
    </xf>
    <xf numFmtId="0" fontId="26" fillId="0" borderId="5" xfId="22" applyFont="1" applyBorder="1" applyAlignment="1">
      <alignment horizontal="center" vertical="center" wrapText="1"/>
    </xf>
    <xf numFmtId="0" fontId="26" fillId="9" borderId="64" xfId="22" applyFont="1" applyFill="1" applyBorder="1" applyAlignment="1">
      <alignment vertical="center" wrapText="1"/>
    </xf>
    <xf numFmtId="0" fontId="26" fillId="9" borderId="66" xfId="22" applyFont="1" applyFill="1" applyBorder="1" applyAlignment="1">
      <alignment vertical="center" wrapText="1"/>
    </xf>
    <xf numFmtId="0" fontId="26" fillId="9" borderId="67" xfId="22" applyFont="1" applyFill="1" applyBorder="1" applyAlignment="1">
      <alignment vertical="center" wrapText="1"/>
    </xf>
    <xf numFmtId="0" fontId="26" fillId="9" borderId="0" xfId="22" applyFont="1" applyFill="1" applyAlignment="1">
      <alignment vertical="center" wrapText="1"/>
    </xf>
    <xf numFmtId="0" fontId="30" fillId="9" borderId="0" xfId="22" applyFont="1" applyFill="1" applyAlignment="1">
      <alignment vertical="center" wrapText="1"/>
    </xf>
    <xf numFmtId="0" fontId="25" fillId="9" borderId="0" xfId="22" applyFont="1" applyFill="1" applyAlignment="1">
      <alignment vertical="center" wrapText="1"/>
    </xf>
    <xf numFmtId="0" fontId="25" fillId="9" borderId="2" xfId="22" applyFont="1" applyFill="1" applyBorder="1" applyAlignment="1">
      <alignment vertical="center" wrapText="1"/>
    </xf>
    <xf numFmtId="0" fontId="26" fillId="9" borderId="1" xfId="22" applyFont="1" applyFill="1" applyBorder="1" applyAlignment="1">
      <alignment vertical="center" wrapText="1"/>
    </xf>
    <xf numFmtId="0" fontId="26" fillId="0" borderId="1" xfId="22" applyFont="1" applyBorder="1" applyAlignment="1">
      <alignment vertical="center" wrapText="1"/>
    </xf>
    <xf numFmtId="0" fontId="26" fillId="0" borderId="0" xfId="22" applyFont="1" applyAlignment="1">
      <alignment vertical="center" wrapText="1"/>
    </xf>
    <xf numFmtId="0" fontId="26" fillId="0" borderId="0" xfId="22" applyFont="1" applyAlignment="1">
      <alignment horizontal="center" vertical="center" wrapText="1"/>
    </xf>
    <xf numFmtId="0" fontId="32" fillId="0" borderId="0" xfId="0" applyFont="1" applyAlignment="1">
      <alignment horizontal="center" vertical="center"/>
    </xf>
    <xf numFmtId="0" fontId="33" fillId="0" borderId="0" xfId="0" applyFont="1" applyAlignment="1">
      <alignment horizontal="center" vertical="center" wrapText="1"/>
    </xf>
    <xf numFmtId="0" fontId="28" fillId="0" borderId="0" xfId="0" applyFont="1" applyAlignment="1">
      <alignment horizontal="center" vertical="center"/>
    </xf>
    <xf numFmtId="0" fontId="30" fillId="0" borderId="0" xfId="22" applyFont="1" applyAlignment="1">
      <alignment vertical="center" wrapText="1"/>
    </xf>
    <xf numFmtId="0" fontId="25" fillId="0" borderId="0" xfId="22" applyFont="1" applyAlignment="1">
      <alignment vertical="center" wrapText="1"/>
    </xf>
    <xf numFmtId="0" fontId="25" fillId="0" borderId="2" xfId="22" applyFont="1" applyBorder="1" applyAlignment="1">
      <alignment vertical="center" wrapText="1"/>
    </xf>
    <xf numFmtId="0" fontId="26" fillId="0" borderId="2" xfId="22" applyFont="1" applyBorder="1" applyAlignment="1">
      <alignment horizontal="center" vertical="center" wrapText="1"/>
    </xf>
    <xf numFmtId="0" fontId="26" fillId="9" borderId="1" xfId="22" applyFont="1" applyFill="1" applyBorder="1" applyAlignment="1">
      <alignment horizontal="center" vertical="center" wrapText="1"/>
    </xf>
    <xf numFmtId="0" fontId="26" fillId="9" borderId="65" xfId="22" applyFont="1" applyFill="1" applyBorder="1" applyAlignment="1">
      <alignment horizontal="center" vertical="center" wrapText="1"/>
    </xf>
    <xf numFmtId="0" fontId="34" fillId="9" borderId="0" xfId="22" applyFont="1" applyFill="1" applyAlignment="1">
      <alignment horizontal="center" vertical="center" wrapText="1"/>
    </xf>
    <xf numFmtId="0" fontId="26" fillId="9" borderId="0" xfId="22" applyFont="1" applyFill="1" applyAlignment="1">
      <alignment horizontal="center" vertical="center" wrapText="1"/>
    </xf>
    <xf numFmtId="0" fontId="34" fillId="0" borderId="0" xfId="22" applyFont="1" applyAlignment="1">
      <alignment horizontal="center" vertical="center" wrapText="1"/>
    </xf>
    <xf numFmtId="0" fontId="26" fillId="2" borderId="0" xfId="22" applyFont="1" applyFill="1" applyAlignment="1">
      <alignment vertical="center" wrapText="1"/>
    </xf>
    <xf numFmtId="0" fontId="28" fillId="9" borderId="1" xfId="0" applyFont="1" applyFill="1" applyBorder="1" applyAlignment="1">
      <alignment vertical="center"/>
    </xf>
    <xf numFmtId="0" fontId="28" fillId="9" borderId="0" xfId="0" applyFont="1" applyFill="1" applyAlignment="1">
      <alignment vertical="center"/>
    </xf>
    <xf numFmtId="0" fontId="28" fillId="9" borderId="2" xfId="0" applyFont="1" applyFill="1" applyBorder="1" applyAlignment="1">
      <alignment vertical="center"/>
    </xf>
    <xf numFmtId="174" fontId="28" fillId="0" borderId="0" xfId="0" applyNumberFormat="1" applyFont="1" applyAlignment="1">
      <alignment vertical="center"/>
    </xf>
    <xf numFmtId="0" fontId="26" fillId="13" borderId="18" xfId="22" applyFont="1" applyFill="1" applyBorder="1" applyAlignment="1">
      <alignment horizontal="center" vertical="center" wrapText="1"/>
    </xf>
    <xf numFmtId="0" fontId="26" fillId="13" borderId="24" xfId="22" applyFont="1" applyFill="1" applyBorder="1" applyAlignment="1">
      <alignment horizontal="center" vertical="center" wrapText="1"/>
    </xf>
    <xf numFmtId="0" fontId="26" fillId="13" borderId="25" xfId="22" applyFont="1" applyFill="1" applyBorder="1" applyAlignment="1">
      <alignment horizontal="center" vertical="center" wrapText="1"/>
    </xf>
    <xf numFmtId="0" fontId="26" fillId="13" borderId="26" xfId="22" applyFont="1" applyFill="1" applyBorder="1" applyAlignment="1">
      <alignment horizontal="center" vertical="center" wrapText="1"/>
    </xf>
    <xf numFmtId="0" fontId="26" fillId="12" borderId="0" xfId="22" applyFont="1" applyFill="1" applyAlignment="1">
      <alignment vertical="center" wrapText="1"/>
    </xf>
    <xf numFmtId="174" fontId="28" fillId="0" borderId="0" xfId="14" applyNumberFormat="1" applyFont="1" applyBorder="1" applyAlignment="1">
      <alignment vertical="center"/>
    </xf>
    <xf numFmtId="0" fontId="26" fillId="13" borderId="20" xfId="22" applyFont="1" applyFill="1" applyBorder="1" applyAlignment="1">
      <alignment vertical="center" wrapText="1"/>
    </xf>
    <xf numFmtId="172" fontId="28" fillId="0" borderId="14" xfId="10" applyNumberFormat="1" applyFont="1" applyBorder="1" applyAlignment="1">
      <alignment vertical="center"/>
    </xf>
    <xf numFmtId="172" fontId="28" fillId="0" borderId="4" xfId="10" applyNumberFormat="1" applyFont="1" applyBorder="1" applyAlignment="1">
      <alignment vertical="center"/>
    </xf>
    <xf numFmtId="172" fontId="28" fillId="0" borderId="15" xfId="10" applyNumberFormat="1" applyFont="1" applyBorder="1" applyAlignment="1">
      <alignment vertical="center"/>
    </xf>
    <xf numFmtId="172" fontId="28" fillId="0" borderId="20" xfId="10" applyNumberFormat="1" applyFont="1" applyBorder="1" applyAlignment="1">
      <alignment vertical="center"/>
    </xf>
    <xf numFmtId="172" fontId="28" fillId="0" borderId="21" xfId="10" applyNumberFormat="1" applyFont="1" applyBorder="1" applyAlignment="1">
      <alignment vertical="center"/>
    </xf>
    <xf numFmtId="0" fontId="26" fillId="13" borderId="13" xfId="22" applyFont="1" applyFill="1" applyBorder="1" applyAlignment="1">
      <alignment vertical="center" wrapText="1"/>
    </xf>
    <xf numFmtId="172" fontId="28" fillId="0" borderId="13" xfId="10" applyNumberFormat="1" applyFont="1" applyBorder="1" applyAlignment="1">
      <alignment vertical="center"/>
    </xf>
    <xf numFmtId="172" fontId="28" fillId="0" borderId="6" xfId="10" applyNumberFormat="1" applyFont="1" applyBorder="1" applyAlignment="1">
      <alignment vertical="center"/>
    </xf>
    <xf numFmtId="9" fontId="28" fillId="0" borderId="12" xfId="28" applyFont="1" applyBorder="1" applyAlignment="1">
      <alignment vertical="center"/>
    </xf>
    <xf numFmtId="172" fontId="28" fillId="0" borderId="12" xfId="10" applyNumberFormat="1" applyFont="1" applyBorder="1" applyAlignment="1">
      <alignment vertical="center"/>
    </xf>
    <xf numFmtId="172" fontId="28" fillId="0" borderId="16" xfId="10" applyNumberFormat="1" applyFont="1" applyBorder="1" applyAlignment="1">
      <alignment vertical="center"/>
    </xf>
    <xf numFmtId="0" fontId="26" fillId="13" borderId="23" xfId="22" applyFont="1" applyFill="1" applyBorder="1" applyAlignment="1">
      <alignment vertical="center" wrapText="1"/>
    </xf>
    <xf numFmtId="172" fontId="28" fillId="0" borderId="23" xfId="10" applyNumberFormat="1" applyFont="1" applyBorder="1" applyAlignment="1">
      <alignment vertical="center"/>
    </xf>
    <xf numFmtId="172" fontId="28" fillId="0" borderId="5" xfId="10" applyNumberFormat="1" applyFont="1" applyBorder="1" applyAlignment="1">
      <alignment vertical="center"/>
    </xf>
    <xf numFmtId="172" fontId="28" fillId="0" borderId="27" xfId="10" applyNumberFormat="1" applyFont="1" applyBorder="1" applyAlignment="1">
      <alignment vertical="center"/>
    </xf>
    <xf numFmtId="0" fontId="28" fillId="0" borderId="0" xfId="0" applyFont="1"/>
    <xf numFmtId="0" fontId="26" fillId="13" borderId="6" xfId="22" applyFont="1" applyFill="1" applyBorder="1" applyAlignment="1">
      <alignment horizontal="center" vertical="center" wrapText="1"/>
    </xf>
    <xf numFmtId="168" fontId="26" fillId="0" borderId="5" xfId="11" applyFont="1" applyFill="1" applyBorder="1" applyAlignment="1" applyProtection="1">
      <alignment horizontal="center" vertical="center" wrapText="1"/>
    </xf>
    <xf numFmtId="0" fontId="25" fillId="0" borderId="1" xfId="22" applyFont="1" applyBorder="1" applyAlignment="1">
      <alignment horizontal="left" vertical="center" wrapText="1"/>
    </xf>
    <xf numFmtId="3" fontId="26" fillId="0" borderId="0" xfId="22" applyNumberFormat="1" applyFont="1" applyAlignment="1">
      <alignment horizontal="center" vertical="center" wrapText="1"/>
    </xf>
    <xf numFmtId="168" fontId="26" fillId="0" borderId="0" xfId="11" applyFont="1" applyFill="1" applyBorder="1" applyAlignment="1" applyProtection="1">
      <alignment horizontal="center" vertical="center" wrapText="1"/>
    </xf>
    <xf numFmtId="165" fontId="28" fillId="0" borderId="0" xfId="15" applyFont="1" applyAlignment="1">
      <alignment vertical="center"/>
    </xf>
    <xf numFmtId="0" fontId="26" fillId="0" borderId="3" xfId="22" applyFont="1" applyBorder="1" applyAlignment="1">
      <alignment horizontal="center" vertical="center" wrapText="1"/>
    </xf>
    <xf numFmtId="0" fontId="26" fillId="0" borderId="4" xfId="22" applyFont="1" applyBorder="1" applyAlignment="1">
      <alignment horizontal="left" vertical="center" wrapText="1"/>
    </xf>
    <xf numFmtId="0" fontId="26" fillId="10" borderId="5" xfId="22" applyFont="1" applyFill="1" applyBorder="1" applyAlignment="1">
      <alignment horizontal="left" vertical="center" wrapText="1"/>
    </xf>
    <xf numFmtId="173" fontId="26" fillId="10" borderId="5" xfId="28" applyNumberFormat="1" applyFont="1" applyFill="1" applyBorder="1" applyAlignment="1" applyProtection="1">
      <alignment vertical="center" wrapText="1"/>
    </xf>
    <xf numFmtId="9" fontId="26" fillId="10" borderId="5" xfId="28" applyFont="1" applyFill="1" applyBorder="1" applyAlignment="1" applyProtection="1">
      <alignment horizontal="center" vertical="center" wrapText="1"/>
    </xf>
    <xf numFmtId="165" fontId="33" fillId="0" borderId="0" xfId="15" applyFont="1" applyAlignment="1">
      <alignment vertical="center"/>
    </xf>
    <xf numFmtId="0" fontId="26" fillId="0" borderId="6" xfId="22" applyFont="1" applyBorder="1" applyAlignment="1">
      <alignment horizontal="left" vertical="center" wrapText="1"/>
    </xf>
    <xf numFmtId="9" fontId="25" fillId="0" borderId="6" xfId="29" applyFont="1" applyFill="1" applyBorder="1" applyAlignment="1" applyProtection="1">
      <alignment horizontal="center" vertical="center" wrapText="1"/>
      <protection locked="0"/>
    </xf>
    <xf numFmtId="9" fontId="26" fillId="0" borderId="6" xfId="22" applyNumberFormat="1" applyFont="1" applyBorder="1" applyAlignment="1">
      <alignment horizontal="center" vertical="center" wrapText="1"/>
    </xf>
    <xf numFmtId="0" fontId="33" fillId="0" borderId="0" xfId="0" applyFont="1" applyAlignment="1">
      <alignment vertical="center"/>
    </xf>
    <xf numFmtId="0" fontId="26" fillId="10" borderId="6" xfId="22" applyFont="1" applyFill="1" applyBorder="1" applyAlignment="1">
      <alignment horizontal="left" vertical="center" wrapText="1"/>
    </xf>
    <xf numFmtId="9" fontId="25" fillId="10" borderId="6" xfId="28" applyFont="1" applyFill="1" applyBorder="1" applyAlignment="1" applyProtection="1">
      <alignment horizontal="center" vertical="center" wrapText="1"/>
      <protection locked="0"/>
    </xf>
    <xf numFmtId="9" fontId="25" fillId="10" borderId="5" xfId="28" applyFont="1" applyFill="1" applyBorder="1" applyAlignment="1" applyProtection="1">
      <alignment horizontal="center" vertical="center" wrapText="1"/>
      <protection locked="0"/>
    </xf>
    <xf numFmtId="9" fontId="26" fillId="0" borderId="5" xfId="22" applyNumberFormat="1" applyFont="1" applyBorder="1" applyAlignment="1">
      <alignment horizontal="center" vertical="center" wrapText="1"/>
    </xf>
    <xf numFmtId="0" fontId="28" fillId="0" borderId="0" xfId="0" applyFont="1" applyAlignment="1">
      <alignment horizontal="left" vertical="center"/>
    </xf>
    <xf numFmtId="0" fontId="33" fillId="14" borderId="6" xfId="0" applyFont="1" applyFill="1" applyBorder="1" applyAlignment="1">
      <alignment horizontal="left" vertical="center"/>
    </xf>
    <xf numFmtId="0" fontId="33" fillId="14" borderId="6" xfId="0" applyFont="1" applyFill="1" applyBorder="1" applyAlignment="1">
      <alignment horizontal="center" vertical="center"/>
    </xf>
    <xf numFmtId="0" fontId="33" fillId="0" borderId="6" xfId="0" applyFont="1" applyBorder="1" applyAlignment="1">
      <alignment horizontal="left" vertical="center"/>
    </xf>
    <xf numFmtId="0" fontId="28" fillId="0" borderId="3" xfId="0" applyFont="1" applyBorder="1" applyAlignment="1">
      <alignment horizontal="left" vertical="center"/>
    </xf>
    <xf numFmtId="0" fontId="37" fillId="0" borderId="3" xfId="0" applyFont="1" applyBorder="1" applyAlignment="1">
      <alignment horizontal="left" vertical="center" wrapText="1"/>
    </xf>
    <xf numFmtId="0" fontId="28" fillId="0" borderId="6" xfId="0" applyFont="1" applyBorder="1" applyAlignment="1">
      <alignment vertical="center" wrapText="1"/>
    </xf>
    <xf numFmtId="0" fontId="28" fillId="0" borderId="4" xfId="0" applyFont="1" applyBorder="1" applyAlignment="1">
      <alignment vertical="center" wrapText="1"/>
    </xf>
    <xf numFmtId="0" fontId="33" fillId="16" borderId="6" xfId="0" applyFont="1" applyFill="1" applyBorder="1" applyAlignment="1">
      <alignment horizontal="left" vertical="center"/>
    </xf>
    <xf numFmtId="0" fontId="28" fillId="16" borderId="4" xfId="0" applyFont="1" applyFill="1" applyBorder="1" applyAlignment="1">
      <alignment vertical="center" wrapText="1"/>
    </xf>
    <xf numFmtId="0" fontId="28" fillId="0" borderId="4" xfId="0" applyFont="1" applyBorder="1" applyAlignment="1">
      <alignment horizontal="left" vertical="center" wrapText="1"/>
    </xf>
    <xf numFmtId="0" fontId="28" fillId="16" borderId="4" xfId="0" applyFont="1" applyFill="1" applyBorder="1" applyAlignment="1">
      <alignment horizontal="left" vertical="center" wrapText="1"/>
    </xf>
    <xf numFmtId="0" fontId="33" fillId="0" borderId="6" xfId="0" applyFont="1" applyBorder="1" applyAlignment="1">
      <alignment horizontal="left" vertical="center" wrapText="1"/>
    </xf>
    <xf numFmtId="0" fontId="33" fillId="16" borderId="6" xfId="0" applyFont="1" applyFill="1" applyBorder="1" applyAlignment="1">
      <alignment horizontal="left" vertical="center" wrapText="1"/>
    </xf>
    <xf numFmtId="0" fontId="33" fillId="0" borderId="6" xfId="0" applyFont="1" applyBorder="1" applyAlignment="1">
      <alignment vertical="center" wrapText="1"/>
    </xf>
    <xf numFmtId="0" fontId="28" fillId="0" borderId="6" xfId="0" applyFont="1" applyBorder="1" applyAlignment="1">
      <alignment horizontal="left" vertical="center" wrapText="1"/>
    </xf>
    <xf numFmtId="0" fontId="25" fillId="9" borderId="6" xfId="0" applyFont="1" applyFill="1" applyBorder="1" applyAlignment="1">
      <alignment horizontal="left" vertical="center" wrapText="1"/>
    </xf>
    <xf numFmtId="0" fontId="26" fillId="10" borderId="3" xfId="0" applyFont="1" applyFill="1" applyBorder="1" applyAlignment="1">
      <alignment horizontal="center" vertical="center" wrapText="1"/>
    </xf>
    <xf numFmtId="0" fontId="28" fillId="0" borderId="6" xfId="0" applyFont="1" applyBorder="1" applyAlignment="1">
      <alignment vertical="center"/>
    </xf>
    <xf numFmtId="9" fontId="28" fillId="0" borderId="6" xfId="28" applyFont="1" applyBorder="1" applyAlignment="1">
      <alignment vertical="center"/>
    </xf>
    <xf numFmtId="9" fontId="28" fillId="0" borderId="0" xfId="28" applyFont="1" applyAlignment="1">
      <alignment vertical="center"/>
    </xf>
    <xf numFmtId="0" fontId="26" fillId="13" borderId="6" xfId="0" applyFont="1" applyFill="1" applyBorder="1" applyAlignment="1">
      <alignment horizontal="left" vertical="center" wrapText="1"/>
    </xf>
    <xf numFmtId="0" fontId="26" fillId="13" borderId="6" xfId="0" applyFont="1" applyFill="1" applyBorder="1" applyAlignment="1">
      <alignment vertical="center" wrapText="1"/>
    </xf>
    <xf numFmtId="0" fontId="38" fillId="9" borderId="0" xfId="0" applyFont="1" applyFill="1" applyAlignment="1">
      <alignment vertical="center"/>
    </xf>
    <xf numFmtId="0" fontId="38" fillId="9" borderId="0" xfId="0" applyFont="1" applyFill="1" applyAlignment="1">
      <alignment horizontal="center" vertical="center"/>
    </xf>
    <xf numFmtId="0" fontId="26" fillId="10" borderId="12" xfId="0" applyFont="1" applyFill="1" applyBorder="1" applyAlignment="1">
      <alignment horizontal="center" vertical="center" wrapText="1"/>
    </xf>
    <xf numFmtId="0" fontId="39" fillId="10" borderId="17" xfId="0" applyFont="1" applyFill="1" applyBorder="1" applyAlignment="1">
      <alignment horizontal="center" vertical="center" wrapText="1"/>
    </xf>
    <xf numFmtId="0" fontId="39" fillId="10" borderId="4" xfId="0" applyFont="1" applyFill="1" applyBorder="1" applyAlignment="1">
      <alignment horizontal="center" vertical="center" wrapText="1"/>
    </xf>
    <xf numFmtId="49" fontId="26" fillId="10" borderId="3" xfId="0" applyNumberFormat="1" applyFont="1" applyFill="1" applyBorder="1" applyAlignment="1">
      <alignment horizontal="center" vertical="center" wrapText="1"/>
    </xf>
    <xf numFmtId="0" fontId="39" fillId="10" borderId="3" xfId="0" applyFont="1" applyFill="1" applyBorder="1" applyAlignment="1">
      <alignment horizontal="center" vertical="center" wrapText="1"/>
    </xf>
    <xf numFmtId="49" fontId="39" fillId="10" borderId="3" xfId="0" applyNumberFormat="1" applyFont="1" applyFill="1" applyBorder="1" applyAlignment="1">
      <alignment horizontal="center" vertical="center" wrapText="1"/>
    </xf>
    <xf numFmtId="0" fontId="38" fillId="0" borderId="6" xfId="0" applyFont="1" applyBorder="1" applyAlignment="1">
      <alignment vertical="center"/>
    </xf>
    <xf numFmtId="176" fontId="38" fillId="0" borderId="6" xfId="14" applyNumberFormat="1" applyFont="1" applyBorder="1" applyAlignment="1">
      <alignment vertical="center"/>
    </xf>
    <xf numFmtId="175" fontId="37" fillId="11" borderId="6" xfId="15" applyNumberFormat="1" applyFont="1" applyFill="1" applyBorder="1" applyAlignment="1">
      <alignment horizontal="center" vertical="center"/>
    </xf>
    <xf numFmtId="0" fontId="37" fillId="11" borderId="6" xfId="0" applyFont="1" applyFill="1" applyBorder="1" applyAlignment="1">
      <alignment horizontal="left" vertical="center"/>
    </xf>
    <xf numFmtId="0" fontId="37" fillId="11" borderId="6" xfId="0" applyFont="1" applyFill="1" applyBorder="1" applyAlignment="1">
      <alignment horizontal="center" vertical="center"/>
    </xf>
    <xf numFmtId="176" fontId="37" fillId="11" borderId="6" xfId="14" applyNumberFormat="1" applyFont="1" applyFill="1" applyBorder="1" applyAlignment="1">
      <alignment horizontal="center" vertical="center"/>
    </xf>
    <xf numFmtId="0" fontId="37" fillId="12" borderId="6" xfId="0" applyFont="1" applyFill="1" applyBorder="1" applyAlignment="1">
      <alignment horizontal="center" vertical="center"/>
    </xf>
    <xf numFmtId="175" fontId="37" fillId="11" borderId="6" xfId="0" applyNumberFormat="1" applyFont="1" applyFill="1" applyBorder="1" applyAlignment="1">
      <alignment horizontal="center" vertical="center"/>
    </xf>
    <xf numFmtId="0" fontId="27" fillId="0" borderId="22" xfId="0" applyFont="1" applyBorder="1" applyAlignment="1">
      <alignment horizontal="left" vertical="center" wrapText="1"/>
    </xf>
    <xf numFmtId="0" fontId="27" fillId="0" borderId="16" xfId="0" applyFont="1" applyBorder="1" applyAlignment="1">
      <alignment horizontal="left" vertical="center" wrapText="1"/>
    </xf>
    <xf numFmtId="0" fontId="29" fillId="0" borderId="28" xfId="0" applyFont="1" applyBorder="1" applyAlignment="1">
      <alignment horizontal="left" vertical="center" wrapText="1"/>
    </xf>
    <xf numFmtId="0" fontId="26" fillId="13" borderId="23" xfId="22" applyFont="1" applyFill="1" applyBorder="1" applyAlignment="1">
      <alignment horizontal="center" vertical="center" wrapText="1"/>
    </xf>
    <xf numFmtId="0" fontId="26" fillId="13" borderId="5" xfId="22" applyFont="1" applyFill="1" applyBorder="1" applyAlignment="1">
      <alignment horizontal="center" vertical="center" wrapText="1"/>
    </xf>
    <xf numFmtId="0" fontId="28" fillId="0" borderId="14" xfId="0" applyFont="1" applyBorder="1"/>
    <xf numFmtId="0" fontId="28" fillId="0" borderId="4" xfId="0" applyFont="1" applyBorder="1"/>
    <xf numFmtId="0" fontId="28" fillId="0" borderId="13" xfId="0" applyFont="1" applyBorder="1"/>
    <xf numFmtId="0" fontId="28" fillId="0" borderId="6" xfId="0" applyFont="1" applyBorder="1"/>
    <xf numFmtId="0" fontId="28" fillId="0" borderId="23" xfId="0" applyFont="1" applyBorder="1"/>
    <xf numFmtId="0" fontId="28" fillId="0" borderId="5" xfId="0" applyFont="1" applyBorder="1"/>
    <xf numFmtId="0" fontId="25" fillId="0" borderId="0" xfId="0" applyFont="1" applyAlignment="1">
      <alignment vertical="center"/>
    </xf>
    <xf numFmtId="0" fontId="25" fillId="0" borderId="0" xfId="22" applyFont="1" applyAlignment="1">
      <alignment horizontal="center" vertical="center" wrapText="1"/>
    </xf>
    <xf numFmtId="0" fontId="25" fillId="0" borderId="2" xfId="22" applyFont="1" applyBorder="1" applyAlignment="1">
      <alignment horizontal="center" vertical="center" wrapText="1"/>
    </xf>
    <xf numFmtId="165" fontId="25" fillId="0" borderId="0" xfId="15" applyFont="1" applyAlignment="1">
      <alignment vertical="center"/>
    </xf>
    <xf numFmtId="9" fontId="25" fillId="10" borderId="5" xfId="30" applyFont="1" applyFill="1" applyBorder="1" applyAlignment="1" applyProtection="1">
      <alignment vertical="center" wrapText="1"/>
    </xf>
    <xf numFmtId="0" fontId="18" fillId="0" borderId="6" xfId="0" applyFont="1" applyBorder="1" applyAlignment="1">
      <alignment horizontal="center" vertical="center" wrapText="1"/>
    </xf>
    <xf numFmtId="0" fontId="18" fillId="0" borderId="6" xfId="0" applyFont="1" applyBorder="1" applyAlignment="1">
      <alignment horizontal="left" vertical="center" wrapText="1"/>
    </xf>
    <xf numFmtId="168" fontId="18" fillId="0" borderId="6" xfId="11" applyFont="1" applyFill="1" applyBorder="1" applyAlignment="1">
      <alignment horizontal="center" vertical="center" wrapText="1"/>
    </xf>
    <xf numFmtId="0" fontId="18" fillId="0" borderId="6" xfId="0" applyFont="1" applyBorder="1" applyAlignment="1">
      <alignment vertical="center" wrapText="1"/>
    </xf>
    <xf numFmtId="0" fontId="41" fillId="9" borderId="6" xfId="28" applyNumberFormat="1" applyFont="1" applyFill="1" applyBorder="1" applyAlignment="1">
      <alignment vertical="center" wrapText="1"/>
    </xf>
    <xf numFmtId="0" fontId="35" fillId="0" borderId="0" xfId="0" applyFont="1" applyAlignment="1">
      <alignment vertical="center"/>
    </xf>
    <xf numFmtId="0" fontId="41" fillId="0" borderId="6" xfId="0" applyFont="1" applyBorder="1" applyAlignment="1">
      <alignment horizontal="center" vertical="center" wrapText="1"/>
    </xf>
    <xf numFmtId="9" fontId="26" fillId="0" borderId="3" xfId="22" applyNumberFormat="1" applyFont="1" applyBorder="1" applyAlignment="1">
      <alignment horizontal="center" vertical="center" wrapText="1"/>
    </xf>
    <xf numFmtId="172" fontId="26" fillId="0" borderId="3" xfId="10" applyNumberFormat="1" applyFont="1" applyFill="1" applyBorder="1" applyAlignment="1" applyProtection="1">
      <alignment horizontal="center" vertical="center" wrapText="1"/>
    </xf>
    <xf numFmtId="0" fontId="26" fillId="10" borderId="19" xfId="22" applyFont="1" applyFill="1" applyBorder="1" applyAlignment="1">
      <alignment horizontal="left" vertical="center" wrapText="1"/>
    </xf>
    <xf numFmtId="9" fontId="25" fillId="10" borderId="19" xfId="28" applyFont="1" applyFill="1" applyBorder="1" applyAlignment="1" applyProtection="1">
      <alignment horizontal="center" vertical="center" wrapText="1"/>
      <protection locked="0"/>
    </xf>
    <xf numFmtId="9" fontId="26" fillId="0" borderId="19" xfId="22" applyNumberFormat="1" applyFont="1" applyBorder="1" applyAlignment="1">
      <alignment horizontal="center" vertical="center" wrapText="1"/>
    </xf>
    <xf numFmtId="41" fontId="28" fillId="0" borderId="0" xfId="0" applyNumberFormat="1" applyFont="1" applyAlignment="1">
      <alignment vertical="center"/>
    </xf>
    <xf numFmtId="0" fontId="28" fillId="0" borderId="16" xfId="0" applyFont="1" applyBorder="1" applyAlignment="1">
      <alignment vertical="center"/>
    </xf>
    <xf numFmtId="172" fontId="28" fillId="0" borderId="28" xfId="10" applyNumberFormat="1" applyFont="1" applyBorder="1" applyAlignment="1">
      <alignment vertical="center"/>
    </xf>
    <xf numFmtId="172" fontId="26" fillId="0" borderId="3" xfId="10" applyNumberFormat="1" applyFont="1" applyFill="1" applyBorder="1" applyAlignment="1" applyProtection="1">
      <alignment horizontal="right" vertical="center" wrapText="1"/>
    </xf>
    <xf numFmtId="173" fontId="25" fillId="0" borderId="6" xfId="29" applyNumberFormat="1" applyFont="1" applyFill="1" applyBorder="1" applyAlignment="1" applyProtection="1">
      <alignment horizontal="center" vertical="center" wrapText="1"/>
      <protection locked="0"/>
    </xf>
    <xf numFmtId="0" fontId="25" fillId="10" borderId="5" xfId="28" applyNumberFormat="1" applyFont="1" applyFill="1" applyBorder="1" applyAlignment="1" applyProtection="1">
      <alignment horizontal="center" vertical="center" wrapText="1"/>
      <protection locked="0"/>
    </xf>
    <xf numFmtId="0" fontId="19" fillId="10" borderId="7" xfId="0" applyFont="1" applyFill="1" applyBorder="1" applyAlignment="1">
      <alignment horizontal="center" vertical="center"/>
    </xf>
    <xf numFmtId="0" fontId="19" fillId="10" borderId="3" xfId="0" applyFont="1" applyFill="1" applyBorder="1" applyAlignment="1">
      <alignment horizontal="center" vertical="center" wrapText="1"/>
    </xf>
    <xf numFmtId="0" fontId="19" fillId="0" borderId="6" xfId="0" applyFont="1" applyBorder="1" applyAlignment="1">
      <alignment horizontal="center" vertical="center" wrapText="1"/>
    </xf>
    <xf numFmtId="0" fontId="18" fillId="0" borderId="6" xfId="0" applyFont="1" applyBorder="1" applyAlignment="1">
      <alignment horizontal="center" vertical="center"/>
    </xf>
    <xf numFmtId="0" fontId="18" fillId="0" borderId="29" xfId="0" applyFont="1" applyBorder="1" applyAlignment="1">
      <alignment horizontal="center" vertical="center"/>
    </xf>
    <xf numFmtId="0" fontId="19" fillId="10" borderId="29" xfId="0" applyFont="1" applyFill="1" applyBorder="1" applyAlignment="1">
      <alignment vertical="center"/>
    </xf>
    <xf numFmtId="0" fontId="43" fillId="10" borderId="7" xfId="0" applyFont="1" applyFill="1" applyBorder="1" applyAlignment="1">
      <alignment vertical="center"/>
    </xf>
    <xf numFmtId="0" fontId="19" fillId="10" borderId="7" xfId="0" applyFont="1" applyFill="1" applyBorder="1" applyAlignment="1">
      <alignment vertical="center"/>
    </xf>
    <xf numFmtId="0" fontId="19" fillId="10" borderId="8" xfId="0" applyFont="1" applyFill="1" applyBorder="1" applyAlignment="1">
      <alignment vertical="center"/>
    </xf>
    <xf numFmtId="0" fontId="19" fillId="10" borderId="0" xfId="0" applyFont="1" applyFill="1" applyAlignment="1">
      <alignment horizontal="center" vertical="center"/>
    </xf>
    <xf numFmtId="0" fontId="18" fillId="0" borderId="30" xfId="0" applyFont="1" applyBorder="1" applyAlignment="1">
      <alignment horizontal="center" vertical="center"/>
    </xf>
    <xf numFmtId="0" fontId="19" fillId="10" borderId="30" xfId="0" applyFont="1" applyFill="1" applyBorder="1" applyAlignment="1">
      <alignment vertical="center"/>
    </xf>
    <xf numFmtId="0" fontId="43" fillId="10" borderId="0" xfId="0" applyFont="1" applyFill="1" applyAlignment="1">
      <alignment vertical="center"/>
    </xf>
    <xf numFmtId="0" fontId="19" fillId="10" borderId="0" xfId="0" applyFont="1" applyFill="1" applyAlignment="1">
      <alignment vertical="center"/>
    </xf>
    <xf numFmtId="0" fontId="19" fillId="10" borderId="9" xfId="0" applyFont="1" applyFill="1" applyBorder="1" applyAlignment="1">
      <alignment vertical="center"/>
    </xf>
    <xf numFmtId="0" fontId="18" fillId="0" borderId="15" xfId="0" applyFont="1" applyBorder="1" applyAlignment="1">
      <alignment horizontal="center" vertical="center"/>
    </xf>
    <xf numFmtId="0" fontId="19" fillId="10" borderId="15" xfId="0" applyFont="1" applyFill="1" applyBorder="1" applyAlignment="1">
      <alignment vertical="center"/>
    </xf>
    <xf numFmtId="0" fontId="43" fillId="10" borderId="10" xfId="0" applyFont="1" applyFill="1" applyBorder="1" applyAlignment="1">
      <alignment vertical="center"/>
    </xf>
    <xf numFmtId="0" fontId="19" fillId="10" borderId="10" xfId="0" applyFont="1" applyFill="1" applyBorder="1" applyAlignment="1">
      <alignment horizontal="center" vertical="center"/>
    </xf>
    <xf numFmtId="0" fontId="19" fillId="10" borderId="10" xfId="0" applyFont="1" applyFill="1" applyBorder="1" applyAlignment="1">
      <alignment vertical="center"/>
    </xf>
    <xf numFmtId="0" fontId="19" fillId="10" borderId="11" xfId="0" applyFont="1" applyFill="1" applyBorder="1" applyAlignment="1">
      <alignment vertical="center"/>
    </xf>
    <xf numFmtId="0" fontId="42" fillId="10" borderId="3" xfId="0" applyFont="1" applyFill="1" applyBorder="1" applyAlignment="1">
      <alignment horizontal="center" vertical="center" wrapText="1"/>
    </xf>
    <xf numFmtId="9" fontId="19" fillId="10" borderId="3" xfId="28" applyFont="1" applyFill="1" applyBorder="1" applyAlignment="1">
      <alignment horizontal="center" vertical="center" wrapText="1"/>
    </xf>
    <xf numFmtId="0" fontId="18" fillId="0" borderId="6" xfId="0" applyFont="1" applyBorder="1" applyAlignment="1">
      <alignment vertical="center"/>
    </xf>
    <xf numFmtId="0" fontId="41" fillId="0" borderId="6" xfId="0" applyFont="1" applyBorder="1" applyAlignment="1">
      <alignment horizontal="center" vertical="center"/>
    </xf>
    <xf numFmtId="9" fontId="18" fillId="0" borderId="6" xfId="28" applyFont="1" applyBorder="1" applyAlignment="1">
      <alignment vertical="center"/>
    </xf>
    <xf numFmtId="3" fontId="41" fillId="0" borderId="6" xfId="0" applyNumberFormat="1" applyFont="1" applyBorder="1" applyAlignment="1">
      <alignment horizontal="center" vertical="center"/>
    </xf>
    <xf numFmtId="3" fontId="18" fillId="0" borderId="6" xfId="0" applyNumberFormat="1" applyFont="1" applyBorder="1" applyAlignment="1">
      <alignment vertical="center"/>
    </xf>
    <xf numFmtId="0" fontId="18" fillId="0" borderId="6" xfId="0" applyFont="1" applyBorder="1" applyAlignment="1">
      <alignment horizontal="right" vertical="center"/>
    </xf>
    <xf numFmtId="2" fontId="41" fillId="0" borderId="6" xfId="22" applyNumberFormat="1" applyFont="1" applyBorder="1" applyAlignment="1">
      <alignment horizontal="left" vertical="center" wrapText="1"/>
    </xf>
    <xf numFmtId="0" fontId="41" fillId="0" borderId="6" xfId="0" applyFont="1" applyBorder="1" applyAlignment="1">
      <alignment horizontal="left" vertical="center" wrapText="1"/>
    </xf>
    <xf numFmtId="168" fontId="18" fillId="0" borderId="6" xfId="11" applyFont="1" applyBorder="1" applyAlignment="1">
      <alignment horizontal="center" vertical="center" wrapText="1"/>
    </xf>
    <xf numFmtId="0" fontId="18" fillId="0" borderId="6" xfId="28" applyNumberFormat="1" applyFont="1" applyBorder="1" applyAlignment="1">
      <alignment vertical="center"/>
    </xf>
    <xf numFmtId="168" fontId="41" fillId="0" borderId="6" xfId="11" applyFont="1" applyBorder="1" applyAlignment="1">
      <alignment horizontal="center" vertical="center" wrapText="1"/>
    </xf>
    <xf numFmtId="0" fontId="41" fillId="0" borderId="6" xfId="28" applyNumberFormat="1" applyFont="1" applyBorder="1" applyAlignment="1">
      <alignment vertical="center"/>
    </xf>
    <xf numFmtId="0" fontId="41" fillId="0" borderId="6" xfId="0" applyFont="1" applyBorder="1" applyAlignment="1">
      <alignment vertical="center" wrapText="1"/>
    </xf>
    <xf numFmtId="0" fontId="18" fillId="9" borderId="6" xfId="0" applyFont="1" applyFill="1" applyBorder="1" applyAlignment="1">
      <alignment horizontal="left" vertical="center" wrapText="1"/>
    </xf>
    <xf numFmtId="0" fontId="18" fillId="9" borderId="6" xfId="0" applyFont="1" applyFill="1" applyBorder="1" applyAlignment="1">
      <alignment vertical="center" wrapText="1"/>
    </xf>
    <xf numFmtId="0" fontId="18" fillId="9" borderId="6" xfId="0" applyFont="1" applyFill="1" applyBorder="1" applyAlignment="1">
      <alignment horizontal="center" vertical="center" wrapText="1"/>
    </xf>
    <xf numFmtId="0" fontId="41" fillId="9" borderId="6" xfId="0" applyFont="1" applyFill="1" applyBorder="1" applyAlignment="1">
      <alignment vertical="center"/>
    </xf>
    <xf numFmtId="0" fontId="25" fillId="9" borderId="0" xfId="0" applyFont="1" applyFill="1" applyAlignment="1">
      <alignment vertical="center"/>
    </xf>
    <xf numFmtId="165" fontId="25" fillId="9" borderId="0" xfId="15" applyFont="1" applyFill="1" applyAlignment="1">
      <alignment vertical="center"/>
    </xf>
    <xf numFmtId="0" fontId="41" fillId="9" borderId="6" xfId="35" applyNumberFormat="1" applyFont="1" applyFill="1" applyBorder="1" applyAlignment="1">
      <alignment vertical="center" wrapText="1"/>
    </xf>
    <xf numFmtId="0" fontId="41" fillId="9" borderId="6" xfId="0" applyFont="1" applyFill="1" applyBorder="1" applyAlignment="1">
      <alignment vertical="center" wrapText="1"/>
    </xf>
    <xf numFmtId="0" fontId="40" fillId="0" borderId="6" xfId="34" applyBorder="1" applyAlignment="1">
      <alignment vertical="center" wrapText="1"/>
    </xf>
    <xf numFmtId="9" fontId="40" fillId="0" borderId="6" xfId="34" applyNumberFormat="1" applyBorder="1" applyAlignment="1">
      <alignment vertical="center" wrapText="1"/>
    </xf>
    <xf numFmtId="0" fontId="18" fillId="9" borderId="6" xfId="0" applyFont="1" applyFill="1" applyBorder="1" applyAlignment="1">
      <alignment vertical="center"/>
    </xf>
    <xf numFmtId="9" fontId="18" fillId="9" borderId="6" xfId="28" applyFont="1" applyFill="1" applyBorder="1" applyAlignment="1">
      <alignment vertical="center"/>
    </xf>
    <xf numFmtId="0" fontId="18" fillId="9" borderId="6" xfId="0" applyFont="1" applyFill="1" applyBorder="1" applyAlignment="1">
      <alignment horizontal="center" vertical="center"/>
    </xf>
    <xf numFmtId="0" fontId="41" fillId="9" borderId="6" xfId="0" applyFont="1" applyFill="1" applyBorder="1" applyAlignment="1">
      <alignment horizontal="center" vertical="center" wrapText="1"/>
    </xf>
    <xf numFmtId="168" fontId="18" fillId="9" borderId="6" xfId="11" applyFont="1" applyFill="1" applyBorder="1" applyAlignment="1">
      <alignment horizontal="center" vertical="center" wrapText="1"/>
    </xf>
    <xf numFmtId="9" fontId="7" fillId="0" borderId="6" xfId="35" applyFont="1" applyFill="1" applyBorder="1" applyAlignment="1">
      <alignment vertical="center"/>
    </xf>
    <xf numFmtId="9" fontId="28" fillId="0" borderId="16" xfId="28" applyFont="1" applyBorder="1" applyAlignment="1">
      <alignment vertical="center"/>
    </xf>
    <xf numFmtId="0" fontId="26" fillId="10" borderId="5" xfId="28" applyNumberFormat="1" applyFont="1" applyFill="1" applyBorder="1" applyAlignment="1" applyProtection="1">
      <alignment horizontal="center" vertical="center" wrapText="1"/>
    </xf>
    <xf numFmtId="172" fontId="28" fillId="0" borderId="6" xfId="10" applyNumberFormat="1" applyFont="1" applyFill="1" applyBorder="1" applyAlignment="1">
      <alignment vertical="center"/>
    </xf>
    <xf numFmtId="9" fontId="28" fillId="0" borderId="6" xfId="35" applyFont="1" applyFill="1" applyBorder="1" applyAlignment="1">
      <alignment vertical="center"/>
    </xf>
    <xf numFmtId="41" fontId="28" fillId="0" borderId="6" xfId="12" applyFont="1" applyBorder="1" applyAlignment="1">
      <alignment vertical="center"/>
    </xf>
    <xf numFmtId="172" fontId="26" fillId="0" borderId="3" xfId="10" applyNumberFormat="1" applyFont="1" applyBorder="1" applyAlignment="1">
      <alignment horizontal="center" vertical="center" wrapText="1"/>
    </xf>
    <xf numFmtId="172" fontId="26" fillId="10" borderId="5" xfId="10" applyNumberFormat="1" applyFont="1" applyFill="1" applyBorder="1" applyAlignment="1" applyProtection="1">
      <alignment horizontal="right" vertical="center" wrapText="1"/>
    </xf>
    <xf numFmtId="172" fontId="26" fillId="10" borderId="5" xfId="10" applyNumberFormat="1" applyFont="1" applyFill="1" applyBorder="1" applyAlignment="1" applyProtection="1">
      <alignment vertical="center" wrapText="1"/>
    </xf>
    <xf numFmtId="1" fontId="26" fillId="0" borderId="3" xfId="10" applyNumberFormat="1" applyFont="1" applyFill="1" applyBorder="1" applyAlignment="1" applyProtection="1">
      <alignment horizontal="center" vertical="center" wrapText="1"/>
    </xf>
    <xf numFmtId="173" fontId="26" fillId="10" borderId="5" xfId="28" applyNumberFormat="1" applyFont="1" applyFill="1" applyBorder="1" applyAlignment="1" applyProtection="1">
      <alignment horizontal="center" vertical="center" wrapText="1"/>
    </xf>
    <xf numFmtId="1" fontId="26" fillId="10" borderId="5" xfId="28" applyNumberFormat="1" applyFont="1" applyFill="1" applyBorder="1" applyAlignment="1" applyProtection="1">
      <alignment horizontal="center" vertical="center" wrapText="1"/>
    </xf>
    <xf numFmtId="9" fontId="41" fillId="9" borderId="6" xfId="28" applyFont="1" applyFill="1" applyBorder="1" applyAlignment="1">
      <alignment vertical="center"/>
    </xf>
    <xf numFmtId="0" fontId="28" fillId="0" borderId="6" xfId="0" applyFont="1" applyBorder="1" applyAlignment="1">
      <alignment horizontal="center" vertical="center"/>
    </xf>
    <xf numFmtId="9" fontId="18" fillId="0" borderId="6" xfId="28" applyFont="1" applyFill="1" applyBorder="1" applyAlignment="1">
      <alignment vertical="center"/>
    </xf>
    <xf numFmtId="0" fontId="25" fillId="0" borderId="0" xfId="0" applyFont="1"/>
    <xf numFmtId="9" fontId="28" fillId="0" borderId="5" xfId="28" applyFont="1" applyBorder="1" applyAlignment="1">
      <alignment vertical="center"/>
    </xf>
    <xf numFmtId="9" fontId="28" fillId="0" borderId="28" xfId="28" applyFont="1" applyBorder="1" applyAlignment="1">
      <alignment vertical="center"/>
    </xf>
    <xf numFmtId="9" fontId="41" fillId="9" borderId="6" xfId="28" applyFont="1" applyFill="1" applyBorder="1" applyAlignment="1">
      <alignment vertical="center" wrapText="1"/>
    </xf>
    <xf numFmtId="0" fontId="41" fillId="0" borderId="6" xfId="0" applyFont="1" applyBorder="1" applyAlignment="1">
      <alignment vertical="center"/>
    </xf>
    <xf numFmtId="9" fontId="45" fillId="0" borderId="6" xfId="34" applyNumberFormat="1" applyFont="1" applyFill="1" applyBorder="1" applyAlignment="1">
      <alignment vertical="center" wrapText="1"/>
    </xf>
    <xf numFmtId="9" fontId="41" fillId="0" borderId="6" xfId="28" applyFont="1" applyBorder="1" applyAlignment="1">
      <alignment vertical="center"/>
    </xf>
    <xf numFmtId="9" fontId="18" fillId="9" borderId="6" xfId="28" applyFont="1" applyFill="1" applyBorder="1" applyAlignment="1">
      <alignment vertical="center" wrapText="1"/>
    </xf>
    <xf numFmtId="9" fontId="40" fillId="9" borderId="6" xfId="34" applyNumberFormat="1" applyFill="1" applyBorder="1" applyAlignment="1">
      <alignment vertical="center" wrapText="1"/>
    </xf>
    <xf numFmtId="41" fontId="48" fillId="0" borderId="6" xfId="38" applyFont="1" applyBorder="1" applyAlignment="1">
      <alignment vertical="center"/>
    </xf>
    <xf numFmtId="9" fontId="18" fillId="0" borderId="6" xfId="28" applyFont="1" applyBorder="1" applyAlignment="1">
      <alignment vertical="center" wrapText="1"/>
    </xf>
    <xf numFmtId="0" fontId="38" fillId="12" borderId="6" xfId="0" applyFont="1" applyFill="1" applyBorder="1" applyAlignment="1">
      <alignment horizontal="center" vertical="center"/>
    </xf>
    <xf numFmtId="175" fontId="37" fillId="0" borderId="6" xfId="15" applyNumberFormat="1" applyFont="1" applyFill="1" applyBorder="1" applyAlignment="1">
      <alignment horizontal="center" vertical="center"/>
    </xf>
    <xf numFmtId="0" fontId="37" fillId="0" borderId="6" xfId="0" applyFont="1" applyBorder="1" applyAlignment="1">
      <alignment vertical="center"/>
    </xf>
    <xf numFmtId="0" fontId="37" fillId="0" borderId="6" xfId="0" applyFont="1" applyBorder="1" applyAlignment="1">
      <alignment vertical="center" wrapText="1"/>
    </xf>
    <xf numFmtId="177" fontId="38" fillId="0" borderId="6" xfId="14" applyNumberFormat="1" applyFont="1" applyBorder="1" applyAlignment="1">
      <alignment vertical="center"/>
    </xf>
    <xf numFmtId="0" fontId="14" fillId="0" borderId="6" xfId="35" applyNumberFormat="1" applyFont="1" applyFill="1" applyBorder="1" applyAlignment="1">
      <alignment vertical="center" wrapText="1"/>
    </xf>
    <xf numFmtId="0" fontId="14" fillId="0" borderId="6" xfId="0" applyFont="1" applyBorder="1" applyAlignment="1">
      <alignment vertical="center" wrapText="1"/>
    </xf>
    <xf numFmtId="0" fontId="41" fillId="0" borderId="6" xfId="28" applyNumberFormat="1" applyFont="1" applyFill="1" applyBorder="1" applyAlignment="1">
      <alignment vertical="center" wrapText="1"/>
    </xf>
    <xf numFmtId="0" fontId="41" fillId="0" borderId="6" xfId="28" applyNumberFormat="1" applyFont="1" applyFill="1" applyBorder="1" applyAlignment="1">
      <alignment vertical="center"/>
    </xf>
    <xf numFmtId="0" fontId="18" fillId="0" borderId="6" xfId="28" applyNumberFormat="1" applyFont="1" applyFill="1" applyBorder="1" applyAlignment="1">
      <alignment vertical="center"/>
    </xf>
    <xf numFmtId="9" fontId="26" fillId="0" borderId="6" xfId="28" applyFont="1" applyBorder="1" applyAlignment="1">
      <alignment horizontal="center" vertical="center" wrapText="1"/>
    </xf>
    <xf numFmtId="0" fontId="18" fillId="13" borderId="6" xfId="0" applyFont="1" applyFill="1" applyBorder="1" applyAlignment="1">
      <alignment vertical="center"/>
    </xf>
    <xf numFmtId="0" fontId="14" fillId="0" borderId="6" xfId="34" applyNumberFormat="1" applyFont="1" applyFill="1" applyBorder="1" applyAlignment="1">
      <alignment vertical="center" wrapText="1"/>
    </xf>
    <xf numFmtId="9" fontId="25" fillId="0" borderId="6" xfId="28" applyFont="1" applyFill="1" applyBorder="1" applyAlignment="1">
      <alignment vertical="center" wrapText="1"/>
    </xf>
    <xf numFmtId="9" fontId="28" fillId="0" borderId="6" xfId="28" applyFont="1" applyFill="1" applyBorder="1" applyAlignment="1">
      <alignment vertical="center" wrapText="1"/>
    </xf>
    <xf numFmtId="0" fontId="40" fillId="9" borderId="6" xfId="34" applyNumberFormat="1" applyFill="1" applyBorder="1" applyAlignment="1">
      <alignment vertical="center" wrapText="1"/>
    </xf>
    <xf numFmtId="0" fontId="40" fillId="9" borderId="0" xfId="34" applyFill="1" applyAlignment="1">
      <alignment vertical="center" wrapText="1"/>
    </xf>
    <xf numFmtId="9" fontId="45" fillId="9" borderId="6" xfId="34" applyNumberFormat="1" applyFont="1" applyFill="1" applyBorder="1" applyAlignment="1">
      <alignment vertical="center" wrapText="1"/>
    </xf>
    <xf numFmtId="0" fontId="44" fillId="9" borderId="6" xfId="0" applyFont="1" applyFill="1" applyBorder="1" applyAlignment="1">
      <alignment vertical="center" wrapText="1"/>
    </xf>
    <xf numFmtId="0" fontId="50" fillId="9" borderId="6" xfId="0" applyFont="1" applyFill="1" applyBorder="1" applyAlignment="1">
      <alignment vertical="center" wrapText="1"/>
    </xf>
    <xf numFmtId="0" fontId="14" fillId="9" borderId="6" xfId="35" applyNumberFormat="1" applyFont="1" applyFill="1" applyBorder="1" applyAlignment="1">
      <alignment vertical="center" wrapText="1"/>
    </xf>
    <xf numFmtId="0" fontId="14" fillId="9" borderId="6" xfId="0" applyFont="1" applyFill="1" applyBorder="1" applyAlignment="1">
      <alignment vertical="center" wrapText="1"/>
    </xf>
    <xf numFmtId="9" fontId="14" fillId="9" borderId="6" xfId="35" applyFont="1" applyFill="1" applyBorder="1" applyAlignment="1">
      <alignment vertical="center" wrapText="1"/>
    </xf>
    <xf numFmtId="9" fontId="44" fillId="9" borderId="6" xfId="28" applyFont="1" applyFill="1" applyBorder="1" applyAlignment="1">
      <alignment vertical="center" wrapText="1"/>
    </xf>
    <xf numFmtId="9" fontId="50" fillId="9" borderId="6" xfId="28" applyFont="1" applyFill="1" applyBorder="1" applyAlignment="1">
      <alignment vertical="center" wrapText="1"/>
    </xf>
    <xf numFmtId="172" fontId="28" fillId="9" borderId="6" xfId="10" applyNumberFormat="1" applyFont="1" applyFill="1" applyBorder="1" applyAlignment="1">
      <alignment vertical="center"/>
    </xf>
    <xf numFmtId="0" fontId="25" fillId="9" borderId="0" xfId="0" applyFont="1" applyFill="1" applyAlignment="1">
      <alignment vertical="center" wrapText="1"/>
    </xf>
    <xf numFmtId="0" fontId="41" fillId="9" borderId="6" xfId="37" applyNumberFormat="1" applyFont="1" applyFill="1" applyBorder="1" applyAlignment="1">
      <alignment vertical="center" wrapText="1"/>
    </xf>
    <xf numFmtId="9" fontId="25" fillId="9" borderId="6" xfId="28" applyFont="1" applyFill="1" applyBorder="1" applyAlignment="1">
      <alignment vertical="center" wrapText="1"/>
    </xf>
    <xf numFmtId="9" fontId="41" fillId="9" borderId="6" xfId="35" applyFont="1" applyFill="1" applyBorder="1" applyAlignment="1">
      <alignment vertical="center" wrapText="1"/>
    </xf>
    <xf numFmtId="0" fontId="25" fillId="9" borderId="6" xfId="0" applyFont="1" applyFill="1" applyBorder="1" applyAlignment="1">
      <alignment vertical="center" wrapText="1"/>
    </xf>
    <xf numFmtId="41" fontId="28" fillId="9" borderId="6" xfId="12" applyFont="1" applyFill="1" applyBorder="1" applyAlignment="1">
      <alignment vertical="center"/>
    </xf>
    <xf numFmtId="0" fontId="25" fillId="9" borderId="12" xfId="0" applyFont="1" applyFill="1" applyBorder="1" applyAlignment="1">
      <alignment horizontal="left" vertical="center" wrapText="1"/>
    </xf>
    <xf numFmtId="0" fontId="25" fillId="9" borderId="38" xfId="0" applyFont="1" applyFill="1" applyBorder="1" applyAlignment="1">
      <alignment horizontal="left" vertical="center" wrapText="1"/>
    </xf>
    <xf numFmtId="0" fontId="36" fillId="17" borderId="12" xfId="0" applyFont="1" applyFill="1" applyBorder="1" applyAlignment="1">
      <alignment horizontal="center" vertical="center"/>
    </xf>
    <xf numFmtId="0" fontId="36" fillId="17" borderId="38" xfId="0" applyFont="1" applyFill="1" applyBorder="1" applyAlignment="1">
      <alignment horizontal="center" vertical="center"/>
    </xf>
    <xf numFmtId="0" fontId="33" fillId="15" borderId="12" xfId="0" applyFont="1" applyFill="1" applyBorder="1" applyAlignment="1">
      <alignment horizontal="left" vertical="center" wrapText="1"/>
    </xf>
    <xf numFmtId="0" fontId="33" fillId="15" borderId="38" xfId="0" applyFont="1" applyFill="1" applyBorder="1" applyAlignment="1">
      <alignment horizontal="left" vertical="center" wrapText="1"/>
    </xf>
    <xf numFmtId="0" fontId="33" fillId="19" borderId="12" xfId="0" applyFont="1" applyFill="1" applyBorder="1" applyAlignment="1">
      <alignment horizontal="center" vertical="center"/>
    </xf>
    <xf numFmtId="0" fontId="33" fillId="19" borderId="38" xfId="0" applyFont="1" applyFill="1" applyBorder="1" applyAlignment="1">
      <alignment horizontal="center" vertical="center"/>
    </xf>
    <xf numFmtId="9" fontId="25" fillId="9" borderId="29" xfId="22" applyNumberFormat="1" applyFont="1" applyFill="1" applyBorder="1" applyAlignment="1">
      <alignment horizontal="center" vertical="center" wrapText="1"/>
    </xf>
    <xf numFmtId="9" fontId="25" fillId="9" borderId="7" xfId="22" applyNumberFormat="1" applyFont="1" applyFill="1" applyBorder="1" applyAlignment="1">
      <alignment horizontal="center" vertical="center" wrapText="1"/>
    </xf>
    <xf numFmtId="9" fontId="25" fillId="9" borderId="8" xfId="22" applyNumberFormat="1" applyFont="1" applyFill="1" applyBorder="1" applyAlignment="1">
      <alignment horizontal="center" vertical="center" wrapText="1"/>
    </xf>
    <xf numFmtId="9" fontId="25" fillId="9" borderId="15" xfId="22" applyNumberFormat="1" applyFont="1" applyFill="1" applyBorder="1" applyAlignment="1">
      <alignment horizontal="center" vertical="center" wrapText="1"/>
    </xf>
    <xf numFmtId="9" fontId="25" fillId="9" borderId="10" xfId="22" applyNumberFormat="1" applyFont="1" applyFill="1" applyBorder="1" applyAlignment="1">
      <alignment horizontal="center" vertical="center" wrapText="1"/>
    </xf>
    <xf numFmtId="9" fontId="25" fillId="9" borderId="11" xfId="22" applyNumberFormat="1" applyFont="1" applyFill="1" applyBorder="1" applyAlignment="1">
      <alignment horizontal="center" vertical="center" wrapText="1"/>
    </xf>
    <xf numFmtId="9" fontId="40" fillId="9" borderId="29" xfId="34" applyNumberFormat="1" applyFill="1" applyBorder="1" applyAlignment="1">
      <alignment horizontal="center" vertical="center" wrapText="1"/>
    </xf>
    <xf numFmtId="9" fontId="25" fillId="9" borderId="58" xfId="22" applyNumberFormat="1" applyFont="1" applyFill="1" applyBorder="1" applyAlignment="1">
      <alignment horizontal="center" vertical="center" wrapText="1"/>
    </xf>
    <xf numFmtId="9" fontId="25" fillId="9" borderId="59" xfId="22" applyNumberFormat="1" applyFont="1" applyFill="1" applyBorder="1" applyAlignment="1">
      <alignment horizontal="center" vertical="center" wrapText="1"/>
    </xf>
    <xf numFmtId="0" fontId="26" fillId="13" borderId="12" xfId="22" applyFont="1" applyFill="1" applyBorder="1" applyAlignment="1">
      <alignment horizontal="center" vertical="center" wrapText="1"/>
    </xf>
    <xf numFmtId="0" fontId="26" fillId="13" borderId="37" xfId="22" applyFont="1" applyFill="1" applyBorder="1" applyAlignment="1">
      <alignment horizontal="center" vertical="center" wrapText="1"/>
    </xf>
    <xf numFmtId="0" fontId="26" fillId="13" borderId="51" xfId="22" applyFont="1" applyFill="1" applyBorder="1" applyAlignment="1">
      <alignment horizontal="center" vertical="center" wrapText="1"/>
    </xf>
    <xf numFmtId="9" fontId="35" fillId="9" borderId="7" xfId="22" applyNumberFormat="1" applyFont="1" applyFill="1" applyBorder="1" applyAlignment="1">
      <alignment horizontal="center" vertical="center" wrapText="1"/>
    </xf>
    <xf numFmtId="9" fontId="35" fillId="9" borderId="8" xfId="22" applyNumberFormat="1" applyFont="1" applyFill="1" applyBorder="1" applyAlignment="1">
      <alignment horizontal="center" vertical="center" wrapText="1"/>
    </xf>
    <xf numFmtId="9" fontId="35" fillId="9" borderId="15" xfId="22" applyNumberFormat="1" applyFont="1" applyFill="1" applyBorder="1" applyAlignment="1">
      <alignment horizontal="center" vertical="center" wrapText="1"/>
    </xf>
    <xf numFmtId="9" fontId="35" fillId="9" borderId="10" xfId="22" applyNumberFormat="1" applyFont="1" applyFill="1" applyBorder="1" applyAlignment="1">
      <alignment horizontal="center" vertical="center" wrapText="1"/>
    </xf>
    <xf numFmtId="9" fontId="35" fillId="9" borderId="11" xfId="22" applyNumberFormat="1" applyFont="1" applyFill="1" applyBorder="1" applyAlignment="1">
      <alignment horizontal="center" vertical="center" wrapText="1"/>
    </xf>
    <xf numFmtId="2" fontId="14" fillId="0" borderId="8" xfId="22" applyNumberFormat="1" applyFont="1" applyBorder="1" applyAlignment="1">
      <alignment horizontal="center" vertical="center" wrapText="1"/>
    </xf>
    <xf numFmtId="2" fontId="14" fillId="0" borderId="45" xfId="22" applyNumberFormat="1" applyFont="1" applyBorder="1" applyAlignment="1">
      <alignment horizontal="center" vertical="center" wrapText="1"/>
    </xf>
    <xf numFmtId="173" fontId="25" fillId="0" borderId="6" xfId="28" applyNumberFormat="1" applyFont="1" applyFill="1" applyBorder="1" applyAlignment="1">
      <alignment horizontal="center" vertical="center" wrapText="1"/>
    </xf>
    <xf numFmtId="173" fontId="25" fillId="0" borderId="5" xfId="28" applyNumberFormat="1" applyFont="1" applyFill="1" applyBorder="1" applyAlignment="1">
      <alignment horizontal="center" vertical="center" wrapText="1"/>
    </xf>
    <xf numFmtId="2" fontId="14" fillId="0" borderId="11" xfId="22" applyNumberFormat="1" applyFont="1" applyBorder="1" applyAlignment="1">
      <alignment horizontal="center" vertical="center" wrapText="1"/>
    </xf>
    <xf numFmtId="0" fontId="25" fillId="0" borderId="57" xfId="22" applyFont="1" applyBorder="1" applyAlignment="1">
      <alignment horizontal="center" vertical="center" wrapText="1"/>
    </xf>
    <xf numFmtId="0" fontId="25" fillId="0" borderId="18" xfId="22" applyFont="1" applyBorder="1" applyAlignment="1">
      <alignment horizontal="center" vertical="center" wrapText="1"/>
    </xf>
    <xf numFmtId="9" fontId="26" fillId="0" borderId="3" xfId="22" applyNumberFormat="1" applyFont="1" applyBorder="1" applyAlignment="1">
      <alignment horizontal="center" vertical="center" wrapText="1"/>
    </xf>
    <xf numFmtId="9" fontId="26" fillId="0" borderId="19" xfId="22" applyNumberFormat="1" applyFont="1" applyBorder="1" applyAlignment="1">
      <alignment horizontal="center" vertical="center" wrapText="1"/>
    </xf>
    <xf numFmtId="0" fontId="26" fillId="13" borderId="20" xfId="22" applyFont="1" applyFill="1" applyBorder="1" applyAlignment="1">
      <alignment horizontal="center" vertical="center" wrapText="1"/>
    </xf>
    <xf numFmtId="0" fontId="26" fillId="13" borderId="13" xfId="22" applyFont="1" applyFill="1" applyBorder="1" applyAlignment="1">
      <alignment horizontal="center" vertical="center" wrapText="1"/>
    </xf>
    <xf numFmtId="0" fontId="26" fillId="13" borderId="21" xfId="22" applyFont="1" applyFill="1" applyBorder="1" applyAlignment="1">
      <alignment horizontal="center" vertical="center" wrapText="1"/>
    </xf>
    <xf numFmtId="0" fontId="26" fillId="13" borderId="6" xfId="22" applyFont="1" applyFill="1" applyBorder="1" applyAlignment="1">
      <alignment horizontal="center" vertical="center" wrapText="1"/>
    </xf>
    <xf numFmtId="0" fontId="26" fillId="0" borderId="34" xfId="22" applyFont="1" applyBorder="1" applyAlignment="1">
      <alignment horizontal="center" vertical="center" wrapText="1"/>
    </xf>
    <xf numFmtId="0" fontId="26" fillId="0" borderId="35" xfId="22" applyFont="1" applyBorder="1" applyAlignment="1">
      <alignment horizontal="center" vertical="center" wrapText="1"/>
    </xf>
    <xf numFmtId="0" fontId="26" fillId="0" borderId="36" xfId="22" applyFont="1" applyBorder="1" applyAlignment="1">
      <alignment horizontal="center" vertical="center" wrapText="1"/>
    </xf>
    <xf numFmtId="0" fontId="26" fillId="13" borderId="38" xfId="22" applyFont="1" applyFill="1" applyBorder="1" applyAlignment="1">
      <alignment horizontal="center" vertical="center" wrapText="1"/>
    </xf>
    <xf numFmtId="0" fontId="26" fillId="13" borderId="39" xfId="22" applyFont="1" applyFill="1" applyBorder="1" applyAlignment="1">
      <alignment horizontal="center" vertical="center" wrapText="1"/>
    </xf>
    <xf numFmtId="0" fontId="26" fillId="13" borderId="4" xfId="22" applyFont="1" applyFill="1" applyBorder="1" applyAlignment="1">
      <alignment horizontal="center" vertical="center" wrapText="1"/>
    </xf>
    <xf numFmtId="0" fontId="26" fillId="13" borderId="40" xfId="22" applyFont="1" applyFill="1" applyBorder="1" applyAlignment="1">
      <alignment horizontal="center" vertical="center" wrapText="1"/>
    </xf>
    <xf numFmtId="0" fontId="26" fillId="13" borderId="41" xfId="22" applyFont="1" applyFill="1" applyBorder="1" applyAlignment="1">
      <alignment horizontal="center" vertical="center" wrapText="1"/>
    </xf>
    <xf numFmtId="0" fontId="26" fillId="13" borderId="42" xfId="22" applyFont="1" applyFill="1" applyBorder="1" applyAlignment="1">
      <alignment horizontal="center" vertical="center" wrapText="1"/>
    </xf>
    <xf numFmtId="9" fontId="25" fillId="9" borderId="29" xfId="30" applyFont="1" applyFill="1" applyBorder="1" applyAlignment="1" applyProtection="1">
      <alignment horizontal="center" vertical="center" wrapText="1"/>
    </xf>
    <xf numFmtId="9" fontId="25" fillId="9" borderId="7" xfId="30" applyFont="1" applyFill="1" applyBorder="1" applyAlignment="1" applyProtection="1">
      <alignment horizontal="center" vertical="center" wrapText="1"/>
    </xf>
    <xf numFmtId="9" fontId="25" fillId="9" borderId="8" xfId="30" applyFont="1" applyFill="1" applyBorder="1" applyAlignment="1" applyProtection="1">
      <alignment horizontal="center" vertical="center" wrapText="1"/>
    </xf>
    <xf numFmtId="9" fontId="25" fillId="9" borderId="43" xfId="30" applyFont="1" applyFill="1" applyBorder="1" applyAlignment="1" applyProtection="1">
      <alignment horizontal="center" vertical="center" wrapText="1"/>
    </xf>
    <xf numFmtId="9" fontId="25" fillId="9" borderId="44" xfId="30" applyFont="1" applyFill="1" applyBorder="1" applyAlignment="1" applyProtection="1">
      <alignment horizontal="center" vertical="center" wrapText="1"/>
    </xf>
    <xf numFmtId="9" fontId="25" fillId="9" borderId="45" xfId="30" applyFont="1" applyFill="1" applyBorder="1" applyAlignment="1" applyProtection="1">
      <alignment horizontal="center" vertical="center" wrapText="1"/>
    </xf>
    <xf numFmtId="9" fontId="25" fillId="9" borderId="6" xfId="30" applyFont="1" applyFill="1" applyBorder="1" applyAlignment="1" applyProtection="1">
      <alignment horizontal="center" vertical="center" wrapText="1"/>
    </xf>
    <xf numFmtId="9" fontId="25" fillId="9" borderId="5" xfId="30" applyFont="1" applyFill="1" applyBorder="1" applyAlignment="1" applyProtection="1">
      <alignment horizontal="center" vertical="center" wrapText="1"/>
    </xf>
    <xf numFmtId="9" fontId="25" fillId="9" borderId="16" xfId="30" applyFont="1" applyFill="1" applyBorder="1" applyAlignment="1" applyProtection="1">
      <alignment horizontal="center" vertical="center" wrapText="1"/>
    </xf>
    <xf numFmtId="9" fontId="25" fillId="9" borderId="28" xfId="30" applyFont="1" applyFill="1" applyBorder="1" applyAlignment="1" applyProtection="1">
      <alignment horizontal="center" vertical="center" wrapText="1"/>
    </xf>
    <xf numFmtId="0" fontId="26" fillId="13" borderId="22" xfId="22" applyFont="1" applyFill="1" applyBorder="1" applyAlignment="1">
      <alignment horizontal="center" vertical="center" wrapText="1"/>
    </xf>
    <xf numFmtId="0" fontId="26" fillId="9" borderId="20" xfId="22" applyFont="1" applyFill="1" applyBorder="1" applyAlignment="1">
      <alignment horizontal="center" vertical="center" wrapText="1"/>
    </xf>
    <xf numFmtId="0" fontId="26" fillId="9" borderId="21" xfId="22" applyFont="1" applyFill="1" applyBorder="1" applyAlignment="1">
      <alignment horizontal="center" vertical="center" wrapText="1"/>
    </xf>
    <xf numFmtId="0" fontId="26" fillId="9" borderId="22" xfId="22" applyFont="1" applyFill="1" applyBorder="1" applyAlignment="1">
      <alignment horizontal="center" vertical="center" wrapText="1"/>
    </xf>
    <xf numFmtId="0" fontId="26" fillId="13" borderId="16" xfId="22" applyFont="1" applyFill="1" applyBorder="1" applyAlignment="1">
      <alignment horizontal="center" vertical="center" wrapText="1"/>
    </xf>
    <xf numFmtId="0" fontId="25" fillId="13" borderId="6" xfId="22" applyFont="1" applyFill="1" applyBorder="1" applyAlignment="1">
      <alignment horizontal="center" vertical="center" wrapText="1"/>
    </xf>
    <xf numFmtId="0" fontId="26" fillId="13" borderId="34" xfId="22" applyFont="1" applyFill="1" applyBorder="1" applyAlignment="1">
      <alignment horizontal="left" vertical="center" wrapText="1"/>
    </xf>
    <xf numFmtId="0" fontId="26" fillId="13" borderId="36" xfId="22" applyFont="1" applyFill="1" applyBorder="1" applyAlignment="1">
      <alignment horizontal="left" vertical="center" wrapText="1"/>
    </xf>
    <xf numFmtId="0" fontId="26" fillId="13" borderId="1" xfId="22" applyFont="1" applyFill="1" applyBorder="1" applyAlignment="1">
      <alignment horizontal="left" vertical="center" wrapText="1"/>
    </xf>
    <xf numFmtId="0" fontId="26" fillId="13" borderId="2" xfId="22" applyFont="1" applyFill="1" applyBorder="1" applyAlignment="1">
      <alignment horizontal="left" vertical="center" wrapText="1"/>
    </xf>
    <xf numFmtId="0" fontId="26" fillId="13" borderId="46" xfId="22" applyFont="1" applyFill="1" applyBorder="1" applyAlignment="1">
      <alignment horizontal="left" vertical="center" wrapText="1"/>
    </xf>
    <xf numFmtId="0" fontId="26" fillId="13" borderId="47" xfId="22" applyFont="1" applyFill="1" applyBorder="1" applyAlignment="1">
      <alignment horizontal="left" vertical="center" wrapText="1"/>
    </xf>
    <xf numFmtId="0" fontId="26" fillId="13" borderId="35" xfId="22" applyFont="1" applyFill="1" applyBorder="1" applyAlignment="1">
      <alignment horizontal="left" vertical="center" wrapText="1"/>
    </xf>
    <xf numFmtId="0" fontId="26" fillId="13" borderId="0" xfId="22" applyFont="1" applyFill="1" applyAlignment="1">
      <alignment horizontal="left" vertical="center" wrapText="1"/>
    </xf>
    <xf numFmtId="0" fontId="26" fillId="13" borderId="44" xfId="22" applyFont="1" applyFill="1" applyBorder="1" applyAlignment="1">
      <alignment horizontal="left" vertical="center" wrapText="1"/>
    </xf>
    <xf numFmtId="0" fontId="26" fillId="13" borderId="31" xfId="22" applyFont="1" applyFill="1" applyBorder="1" applyAlignment="1">
      <alignment horizontal="left" vertical="center" wrapText="1"/>
    </xf>
    <xf numFmtId="0" fontId="26" fillId="13" borderId="33" xfId="22" applyFont="1" applyFill="1" applyBorder="1" applyAlignment="1">
      <alignment horizontal="left" vertical="center" wrapText="1"/>
    </xf>
    <xf numFmtId="0" fontId="28" fillId="0" borderId="48" xfId="0" applyFont="1" applyBorder="1" applyAlignment="1">
      <alignment horizontal="center" vertical="center"/>
    </xf>
    <xf numFmtId="0" fontId="28" fillId="0" borderId="49" xfId="0" applyFont="1" applyBorder="1" applyAlignment="1">
      <alignment horizontal="center" vertical="center"/>
    </xf>
    <xf numFmtId="0" fontId="26" fillId="0" borderId="1" xfId="22" applyFont="1" applyBorder="1" applyAlignment="1">
      <alignment horizontal="center" vertical="center" wrapText="1"/>
    </xf>
    <xf numFmtId="0" fontId="26" fillId="0" borderId="0" xfId="22" applyFont="1" applyAlignment="1">
      <alignment horizontal="center" vertical="center" wrapText="1"/>
    </xf>
    <xf numFmtId="0" fontId="26" fillId="0" borderId="2" xfId="22" applyFont="1" applyBorder="1" applyAlignment="1">
      <alignment horizontal="center" vertical="center" wrapText="1"/>
    </xf>
    <xf numFmtId="0" fontId="26" fillId="0" borderId="46" xfId="22" applyFont="1" applyBorder="1" applyAlignment="1">
      <alignment horizontal="center" vertical="center" wrapText="1"/>
    </xf>
    <xf numFmtId="0" fontId="26" fillId="0" borderId="44" xfId="22" applyFont="1" applyBorder="1" applyAlignment="1">
      <alignment horizontal="center" vertical="center" wrapText="1"/>
    </xf>
    <xf numFmtId="0" fontId="26" fillId="0" borderId="47" xfId="22" applyFont="1" applyBorder="1" applyAlignment="1">
      <alignment horizontal="center" vertical="center" wrapText="1"/>
    </xf>
    <xf numFmtId="0" fontId="34" fillId="0" borderId="31" xfId="22" applyFont="1" applyBorder="1" applyAlignment="1">
      <alignment horizontal="center" vertical="center" wrapText="1"/>
    </xf>
    <xf numFmtId="0" fontId="34" fillId="0" borderId="32" xfId="22" applyFont="1" applyBorder="1" applyAlignment="1">
      <alignment horizontal="center" vertical="center" wrapText="1"/>
    </xf>
    <xf numFmtId="0" fontId="34" fillId="0" borderId="33" xfId="22" applyFont="1" applyBorder="1" applyAlignment="1">
      <alignment horizontal="center" vertical="center" wrapText="1"/>
    </xf>
    <xf numFmtId="0" fontId="33" fillId="0" borderId="48" xfId="0" applyFont="1" applyBorder="1" applyAlignment="1">
      <alignment horizontal="center" vertical="center" wrapText="1"/>
    </xf>
    <xf numFmtId="0" fontId="33" fillId="0" borderId="49" xfId="0" applyFont="1" applyBorder="1" applyAlignment="1">
      <alignment horizontal="center" vertical="center" wrapText="1"/>
    </xf>
    <xf numFmtId="0" fontId="28" fillId="0" borderId="50" xfId="0" applyFont="1" applyBorder="1" applyAlignment="1">
      <alignment horizontal="center" vertical="center"/>
    </xf>
    <xf numFmtId="0" fontId="28" fillId="0" borderId="51" xfId="0" applyFont="1" applyBorder="1" applyAlignment="1">
      <alignment horizontal="center" vertical="center"/>
    </xf>
    <xf numFmtId="0" fontId="33" fillId="0" borderId="52" xfId="0" applyFont="1" applyBorder="1" applyAlignment="1">
      <alignment horizontal="center" vertical="center" wrapText="1"/>
    </xf>
    <xf numFmtId="0" fontId="33" fillId="0" borderId="53" xfId="0" applyFont="1" applyBorder="1" applyAlignment="1">
      <alignment horizontal="center" vertical="center" wrapText="1"/>
    </xf>
    <xf numFmtId="0" fontId="28" fillId="0" borderId="52" xfId="0" applyFont="1" applyBorder="1" applyAlignment="1">
      <alignment horizontal="center" vertical="center"/>
    </xf>
    <xf numFmtId="0" fontId="28" fillId="0" borderId="53" xfId="0" applyFont="1" applyBorder="1" applyAlignment="1">
      <alignment horizontal="center" vertical="center"/>
    </xf>
    <xf numFmtId="14" fontId="26" fillId="0" borderId="34" xfId="0" applyNumberFormat="1" applyFont="1" applyBorder="1" applyAlignment="1">
      <alignment horizontal="center" vertical="center"/>
    </xf>
    <xf numFmtId="0" fontId="26" fillId="0" borderId="36" xfId="0" applyFont="1" applyBorder="1" applyAlignment="1">
      <alignment horizontal="center" vertical="center"/>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46" xfId="0" applyFont="1" applyBorder="1" applyAlignment="1">
      <alignment horizontal="center" vertical="center"/>
    </xf>
    <xf numFmtId="0" fontId="26" fillId="0" borderId="47" xfId="0" applyFont="1" applyBorder="1" applyAlignment="1">
      <alignment horizontal="center" vertical="center"/>
    </xf>
    <xf numFmtId="0" fontId="26" fillId="13" borderId="31" xfId="22" applyFont="1" applyFill="1" applyBorder="1" applyAlignment="1">
      <alignment horizontal="center" vertical="center" wrapText="1"/>
    </xf>
    <xf numFmtId="0" fontId="26" fillId="13" borderId="33" xfId="22" applyFont="1" applyFill="1" applyBorder="1" applyAlignment="1">
      <alignment horizontal="center" vertical="center" wrapText="1"/>
    </xf>
    <xf numFmtId="0" fontId="31" fillId="0" borderId="54" xfId="0" applyFont="1" applyBorder="1" applyAlignment="1">
      <alignment horizontal="center" vertical="center"/>
    </xf>
    <xf numFmtId="0" fontId="31" fillId="0" borderId="55" xfId="0" applyFont="1" applyBorder="1" applyAlignment="1">
      <alignment horizontal="center" vertical="center"/>
    </xf>
    <xf numFmtId="0" fontId="31" fillId="0" borderId="56" xfId="0" applyFont="1" applyBorder="1" applyAlignment="1">
      <alignment horizontal="center" vertical="center"/>
    </xf>
    <xf numFmtId="0" fontId="33" fillId="0" borderId="50" xfId="0" applyFont="1" applyBorder="1" applyAlignment="1">
      <alignment horizontal="center" vertical="center" wrapText="1"/>
    </xf>
    <xf numFmtId="0" fontId="33" fillId="0" borderId="51" xfId="0" applyFont="1" applyBorder="1" applyAlignment="1">
      <alignment horizontal="center" vertical="center" wrapText="1"/>
    </xf>
    <xf numFmtId="0" fontId="25" fillId="0" borderId="34" xfId="22" applyFont="1" applyBorder="1" applyAlignment="1">
      <alignment horizontal="center" vertical="center" wrapText="1"/>
    </xf>
    <xf numFmtId="0" fontId="25" fillId="0" borderId="1" xfId="22" applyFont="1" applyBorder="1" applyAlignment="1">
      <alignment horizontal="center" vertical="center" wrapText="1"/>
    </xf>
    <xf numFmtId="0" fontId="25" fillId="0" borderId="46" xfId="22" applyFont="1" applyBorder="1" applyAlignment="1">
      <alignment horizontal="center" vertical="center" wrapText="1"/>
    </xf>
    <xf numFmtId="0" fontId="26" fillId="0" borderId="24" xfId="22" applyFont="1" applyBorder="1" applyAlignment="1">
      <alignment horizontal="center" vertical="center"/>
    </xf>
    <xf numFmtId="0" fontId="26" fillId="0" borderId="25" xfId="22" applyFont="1" applyBorder="1" applyAlignment="1">
      <alignment horizontal="center" vertical="center"/>
    </xf>
    <xf numFmtId="0" fontId="26" fillId="0" borderId="26" xfId="22" applyFont="1" applyBorder="1" applyAlignment="1">
      <alignment horizontal="center" vertical="center"/>
    </xf>
    <xf numFmtId="0" fontId="26" fillId="0" borderId="20" xfId="22" applyFont="1" applyBorder="1" applyAlignment="1">
      <alignment horizontal="center" vertical="center" wrapText="1"/>
    </xf>
    <xf numFmtId="0" fontId="26" fillId="0" borderId="21" xfId="22" applyFont="1" applyBorder="1" applyAlignment="1">
      <alignment horizontal="center" vertical="center" wrapText="1"/>
    </xf>
    <xf numFmtId="0" fontId="26" fillId="0" borderId="22" xfId="22" applyFont="1" applyBorder="1" applyAlignment="1">
      <alignment horizontal="center" vertical="center" wrapText="1"/>
    </xf>
    <xf numFmtId="0" fontId="26" fillId="0" borderId="23" xfId="22" applyFont="1" applyBorder="1" applyAlignment="1">
      <alignment horizontal="center" vertical="center" wrapText="1"/>
    </xf>
    <xf numFmtId="0" fontId="26" fillId="0" borderId="5" xfId="22" applyFont="1" applyBorder="1" applyAlignment="1">
      <alignment horizontal="center" vertical="center" wrapText="1"/>
    </xf>
    <xf numFmtId="0" fontId="26" fillId="0" borderId="28" xfId="22" applyFont="1" applyBorder="1" applyAlignment="1">
      <alignment horizontal="center" vertical="center" wrapText="1"/>
    </xf>
    <xf numFmtId="0" fontId="27" fillId="0" borderId="31" xfId="0" applyFont="1" applyBorder="1" applyAlignment="1">
      <alignment horizontal="left" vertical="center" wrapText="1"/>
    </xf>
    <xf numFmtId="0" fontId="27" fillId="0" borderId="32" xfId="0" applyFont="1" applyBorder="1" applyAlignment="1">
      <alignment horizontal="left" vertical="center" wrapText="1"/>
    </xf>
    <xf numFmtId="0" fontId="27" fillId="0" borderId="33" xfId="0" applyFont="1" applyBorder="1" applyAlignment="1">
      <alignment horizontal="left" vertical="center" wrapText="1"/>
    </xf>
    <xf numFmtId="0" fontId="29" fillId="0" borderId="31" xfId="0" applyFont="1" applyBorder="1" applyAlignment="1">
      <alignment horizontal="left" vertical="center" wrapText="1"/>
    </xf>
    <xf numFmtId="0" fontId="29" fillId="0" borderId="32" xfId="0" applyFont="1" applyBorder="1" applyAlignment="1">
      <alignment horizontal="left" vertical="center" wrapText="1"/>
    </xf>
    <xf numFmtId="0" fontId="29" fillId="0" borderId="33" xfId="0" applyFont="1" applyBorder="1" applyAlignment="1">
      <alignment horizontal="left" vertical="center" wrapText="1"/>
    </xf>
    <xf numFmtId="0" fontId="26" fillId="0" borderId="31" xfId="22" applyFont="1" applyBorder="1" applyAlignment="1">
      <alignment horizontal="center" vertical="center" wrapText="1"/>
    </xf>
    <xf numFmtId="0" fontId="26" fillId="0" borderId="32" xfId="22" applyFont="1" applyBorder="1" applyAlignment="1">
      <alignment horizontal="center" vertical="center" wrapText="1"/>
    </xf>
    <xf numFmtId="0" fontId="26" fillId="0" borderId="33" xfId="22" applyFont="1" applyBorder="1" applyAlignment="1">
      <alignment horizontal="center" vertical="center" wrapText="1"/>
    </xf>
    <xf numFmtId="0" fontId="25" fillId="0" borderId="5" xfId="22" applyFont="1" applyBorder="1" applyAlignment="1">
      <alignment horizontal="center" vertical="center" wrapText="1"/>
    </xf>
    <xf numFmtId="0" fontId="25" fillId="0" borderId="28" xfId="22" applyFont="1" applyBorder="1" applyAlignment="1">
      <alignment horizontal="center" vertical="center" wrapText="1"/>
    </xf>
    <xf numFmtId="0" fontId="26" fillId="13" borderId="46" xfId="22" applyFont="1" applyFill="1" applyBorder="1" applyAlignment="1">
      <alignment horizontal="center" vertical="center" wrapText="1"/>
    </xf>
    <xf numFmtId="0" fontId="26" fillId="13" borderId="44" xfId="22" applyFont="1" applyFill="1" applyBorder="1" applyAlignment="1">
      <alignment horizontal="center" vertical="center" wrapText="1"/>
    </xf>
    <xf numFmtId="0" fontId="26" fillId="13" borderId="47" xfId="22" applyFont="1" applyFill="1" applyBorder="1" applyAlignment="1">
      <alignment horizontal="center" vertical="center" wrapText="1"/>
    </xf>
    <xf numFmtId="0" fontId="26" fillId="13" borderId="32" xfId="22" applyFont="1" applyFill="1" applyBorder="1" applyAlignment="1">
      <alignment horizontal="center" vertical="center" wrapText="1"/>
    </xf>
    <xf numFmtId="0" fontId="26" fillId="0" borderId="24" xfId="22" applyFont="1" applyBorder="1" applyAlignment="1">
      <alignment horizontal="center" vertical="center" wrapText="1"/>
    </xf>
    <xf numFmtId="0" fontId="26" fillId="0" borderId="25" xfId="22" applyFont="1" applyBorder="1" applyAlignment="1">
      <alignment horizontal="center" vertical="center" wrapText="1"/>
    </xf>
    <xf numFmtId="0" fontId="26" fillId="0" borderId="26" xfId="22" applyFont="1" applyBorder="1" applyAlignment="1">
      <alignment horizontal="center" vertical="center" wrapText="1"/>
    </xf>
    <xf numFmtId="3" fontId="26" fillId="0" borderId="5" xfId="22" applyNumberFormat="1" applyFont="1" applyBorder="1" applyAlignment="1">
      <alignment horizontal="center" vertical="center" wrapText="1"/>
    </xf>
    <xf numFmtId="0" fontId="26" fillId="9" borderId="44" xfId="22" applyFont="1" applyFill="1" applyBorder="1" applyAlignment="1">
      <alignment horizontal="left" vertical="center" wrapText="1"/>
    </xf>
    <xf numFmtId="9" fontId="26" fillId="0" borderId="3" xfId="28" applyFont="1" applyBorder="1" applyAlignment="1">
      <alignment horizontal="center" vertical="center" wrapText="1"/>
    </xf>
    <xf numFmtId="9" fontId="26" fillId="0" borderId="19" xfId="28" applyFont="1" applyBorder="1" applyAlignment="1">
      <alignment horizontal="center" vertical="center" wrapText="1"/>
    </xf>
    <xf numFmtId="9" fontId="25" fillId="0" borderId="6" xfId="28" applyFont="1" applyBorder="1" applyAlignment="1">
      <alignment horizontal="center" vertical="center" wrapText="1"/>
    </xf>
    <xf numFmtId="9" fontId="25" fillId="0" borderId="5" xfId="28" applyFont="1" applyBorder="1" applyAlignment="1">
      <alignment horizontal="center" vertical="center" wrapText="1"/>
    </xf>
    <xf numFmtId="9" fontId="25" fillId="9" borderId="43" xfId="22" applyNumberFormat="1" applyFont="1" applyFill="1" applyBorder="1" applyAlignment="1">
      <alignment horizontal="center" vertical="center" wrapText="1"/>
    </xf>
    <xf numFmtId="9" fontId="25" fillId="9" borderId="44" xfId="22" applyNumberFormat="1" applyFont="1" applyFill="1" applyBorder="1" applyAlignment="1">
      <alignment horizontal="center" vertical="center" wrapText="1"/>
    </xf>
    <xf numFmtId="9" fontId="25" fillId="9" borderId="45" xfId="22" applyNumberFormat="1" applyFont="1" applyFill="1" applyBorder="1" applyAlignment="1">
      <alignment horizontal="center" vertical="center" wrapText="1"/>
    </xf>
    <xf numFmtId="9" fontId="25" fillId="9" borderId="47" xfId="22" applyNumberFormat="1" applyFont="1" applyFill="1" applyBorder="1" applyAlignment="1">
      <alignment horizontal="center" vertical="center" wrapText="1"/>
    </xf>
    <xf numFmtId="9" fontId="25" fillId="0" borderId="29" xfId="30" applyFont="1" applyFill="1" applyBorder="1" applyAlignment="1" applyProtection="1">
      <alignment horizontal="left" vertical="center" wrapText="1"/>
    </xf>
    <xf numFmtId="9" fontId="25" fillId="0" borderId="7" xfId="30" applyFont="1" applyFill="1" applyBorder="1" applyAlignment="1" applyProtection="1">
      <alignment horizontal="left" vertical="center" wrapText="1"/>
    </xf>
    <xf numFmtId="9" fontId="25" fillId="0" borderId="8" xfId="30" applyFont="1" applyFill="1" applyBorder="1" applyAlignment="1" applyProtection="1">
      <alignment horizontal="left" vertical="center" wrapText="1"/>
    </xf>
    <xf numFmtId="9" fontId="25" fillId="0" borderId="43" xfId="30" applyFont="1" applyFill="1" applyBorder="1" applyAlignment="1" applyProtection="1">
      <alignment horizontal="left" vertical="center" wrapText="1"/>
    </xf>
    <xf numFmtId="9" fontId="25" fillId="0" borderId="44" xfId="30" applyFont="1" applyFill="1" applyBorder="1" applyAlignment="1" applyProtection="1">
      <alignment horizontal="left" vertical="center" wrapText="1"/>
    </xf>
    <xf numFmtId="9" fontId="25" fillId="0" borderId="45" xfId="30" applyFont="1" applyFill="1" applyBorder="1" applyAlignment="1" applyProtection="1">
      <alignment horizontal="left" vertical="center" wrapText="1"/>
    </xf>
    <xf numFmtId="9" fontId="25" fillId="0" borderId="6" xfId="30" applyFont="1" applyFill="1" applyBorder="1" applyAlignment="1" applyProtection="1">
      <alignment horizontal="left" vertical="center" wrapText="1"/>
    </xf>
    <xf numFmtId="9" fontId="25" fillId="0" borderId="5" xfId="30" applyFont="1" applyFill="1" applyBorder="1" applyAlignment="1" applyProtection="1">
      <alignment horizontal="left" vertical="center" wrapText="1"/>
    </xf>
    <xf numFmtId="0" fontId="0" fillId="0" borderId="3" xfId="0" applyBorder="1" applyAlignment="1">
      <alignment horizontal="center" vertical="center" wrapText="1"/>
    </xf>
    <xf numFmtId="0" fontId="0" fillId="0" borderId="19" xfId="0" applyBorder="1" applyAlignment="1">
      <alignment horizontal="center" vertical="center" wrapText="1"/>
    </xf>
    <xf numFmtId="9" fontId="25" fillId="0" borderId="29" xfId="22" applyNumberFormat="1" applyFont="1" applyBorder="1" applyAlignment="1">
      <alignment horizontal="left" vertical="center" wrapText="1"/>
    </xf>
    <xf numFmtId="9" fontId="25" fillId="0" borderId="7" xfId="22" applyNumberFormat="1" applyFont="1" applyBorder="1" applyAlignment="1">
      <alignment horizontal="left" vertical="center" wrapText="1"/>
    </xf>
    <xf numFmtId="9" fontId="25" fillId="0" borderId="8" xfId="22" applyNumberFormat="1" applyFont="1" applyBorder="1" applyAlignment="1">
      <alignment horizontal="left" vertical="center" wrapText="1"/>
    </xf>
    <xf numFmtId="9" fontId="25" fillId="0" borderId="43" xfId="22" applyNumberFormat="1" applyFont="1" applyBorder="1" applyAlignment="1">
      <alignment horizontal="left" vertical="center" wrapText="1"/>
    </xf>
    <xf numFmtId="9" fontId="25" fillId="0" borderId="44" xfId="22" applyNumberFormat="1" applyFont="1" applyBorder="1" applyAlignment="1">
      <alignment horizontal="left" vertical="center" wrapText="1"/>
    </xf>
    <xf numFmtId="9" fontId="25" fillId="0" borderId="45" xfId="22" applyNumberFormat="1" applyFont="1" applyBorder="1" applyAlignment="1">
      <alignment horizontal="left" vertical="center" wrapText="1"/>
    </xf>
    <xf numFmtId="9" fontId="25" fillId="0" borderId="16" xfId="30" applyFont="1" applyFill="1" applyBorder="1" applyAlignment="1" applyProtection="1">
      <alignment horizontal="left" vertical="center" wrapText="1"/>
    </xf>
    <xf numFmtId="9" fontId="25" fillId="0" borderId="28" xfId="30" applyFont="1" applyFill="1" applyBorder="1" applyAlignment="1" applyProtection="1">
      <alignment horizontal="left" vertical="center" wrapText="1"/>
    </xf>
    <xf numFmtId="9" fontId="25" fillId="0" borderId="15" xfId="22" applyNumberFormat="1" applyFont="1" applyBorder="1" applyAlignment="1">
      <alignment horizontal="left" vertical="center" wrapText="1"/>
    </xf>
    <xf numFmtId="9" fontId="25" fillId="0" borderId="10" xfId="22" applyNumberFormat="1" applyFont="1" applyBorder="1" applyAlignment="1">
      <alignment horizontal="left" vertical="center" wrapText="1"/>
    </xf>
    <xf numFmtId="9" fontId="25" fillId="0" borderId="11" xfId="22" applyNumberFormat="1" applyFont="1" applyBorder="1" applyAlignment="1">
      <alignment horizontal="left" vertical="center" wrapText="1"/>
    </xf>
    <xf numFmtId="9" fontId="41" fillId="9" borderId="29" xfId="22" applyNumberFormat="1" applyFont="1" applyFill="1" applyBorder="1" applyAlignment="1">
      <alignment horizontal="left" vertical="center" wrapText="1"/>
    </xf>
    <xf numFmtId="9" fontId="41" fillId="9" borderId="7" xfId="22" applyNumberFormat="1" applyFont="1" applyFill="1" applyBorder="1" applyAlignment="1">
      <alignment horizontal="left" vertical="center" wrapText="1"/>
    </xf>
    <xf numFmtId="9" fontId="41" fillId="9" borderId="8" xfId="22" applyNumberFormat="1" applyFont="1" applyFill="1" applyBorder="1" applyAlignment="1">
      <alignment horizontal="left" vertical="center" wrapText="1"/>
    </xf>
    <xf numFmtId="9" fontId="41" fillId="9" borderId="15" xfId="22" applyNumberFormat="1" applyFont="1" applyFill="1" applyBorder="1" applyAlignment="1">
      <alignment horizontal="left" vertical="center" wrapText="1"/>
    </xf>
    <xf numFmtId="9" fontId="41" fillId="9" borderId="10" xfId="22" applyNumberFormat="1" applyFont="1" applyFill="1" applyBorder="1" applyAlignment="1">
      <alignment horizontal="left" vertical="center" wrapText="1"/>
    </xf>
    <xf numFmtId="9" fontId="41" fillId="9" borderId="11" xfId="22" applyNumberFormat="1" applyFont="1" applyFill="1" applyBorder="1" applyAlignment="1">
      <alignment horizontal="left" vertical="center" wrapText="1"/>
    </xf>
    <xf numFmtId="0" fontId="40" fillId="9" borderId="29" xfId="34" applyFill="1" applyBorder="1" applyAlignment="1">
      <alignment horizontal="center" vertical="center" wrapText="1"/>
    </xf>
    <xf numFmtId="0" fontId="28" fillId="9" borderId="7" xfId="0" applyFont="1" applyFill="1" applyBorder="1" applyAlignment="1">
      <alignment horizontal="center" vertical="center" wrapText="1"/>
    </xf>
    <xf numFmtId="0" fontId="28" fillId="9" borderId="58" xfId="0" applyFont="1" applyFill="1" applyBorder="1" applyAlignment="1">
      <alignment horizontal="center" vertical="center" wrapText="1"/>
    </xf>
    <xf numFmtId="0" fontId="28" fillId="9" borderId="43" xfId="0" applyFont="1" applyFill="1" applyBorder="1" applyAlignment="1">
      <alignment horizontal="center" vertical="center" wrapText="1"/>
    </xf>
    <xf numFmtId="0" fontId="28" fillId="9" borderId="44" xfId="0" applyFont="1" applyFill="1" applyBorder="1" applyAlignment="1">
      <alignment horizontal="center" vertical="center" wrapText="1"/>
    </xf>
    <xf numFmtId="0" fontId="28" fillId="9" borderId="47" xfId="0" applyFont="1" applyFill="1" applyBorder="1" applyAlignment="1">
      <alignment horizontal="center" vertical="center" wrapText="1"/>
    </xf>
    <xf numFmtId="9" fontId="25" fillId="0" borderId="58" xfId="30" applyFont="1" applyFill="1" applyBorder="1" applyAlignment="1" applyProtection="1">
      <alignment horizontal="left" vertical="center" wrapText="1"/>
    </xf>
    <xf numFmtId="9" fontId="25" fillId="0" borderId="47" xfId="30" applyFont="1" applyFill="1" applyBorder="1" applyAlignment="1" applyProtection="1">
      <alignment horizontal="left" vertical="center" wrapText="1"/>
    </xf>
    <xf numFmtId="9" fontId="41" fillId="9" borderId="43" xfId="22" applyNumberFormat="1" applyFont="1" applyFill="1" applyBorder="1" applyAlignment="1">
      <alignment horizontal="left" vertical="center" wrapText="1"/>
    </xf>
    <xf numFmtId="9" fontId="41" fillId="9" borderId="44" xfId="22" applyNumberFormat="1" applyFont="1" applyFill="1" applyBorder="1" applyAlignment="1">
      <alignment horizontal="left" vertical="center" wrapText="1"/>
    </xf>
    <xf numFmtId="9" fontId="41" fillId="9" borderId="45" xfId="22" applyNumberFormat="1" applyFont="1" applyFill="1" applyBorder="1" applyAlignment="1">
      <alignment horizontal="left" vertical="center" wrapText="1"/>
    </xf>
    <xf numFmtId="0" fontId="0" fillId="0" borderId="4" xfId="0" applyBorder="1" applyAlignment="1">
      <alignment horizontal="center" vertical="center" wrapText="1"/>
    </xf>
    <xf numFmtId="0" fontId="41" fillId="9" borderId="5" xfId="22" applyFont="1" applyFill="1" applyBorder="1" applyAlignment="1">
      <alignment horizontal="left" vertical="center" wrapText="1"/>
    </xf>
    <xf numFmtId="0" fontId="35" fillId="0" borderId="5" xfId="22" applyFont="1" applyBorder="1" applyAlignment="1">
      <alignment horizontal="center" vertical="center" wrapText="1"/>
    </xf>
    <xf numFmtId="0" fontId="35" fillId="0" borderId="28" xfId="22" applyFont="1" applyBorder="1" applyAlignment="1">
      <alignment horizontal="center" vertical="center" wrapText="1"/>
    </xf>
    <xf numFmtId="9" fontId="41" fillId="0" borderId="6" xfId="30" applyFont="1" applyFill="1" applyBorder="1" applyAlignment="1" applyProtection="1">
      <alignment horizontal="left" vertical="center" wrapText="1"/>
    </xf>
    <xf numFmtId="0" fontId="26" fillId="0" borderId="19" xfId="22" applyFont="1" applyBorder="1" applyAlignment="1">
      <alignment horizontal="center" vertical="center" wrapText="1"/>
    </xf>
    <xf numFmtId="9" fontId="41" fillId="0" borderId="29" xfId="30" applyFont="1" applyFill="1" applyBorder="1" applyAlignment="1" applyProtection="1">
      <alignment horizontal="left" vertical="center" wrapText="1"/>
    </xf>
    <xf numFmtId="9" fontId="41" fillId="0" borderId="7" xfId="30" applyFont="1" applyFill="1" applyBorder="1" applyAlignment="1" applyProtection="1">
      <alignment horizontal="left" vertical="center" wrapText="1"/>
    </xf>
    <xf numFmtId="9" fontId="41" fillId="0" borderId="8" xfId="30" applyFont="1" applyFill="1" applyBorder="1" applyAlignment="1" applyProtection="1">
      <alignment horizontal="left" vertical="center" wrapText="1"/>
    </xf>
    <xf numFmtId="9" fontId="41" fillId="0" borderId="15" xfId="30" applyFont="1" applyFill="1" applyBorder="1" applyAlignment="1" applyProtection="1">
      <alignment horizontal="left" vertical="center" wrapText="1"/>
    </xf>
    <xf numFmtId="9" fontId="41" fillId="0" borderId="10" xfId="30" applyFont="1" applyFill="1" applyBorder="1" applyAlignment="1" applyProtection="1">
      <alignment horizontal="left" vertical="center" wrapText="1"/>
    </xf>
    <xf numFmtId="9" fontId="41" fillId="0" borderId="11" xfId="30" applyFont="1" applyFill="1" applyBorder="1" applyAlignment="1" applyProtection="1">
      <alignment horizontal="left" vertical="center" wrapText="1"/>
    </xf>
    <xf numFmtId="9" fontId="41" fillId="0" borderId="29" xfId="22" applyNumberFormat="1" applyFont="1" applyBorder="1" applyAlignment="1">
      <alignment horizontal="left" vertical="center" wrapText="1"/>
    </xf>
    <xf numFmtId="9" fontId="41" fillId="0" borderId="7" xfId="22" applyNumberFormat="1" applyFont="1" applyBorder="1" applyAlignment="1">
      <alignment horizontal="left" vertical="center" wrapText="1"/>
    </xf>
    <xf numFmtId="9" fontId="41" fillId="0" borderId="8" xfId="22" applyNumberFormat="1" applyFont="1" applyBorder="1" applyAlignment="1">
      <alignment horizontal="left" vertical="center" wrapText="1"/>
    </xf>
    <xf numFmtId="9" fontId="41" fillId="0" borderId="15" xfId="22" applyNumberFormat="1" applyFont="1" applyBorder="1" applyAlignment="1">
      <alignment horizontal="left" vertical="center" wrapText="1"/>
    </xf>
    <xf numFmtId="9" fontId="41" fillId="0" borderId="10" xfId="22" applyNumberFormat="1" applyFont="1" applyBorder="1" applyAlignment="1">
      <alignment horizontal="left" vertical="center" wrapText="1"/>
    </xf>
    <xf numFmtId="9" fontId="41" fillId="0" borderId="11" xfId="22" applyNumberFormat="1" applyFont="1" applyBorder="1" applyAlignment="1">
      <alignment horizontal="left" vertical="center" wrapText="1"/>
    </xf>
    <xf numFmtId="9" fontId="40" fillId="0" borderId="29" xfId="34" applyNumberFormat="1" applyBorder="1" applyAlignment="1">
      <alignment horizontal="left" vertical="center" wrapText="1"/>
    </xf>
    <xf numFmtId="9" fontId="41" fillId="0" borderId="58" xfId="22" applyNumberFormat="1" applyFont="1" applyBorder="1" applyAlignment="1">
      <alignment horizontal="left" vertical="center" wrapText="1"/>
    </xf>
    <xf numFmtId="9" fontId="41" fillId="0" borderId="59" xfId="22" applyNumberFormat="1" applyFont="1" applyBorder="1" applyAlignment="1">
      <alignment horizontal="left" vertical="center" wrapText="1"/>
    </xf>
    <xf numFmtId="9" fontId="25" fillId="9" borderId="6" xfId="30" applyFont="1" applyFill="1" applyBorder="1" applyAlignment="1" applyProtection="1">
      <alignment vertical="center" wrapText="1"/>
    </xf>
    <xf numFmtId="9" fontId="25" fillId="9" borderId="16" xfId="30" applyFont="1" applyFill="1" applyBorder="1" applyAlignment="1" applyProtection="1">
      <alignment vertical="center" wrapText="1"/>
    </xf>
    <xf numFmtId="9" fontId="25" fillId="9" borderId="5" xfId="30" applyFont="1" applyFill="1" applyBorder="1" applyAlignment="1" applyProtection="1">
      <alignment vertical="center" wrapText="1"/>
    </xf>
    <xf numFmtId="9" fontId="25" fillId="9" borderId="28" xfId="30" applyFont="1" applyFill="1" applyBorder="1" applyAlignment="1" applyProtection="1">
      <alignment vertical="center" wrapText="1"/>
    </xf>
    <xf numFmtId="9" fontId="25" fillId="9" borderId="29" xfId="30" applyFont="1" applyFill="1" applyBorder="1" applyAlignment="1" applyProtection="1">
      <alignment vertical="center" wrapText="1"/>
    </xf>
    <xf numFmtId="9" fontId="25" fillId="9" borderId="7" xfId="30" applyFont="1" applyFill="1" applyBorder="1" applyAlignment="1" applyProtection="1">
      <alignment vertical="center" wrapText="1"/>
    </xf>
    <xf numFmtId="9" fontId="25" fillId="9" borderId="8" xfId="30" applyFont="1" applyFill="1" applyBorder="1" applyAlignment="1" applyProtection="1">
      <alignment vertical="center" wrapText="1"/>
    </xf>
    <xf numFmtId="9" fontId="25" fillId="9" borderId="43" xfId="30" applyFont="1" applyFill="1" applyBorder="1" applyAlignment="1" applyProtection="1">
      <alignment vertical="center" wrapText="1"/>
    </xf>
    <xf numFmtId="9" fontId="25" fillId="9" borderId="44" xfId="30" applyFont="1" applyFill="1" applyBorder="1" applyAlignment="1" applyProtection="1">
      <alignment vertical="center" wrapText="1"/>
    </xf>
    <xf numFmtId="9" fontId="25" fillId="9" borderId="45" xfId="30" applyFont="1" applyFill="1" applyBorder="1" applyAlignment="1" applyProtection="1">
      <alignment vertical="center" wrapText="1"/>
    </xf>
    <xf numFmtId="9" fontId="25" fillId="9" borderId="29" xfId="22" applyNumberFormat="1" applyFont="1" applyFill="1" applyBorder="1" applyAlignment="1">
      <alignment horizontal="left" vertical="center" wrapText="1"/>
    </xf>
    <xf numFmtId="9" fontId="25" fillId="9" borderId="7" xfId="22" applyNumberFormat="1" applyFont="1" applyFill="1" applyBorder="1" applyAlignment="1">
      <alignment horizontal="left" vertical="center" wrapText="1"/>
    </xf>
    <xf numFmtId="9" fontId="25" fillId="9" borderId="8" xfId="22" applyNumberFormat="1" applyFont="1" applyFill="1" applyBorder="1" applyAlignment="1">
      <alignment horizontal="left" vertical="center" wrapText="1"/>
    </xf>
    <xf numFmtId="9" fontId="25" fillId="9" borderId="15" xfId="22" applyNumberFormat="1" applyFont="1" applyFill="1" applyBorder="1" applyAlignment="1">
      <alignment horizontal="left" vertical="center" wrapText="1"/>
    </xf>
    <xf numFmtId="9" fontId="25" fillId="9" borderId="10" xfId="22" applyNumberFormat="1" applyFont="1" applyFill="1" applyBorder="1" applyAlignment="1">
      <alignment horizontal="left" vertical="center" wrapText="1"/>
    </xf>
    <xf numFmtId="9" fontId="25" fillId="9" borderId="11" xfId="22" applyNumberFormat="1" applyFont="1" applyFill="1" applyBorder="1" applyAlignment="1">
      <alignment horizontal="left" vertical="center" wrapText="1"/>
    </xf>
    <xf numFmtId="9" fontId="25" fillId="9" borderId="43" xfId="22" applyNumberFormat="1" applyFont="1" applyFill="1" applyBorder="1" applyAlignment="1">
      <alignment horizontal="left" vertical="center" wrapText="1"/>
    </xf>
    <xf numFmtId="9" fontId="25" fillId="9" borderId="44" xfId="22" applyNumberFormat="1" applyFont="1" applyFill="1" applyBorder="1" applyAlignment="1">
      <alignment horizontal="left" vertical="center" wrapText="1"/>
    </xf>
    <xf numFmtId="9" fontId="25" fillId="9" borderId="45" xfId="22" applyNumberFormat="1" applyFont="1" applyFill="1" applyBorder="1" applyAlignment="1">
      <alignment horizontal="left" vertical="center" wrapText="1"/>
    </xf>
    <xf numFmtId="9" fontId="41" fillId="0" borderId="16" xfId="30" applyFont="1" applyFill="1" applyBorder="1" applyAlignment="1" applyProtection="1">
      <alignment horizontal="left" vertical="center" wrapText="1"/>
    </xf>
    <xf numFmtId="9" fontId="41" fillId="0" borderId="5" xfId="30" applyFont="1" applyFill="1" applyBorder="1" applyAlignment="1" applyProtection="1">
      <alignment horizontal="left" vertical="center" wrapText="1"/>
    </xf>
    <xf numFmtId="9" fontId="41" fillId="0" borderId="28" xfId="30" applyFont="1" applyFill="1" applyBorder="1" applyAlignment="1" applyProtection="1">
      <alignment horizontal="left" vertical="center" wrapText="1"/>
    </xf>
    <xf numFmtId="9" fontId="41" fillId="0" borderId="43" xfId="30" applyFont="1" applyFill="1" applyBorder="1" applyAlignment="1" applyProtection="1">
      <alignment horizontal="left" vertical="center" wrapText="1"/>
    </xf>
    <xf numFmtId="9" fontId="41" fillId="0" borderId="44" xfId="30" applyFont="1" applyFill="1" applyBorder="1" applyAlignment="1" applyProtection="1">
      <alignment horizontal="left" vertical="center" wrapText="1"/>
    </xf>
    <xf numFmtId="9" fontId="41" fillId="0" borderId="45" xfId="30" applyFont="1" applyFill="1" applyBorder="1" applyAlignment="1" applyProtection="1">
      <alignment horizontal="left" vertical="center" wrapText="1"/>
    </xf>
    <xf numFmtId="9" fontId="40" fillId="9" borderId="29" xfId="34" applyNumberFormat="1" applyFill="1" applyBorder="1" applyAlignment="1">
      <alignment horizontal="left" vertical="center" wrapText="1"/>
    </xf>
    <xf numFmtId="9" fontId="41" fillId="9" borderId="58" xfId="22" applyNumberFormat="1" applyFont="1" applyFill="1" applyBorder="1" applyAlignment="1">
      <alignment horizontal="left" vertical="center" wrapText="1"/>
    </xf>
    <xf numFmtId="9" fontId="41" fillId="9" borderId="59" xfId="22" applyNumberFormat="1" applyFont="1" applyFill="1" applyBorder="1" applyAlignment="1">
      <alignment horizontal="left" vertical="center" wrapText="1"/>
    </xf>
    <xf numFmtId="9" fontId="41" fillId="9" borderId="47" xfId="22" applyNumberFormat="1" applyFont="1" applyFill="1" applyBorder="1" applyAlignment="1">
      <alignment horizontal="left" vertical="center" wrapText="1"/>
    </xf>
    <xf numFmtId="9" fontId="41" fillId="9" borderId="29" xfId="22" applyNumberFormat="1" applyFont="1" applyFill="1" applyBorder="1" applyAlignment="1">
      <alignment horizontal="left" vertical="top" wrapText="1"/>
    </xf>
    <xf numFmtId="9" fontId="41" fillId="9" borderId="7" xfId="22" applyNumberFormat="1" applyFont="1" applyFill="1" applyBorder="1" applyAlignment="1">
      <alignment horizontal="left" vertical="top" wrapText="1"/>
    </xf>
    <xf numFmtId="9" fontId="41" fillId="9" borderId="8" xfId="22" applyNumberFormat="1" applyFont="1" applyFill="1" applyBorder="1" applyAlignment="1">
      <alignment horizontal="left" vertical="top" wrapText="1"/>
    </xf>
    <xf numFmtId="9" fontId="41" fillId="9" borderId="43" xfId="22" applyNumberFormat="1" applyFont="1" applyFill="1" applyBorder="1" applyAlignment="1">
      <alignment horizontal="left" vertical="top" wrapText="1"/>
    </xf>
    <xf numFmtId="9" fontId="41" fillId="9" borderId="44" xfId="22" applyNumberFormat="1" applyFont="1" applyFill="1" applyBorder="1" applyAlignment="1">
      <alignment horizontal="left" vertical="top" wrapText="1"/>
    </xf>
    <xf numFmtId="9" fontId="41" fillId="9" borderId="45" xfId="22" applyNumberFormat="1" applyFont="1" applyFill="1" applyBorder="1" applyAlignment="1">
      <alignment horizontal="left" vertical="top" wrapText="1"/>
    </xf>
    <xf numFmtId="9" fontId="25" fillId="9" borderId="6" xfId="30" applyFont="1" applyFill="1" applyBorder="1" applyAlignment="1" applyProtection="1">
      <alignment horizontal="left" vertical="center" wrapText="1"/>
    </xf>
    <xf numFmtId="9" fontId="25" fillId="9" borderId="16" xfId="30" applyFont="1" applyFill="1" applyBorder="1" applyAlignment="1" applyProtection="1">
      <alignment horizontal="left" vertical="center" wrapText="1"/>
    </xf>
    <xf numFmtId="9" fontId="25" fillId="9" borderId="5" xfId="30" applyFont="1" applyFill="1" applyBorder="1" applyAlignment="1" applyProtection="1">
      <alignment horizontal="left" vertical="center" wrapText="1"/>
    </xf>
    <xf numFmtId="9" fontId="25" fillId="9" borderId="28" xfId="30" applyFont="1" applyFill="1" applyBorder="1" applyAlignment="1" applyProtection="1">
      <alignment horizontal="left" vertical="center" wrapText="1"/>
    </xf>
    <xf numFmtId="9" fontId="25" fillId="9" borderId="29" xfId="30" applyFont="1" applyFill="1" applyBorder="1" applyAlignment="1" applyProtection="1">
      <alignment horizontal="left" vertical="center" wrapText="1"/>
    </xf>
    <xf numFmtId="9" fontId="25" fillId="9" borderId="7" xfId="30" applyFont="1" applyFill="1" applyBorder="1" applyAlignment="1" applyProtection="1">
      <alignment horizontal="left" vertical="center" wrapText="1"/>
    </xf>
    <xf numFmtId="9" fontId="25" fillId="9" borderId="8" xfId="30" applyFont="1" applyFill="1" applyBorder="1" applyAlignment="1" applyProtection="1">
      <alignment horizontal="left" vertical="center" wrapText="1"/>
    </xf>
    <xf numFmtId="9" fontId="25" fillId="9" borderId="43" xfId="30" applyFont="1" applyFill="1" applyBorder="1" applyAlignment="1" applyProtection="1">
      <alignment horizontal="left" vertical="center" wrapText="1"/>
    </xf>
    <xf numFmtId="9" fontId="25" fillId="9" borderId="44" xfId="30" applyFont="1" applyFill="1" applyBorder="1" applyAlignment="1" applyProtection="1">
      <alignment horizontal="left" vertical="center" wrapText="1"/>
    </xf>
    <xf numFmtId="9" fontId="25" fillId="9" borderId="45" xfId="30" applyFont="1" applyFill="1" applyBorder="1" applyAlignment="1" applyProtection="1">
      <alignment horizontal="left" vertical="center" wrapText="1"/>
    </xf>
    <xf numFmtId="9" fontId="25" fillId="9" borderId="29" xfId="22" applyNumberFormat="1" applyFont="1" applyFill="1" applyBorder="1" applyAlignment="1">
      <alignment horizontal="left" wrapText="1"/>
    </xf>
    <xf numFmtId="9" fontId="25" fillId="9" borderId="7" xfId="22" applyNumberFormat="1" applyFont="1" applyFill="1" applyBorder="1" applyAlignment="1">
      <alignment horizontal="left" wrapText="1"/>
    </xf>
    <xf numFmtId="9" fontId="25" fillId="9" borderId="8" xfId="22" applyNumberFormat="1" applyFont="1" applyFill="1" applyBorder="1" applyAlignment="1">
      <alignment horizontal="left" wrapText="1"/>
    </xf>
    <xf numFmtId="9" fontId="25" fillId="9" borderId="43" xfId="22" applyNumberFormat="1" applyFont="1" applyFill="1" applyBorder="1" applyAlignment="1">
      <alignment horizontal="left" wrapText="1"/>
    </xf>
    <xf numFmtId="9" fontId="25" fillId="9" borderId="44" xfId="22" applyNumberFormat="1" applyFont="1" applyFill="1" applyBorder="1" applyAlignment="1">
      <alignment horizontal="left" wrapText="1"/>
    </xf>
    <xf numFmtId="9" fontId="25" fillId="9" borderId="45" xfId="22" applyNumberFormat="1" applyFont="1" applyFill="1" applyBorder="1" applyAlignment="1">
      <alignment horizontal="left" wrapText="1"/>
    </xf>
    <xf numFmtId="9" fontId="41" fillId="0" borderId="6" xfId="30" applyFont="1" applyFill="1" applyBorder="1" applyAlignment="1" applyProtection="1">
      <alignment vertical="center" wrapText="1"/>
    </xf>
    <xf numFmtId="9" fontId="41" fillId="0" borderId="16" xfId="30" applyFont="1" applyFill="1" applyBorder="1" applyAlignment="1" applyProtection="1">
      <alignment vertical="center" wrapText="1"/>
    </xf>
    <xf numFmtId="9" fontId="41" fillId="0" borderId="5" xfId="30" applyFont="1" applyFill="1" applyBorder="1" applyAlignment="1" applyProtection="1">
      <alignment vertical="center" wrapText="1"/>
    </xf>
    <xf numFmtId="9" fontId="41" fillId="0" borderId="28" xfId="30" applyFont="1" applyFill="1" applyBorder="1" applyAlignment="1" applyProtection="1">
      <alignment vertical="center" wrapText="1"/>
    </xf>
    <xf numFmtId="173" fontId="26" fillId="0" borderId="3" xfId="22" applyNumberFormat="1" applyFont="1" applyBorder="1" applyAlignment="1">
      <alignment horizontal="center" vertical="center" wrapText="1"/>
    </xf>
    <xf numFmtId="9" fontId="41" fillId="9" borderId="29" xfId="30" applyFont="1" applyFill="1" applyBorder="1" applyAlignment="1" applyProtection="1">
      <alignment horizontal="left" vertical="center" wrapText="1"/>
    </xf>
    <xf numFmtId="9" fontId="41" fillId="9" borderId="7" xfId="30" applyFont="1" applyFill="1" applyBorder="1" applyAlignment="1" applyProtection="1">
      <alignment horizontal="left" vertical="center" wrapText="1"/>
    </xf>
    <xf numFmtId="9" fontId="41" fillId="9" borderId="8" xfId="30" applyFont="1" applyFill="1" applyBorder="1" applyAlignment="1" applyProtection="1">
      <alignment horizontal="left" vertical="center" wrapText="1"/>
    </xf>
    <xf numFmtId="9" fontId="41" fillId="9" borderId="43" xfId="30" applyFont="1" applyFill="1" applyBorder="1" applyAlignment="1" applyProtection="1">
      <alignment horizontal="left" vertical="center" wrapText="1"/>
    </xf>
    <xf numFmtId="9" fontId="41" fillId="9" borderId="44" xfId="30" applyFont="1" applyFill="1" applyBorder="1" applyAlignment="1" applyProtection="1">
      <alignment horizontal="left" vertical="center" wrapText="1"/>
    </xf>
    <xf numFmtId="9" fontId="41" fillId="9" borderId="45" xfId="30" applyFont="1" applyFill="1" applyBorder="1" applyAlignment="1" applyProtection="1">
      <alignment horizontal="left" vertical="center" wrapText="1"/>
    </xf>
    <xf numFmtId="9" fontId="41" fillId="0" borderId="30" xfId="22" applyNumberFormat="1" applyFont="1" applyBorder="1" applyAlignment="1">
      <alignment horizontal="left" vertical="center" wrapText="1"/>
    </xf>
    <xf numFmtId="9" fontId="41" fillId="0" borderId="0" xfId="22" applyNumberFormat="1" applyFont="1" applyAlignment="1">
      <alignment horizontal="left" vertical="center" wrapText="1"/>
    </xf>
    <xf numFmtId="9" fontId="41" fillId="0" borderId="9" xfId="22" applyNumberFormat="1" applyFont="1" applyBorder="1" applyAlignment="1">
      <alignment horizontal="left" vertical="center" wrapText="1"/>
    </xf>
    <xf numFmtId="9" fontId="41" fillId="0" borderId="43" xfId="22" applyNumberFormat="1" applyFont="1" applyBorder="1" applyAlignment="1">
      <alignment horizontal="left" vertical="center" wrapText="1"/>
    </xf>
    <xf numFmtId="9" fontId="41" fillId="0" borderId="44" xfId="22" applyNumberFormat="1" applyFont="1" applyBorder="1" applyAlignment="1">
      <alignment horizontal="left" vertical="center" wrapText="1"/>
    </xf>
    <xf numFmtId="9" fontId="41" fillId="0" borderId="45" xfId="22" applyNumberFormat="1" applyFont="1" applyBorder="1" applyAlignment="1">
      <alignment horizontal="left" vertical="center" wrapText="1"/>
    </xf>
    <xf numFmtId="9" fontId="41" fillId="0" borderId="29" xfId="22" applyNumberFormat="1" applyFont="1" applyBorder="1" applyAlignment="1">
      <alignment horizontal="left" vertical="top" wrapText="1"/>
    </xf>
    <xf numFmtId="9" fontId="41" fillId="0" borderId="7" xfId="22" applyNumberFormat="1" applyFont="1" applyBorder="1" applyAlignment="1">
      <alignment horizontal="left" vertical="top" wrapText="1"/>
    </xf>
    <xf numFmtId="9" fontId="41" fillId="0" borderId="8" xfId="22" applyNumberFormat="1" applyFont="1" applyBorder="1" applyAlignment="1">
      <alignment horizontal="left" vertical="top" wrapText="1"/>
    </xf>
    <xf numFmtId="9" fontId="41" fillId="0" borderId="15" xfId="22" applyNumberFormat="1" applyFont="1" applyBorder="1" applyAlignment="1">
      <alignment horizontal="left" vertical="top" wrapText="1"/>
    </xf>
    <xf numFmtId="9" fontId="41" fillId="0" borderId="10" xfId="22" applyNumberFormat="1" applyFont="1" applyBorder="1" applyAlignment="1">
      <alignment horizontal="left" vertical="top" wrapText="1"/>
    </xf>
    <xf numFmtId="9" fontId="41" fillId="0" borderId="11" xfId="22" applyNumberFormat="1" applyFont="1" applyBorder="1" applyAlignment="1">
      <alignment horizontal="left" vertical="top" wrapText="1"/>
    </xf>
    <xf numFmtId="9" fontId="41" fillId="9" borderId="29" xfId="22" applyNumberFormat="1" applyFont="1" applyFill="1" applyBorder="1" applyAlignment="1">
      <alignment vertical="center" wrapText="1"/>
    </xf>
    <xf numFmtId="9" fontId="41" fillId="9" borderId="7" xfId="22" applyNumberFormat="1" applyFont="1" applyFill="1" applyBorder="1" applyAlignment="1">
      <alignment vertical="center" wrapText="1"/>
    </xf>
    <xf numFmtId="9" fontId="41" fillId="9" borderId="8" xfId="22" applyNumberFormat="1" applyFont="1" applyFill="1" applyBorder="1" applyAlignment="1">
      <alignment vertical="center" wrapText="1"/>
    </xf>
    <xf numFmtId="9" fontId="41" fillId="9" borderId="15" xfId="22" applyNumberFormat="1" applyFont="1" applyFill="1" applyBorder="1" applyAlignment="1">
      <alignment vertical="center" wrapText="1"/>
    </xf>
    <xf numFmtId="9" fontId="41" fillId="9" borderId="10" xfId="22" applyNumberFormat="1" applyFont="1" applyFill="1" applyBorder="1" applyAlignment="1">
      <alignment vertical="center" wrapText="1"/>
    </xf>
    <xf numFmtId="9" fontId="41" fillId="9" borderId="11" xfId="22" applyNumberFormat="1" applyFont="1" applyFill="1" applyBorder="1" applyAlignment="1">
      <alignment vertical="center" wrapText="1"/>
    </xf>
    <xf numFmtId="9" fontId="41" fillId="0" borderId="29" xfId="22" applyNumberFormat="1" applyFont="1" applyBorder="1" applyAlignment="1">
      <alignment vertical="center" wrapText="1"/>
    </xf>
    <xf numFmtId="9" fontId="41" fillId="0" borderId="7" xfId="22" applyNumberFormat="1" applyFont="1" applyBorder="1" applyAlignment="1">
      <alignment vertical="center" wrapText="1"/>
    </xf>
    <xf numFmtId="9" fontId="41" fillId="0" borderId="8" xfId="22" applyNumberFormat="1" applyFont="1" applyBorder="1" applyAlignment="1">
      <alignment vertical="center" wrapText="1"/>
    </xf>
    <xf numFmtId="9" fontId="41" fillId="0" borderId="15" xfId="22" applyNumberFormat="1" applyFont="1" applyBorder="1" applyAlignment="1">
      <alignment vertical="center" wrapText="1"/>
    </xf>
    <xf numFmtId="9" fontId="41" fillId="0" borderId="10" xfId="22" applyNumberFormat="1" applyFont="1" applyBorder="1" applyAlignment="1">
      <alignment vertical="center" wrapText="1"/>
    </xf>
    <xf numFmtId="9" fontId="41" fillId="0" borderId="11" xfId="22" applyNumberFormat="1" applyFont="1" applyBorder="1" applyAlignment="1">
      <alignment vertical="center" wrapText="1"/>
    </xf>
    <xf numFmtId="0" fontId="42" fillId="0" borderId="42" xfId="0" applyFont="1" applyBorder="1" applyAlignment="1">
      <alignment horizontal="left" vertical="center" wrapText="1"/>
    </xf>
    <xf numFmtId="0" fontId="42" fillId="0" borderId="21" xfId="0" applyFont="1" applyBorder="1" applyAlignment="1">
      <alignment horizontal="left" vertical="center" wrapText="1"/>
    </xf>
    <xf numFmtId="0" fontId="42" fillId="0" borderId="31" xfId="0" applyFont="1" applyBorder="1" applyAlignment="1">
      <alignment horizontal="left" vertical="center" wrapText="1"/>
    </xf>
    <xf numFmtId="0" fontId="42" fillId="0" borderId="69" xfId="0" applyFont="1" applyBorder="1" applyAlignment="1">
      <alignment horizontal="left" vertical="center" wrapText="1"/>
    </xf>
    <xf numFmtId="0" fontId="19" fillId="0" borderId="6" xfId="0" applyFont="1" applyBorder="1" applyAlignment="1">
      <alignment horizontal="left" vertical="center" wrapText="1"/>
    </xf>
    <xf numFmtId="0" fontId="19" fillId="0" borderId="15"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37" xfId="0" applyFont="1" applyBorder="1" applyAlignment="1">
      <alignment horizontal="center" vertical="center"/>
    </xf>
    <xf numFmtId="0" fontId="19" fillId="0" borderId="38" xfId="0" applyFont="1" applyBorder="1" applyAlignment="1">
      <alignment horizontal="center" vertical="center"/>
    </xf>
    <xf numFmtId="0" fontId="19" fillId="0" borderId="29"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42" fillId="9" borderId="6" xfId="22" applyFont="1" applyFill="1" applyBorder="1" applyAlignment="1">
      <alignment horizontal="left" vertical="center" wrapText="1"/>
    </xf>
    <xf numFmtId="0" fontId="19" fillId="12" borderId="6" xfId="22" applyFont="1" applyFill="1" applyBorder="1" applyAlignment="1">
      <alignment horizontal="center" vertical="center" wrapText="1"/>
    </xf>
    <xf numFmtId="0" fontId="42" fillId="12" borderId="6" xfId="22" applyFont="1" applyFill="1" applyBorder="1" applyAlignment="1">
      <alignment horizontal="center" vertical="center" wrapText="1"/>
    </xf>
    <xf numFmtId="0" fontId="19" fillId="10" borderId="29" xfId="0" applyFont="1" applyFill="1" applyBorder="1" applyAlignment="1">
      <alignment horizontal="center" vertical="center"/>
    </xf>
    <xf numFmtId="0" fontId="19" fillId="10" borderId="7" xfId="0" applyFont="1" applyFill="1" applyBorder="1" applyAlignment="1">
      <alignment horizontal="center" vertical="center"/>
    </xf>
    <xf numFmtId="0" fontId="19" fillId="10" borderId="8" xfId="0" applyFont="1" applyFill="1" applyBorder="1" applyAlignment="1">
      <alignment horizontal="center" vertical="center"/>
    </xf>
    <xf numFmtId="0" fontId="19" fillId="10" borderId="30" xfId="0" applyFont="1" applyFill="1" applyBorder="1" applyAlignment="1">
      <alignment horizontal="center" vertical="center"/>
    </xf>
    <xf numFmtId="0" fontId="19" fillId="10" borderId="0" xfId="0" applyFont="1" applyFill="1" applyAlignment="1">
      <alignment horizontal="center" vertical="center"/>
    </xf>
    <xf numFmtId="0" fontId="19" fillId="10" borderId="9" xfId="0" applyFont="1" applyFill="1" applyBorder="1" applyAlignment="1">
      <alignment horizontal="center" vertical="center"/>
    </xf>
    <xf numFmtId="0" fontId="19" fillId="10" borderId="15" xfId="0" applyFont="1" applyFill="1" applyBorder="1" applyAlignment="1">
      <alignment horizontal="center" vertical="center"/>
    </xf>
    <xf numFmtId="0" fontId="19" fillId="10" borderId="10" xfId="0" applyFont="1" applyFill="1" applyBorder="1" applyAlignment="1">
      <alignment horizontal="center" vertical="center"/>
    </xf>
    <xf numFmtId="0" fontId="19" fillId="10" borderId="11" xfId="0" applyFont="1" applyFill="1" applyBorder="1" applyAlignment="1">
      <alignment horizontal="center" vertical="center"/>
    </xf>
    <xf numFmtId="0" fontId="19" fillId="10" borderId="3" xfId="0" applyFont="1" applyFill="1" applyBorder="1" applyAlignment="1">
      <alignment horizontal="center" vertical="center" wrapText="1"/>
    </xf>
    <xf numFmtId="0" fontId="19" fillId="10" borderId="17" xfId="0" applyFont="1" applyFill="1" applyBorder="1" applyAlignment="1">
      <alignment horizontal="center" vertical="center" wrapText="1"/>
    </xf>
    <xf numFmtId="0" fontId="19" fillId="10" borderId="12" xfId="0" applyFont="1" applyFill="1" applyBorder="1" applyAlignment="1">
      <alignment horizontal="center" vertical="center"/>
    </xf>
    <xf numFmtId="0" fontId="19" fillId="10" borderId="37" xfId="0" applyFont="1" applyFill="1" applyBorder="1" applyAlignment="1">
      <alignment horizontal="center" vertical="center"/>
    </xf>
    <xf numFmtId="0" fontId="19" fillId="10" borderId="38" xfId="0" applyFont="1" applyFill="1" applyBorder="1" applyAlignment="1">
      <alignment horizontal="center" vertical="center"/>
    </xf>
    <xf numFmtId="0" fontId="19" fillId="10" borderId="6" xfId="0" applyFont="1" applyFill="1" applyBorder="1" applyAlignment="1">
      <alignment horizontal="center" vertical="center" wrapText="1"/>
    </xf>
    <xf numFmtId="0" fontId="19" fillId="10" borderId="12" xfId="0" applyFont="1" applyFill="1" applyBorder="1" applyAlignment="1">
      <alignment horizontal="center" vertical="center" wrapText="1"/>
    </xf>
    <xf numFmtId="0" fontId="19" fillId="10" borderId="37" xfId="0" applyFont="1" applyFill="1" applyBorder="1" applyAlignment="1">
      <alignment horizontal="center" vertical="center" wrapText="1"/>
    </xf>
    <xf numFmtId="0" fontId="18" fillId="0" borderId="6" xfId="0" applyFont="1" applyBorder="1" applyAlignment="1">
      <alignment horizontal="left" vertical="center"/>
    </xf>
    <xf numFmtId="0" fontId="18" fillId="0" borderId="12" xfId="0" applyFont="1" applyBorder="1" applyAlignment="1">
      <alignment horizontal="left" vertical="center"/>
    </xf>
    <xf numFmtId="0" fontId="18" fillId="0" borderId="37" xfId="0" applyFont="1" applyBorder="1" applyAlignment="1">
      <alignment horizontal="left" vertical="center"/>
    </xf>
    <xf numFmtId="0" fontId="18" fillId="0" borderId="38" xfId="0" applyFont="1" applyBorder="1" applyAlignment="1">
      <alignment horizontal="left" vertical="center"/>
    </xf>
    <xf numFmtId="0" fontId="19" fillId="10" borderId="38" xfId="0" applyFont="1" applyFill="1" applyBorder="1" applyAlignment="1">
      <alignment horizontal="center" vertical="center" wrapText="1"/>
    </xf>
    <xf numFmtId="0" fontId="26" fillId="0" borderId="6" xfId="0" applyFont="1" applyBorder="1" applyAlignment="1">
      <alignment vertical="center" wrapText="1"/>
    </xf>
    <xf numFmtId="0" fontId="33" fillId="0" borderId="6" xfId="0" applyFont="1" applyBorder="1" applyAlignment="1">
      <alignment horizontal="center" vertical="center"/>
    </xf>
    <xf numFmtId="14" fontId="26" fillId="0" borderId="12" xfId="0" applyNumberFormat="1" applyFont="1" applyBorder="1" applyAlignment="1">
      <alignment horizontal="center" vertical="center"/>
    </xf>
    <xf numFmtId="0" fontId="26" fillId="0" borderId="37" xfId="0" applyFont="1" applyBorder="1" applyAlignment="1">
      <alignment horizontal="center" vertical="center"/>
    </xf>
    <xf numFmtId="0" fontId="26" fillId="0" borderId="38" xfId="0" applyFont="1" applyBorder="1" applyAlignment="1">
      <alignment horizontal="center" vertical="center"/>
    </xf>
    <xf numFmtId="0" fontId="26" fillId="10" borderId="12" xfId="0" applyFont="1" applyFill="1" applyBorder="1" applyAlignment="1">
      <alignment horizontal="center" vertical="center" wrapText="1"/>
    </xf>
    <xf numFmtId="0" fontId="26" fillId="10" borderId="38" xfId="0" applyFont="1" applyFill="1" applyBorder="1" applyAlignment="1">
      <alignment horizontal="center" vertical="center" wrapText="1"/>
    </xf>
    <xf numFmtId="0" fontId="33" fillId="0" borderId="29" xfId="0" applyFont="1" applyBorder="1" applyAlignment="1">
      <alignment vertical="center" wrapText="1"/>
    </xf>
    <xf numFmtId="0" fontId="33" fillId="0" borderId="7" xfId="0" applyFont="1" applyBorder="1" applyAlignment="1">
      <alignment vertical="center" wrapText="1"/>
    </xf>
    <xf numFmtId="0" fontId="33" fillId="0" borderId="8" xfId="0" applyFont="1" applyBorder="1" applyAlignment="1">
      <alignment vertical="center" wrapText="1"/>
    </xf>
    <xf numFmtId="0" fontId="26" fillId="10" borderId="37" xfId="0" applyFont="1" applyFill="1" applyBorder="1" applyAlignment="1">
      <alignment horizontal="center" vertical="center" wrapText="1"/>
    </xf>
    <xf numFmtId="0" fontId="37" fillId="13" borderId="4" xfId="0" applyFont="1" applyFill="1" applyBorder="1" applyAlignment="1">
      <alignment horizontal="center" vertical="center"/>
    </xf>
    <xf numFmtId="0" fontId="37" fillId="13" borderId="6" xfId="0" applyFont="1" applyFill="1" applyBorder="1" applyAlignment="1">
      <alignment horizontal="center" vertical="center"/>
    </xf>
    <xf numFmtId="0" fontId="26" fillId="10" borderId="3" xfId="0" applyFont="1" applyFill="1" applyBorder="1" applyAlignment="1">
      <alignment horizontal="center" vertical="center" wrapText="1"/>
    </xf>
    <xf numFmtId="0" fontId="26" fillId="10" borderId="4" xfId="0" applyFont="1" applyFill="1" applyBorder="1" applyAlignment="1">
      <alignment horizontal="center" vertical="center" wrapText="1"/>
    </xf>
    <xf numFmtId="0" fontId="26" fillId="0" borderId="12" xfId="0" applyFont="1" applyBorder="1" applyAlignment="1">
      <alignment horizontal="center" vertical="center" wrapText="1"/>
    </xf>
    <xf numFmtId="0" fontId="26" fillId="0" borderId="37" xfId="0" applyFont="1" applyBorder="1" applyAlignment="1">
      <alignment horizontal="center" vertical="center" wrapText="1"/>
    </xf>
    <xf numFmtId="0" fontId="26" fillId="0" borderId="38" xfId="0" applyFont="1" applyBorder="1" applyAlignment="1">
      <alignment horizontal="center" vertical="center" wrapText="1"/>
    </xf>
    <xf numFmtId="0" fontId="28" fillId="0" borderId="27" xfId="0" applyFont="1" applyBorder="1" applyAlignment="1">
      <alignment horizontal="center"/>
    </xf>
    <xf numFmtId="0" fontId="28" fillId="0" borderId="60" xfId="0" applyFont="1" applyBorder="1" applyAlignment="1">
      <alignment horizontal="center"/>
    </xf>
    <xf numFmtId="0" fontId="28" fillId="0" borderId="53" xfId="0" applyFont="1" applyBorder="1" applyAlignment="1">
      <alignment horizontal="center"/>
    </xf>
    <xf numFmtId="0" fontId="26" fillId="13" borderId="48" xfId="22" applyFont="1" applyFill="1" applyBorder="1" applyAlignment="1">
      <alignment horizontal="center" vertical="center" wrapText="1"/>
    </xf>
    <xf numFmtId="0" fontId="26" fillId="13" borderId="49" xfId="22" applyFont="1" applyFill="1" applyBorder="1" applyAlignment="1">
      <alignment horizontal="center" vertical="center" wrapText="1"/>
    </xf>
    <xf numFmtId="0" fontId="28" fillId="0" borderId="12" xfId="0" applyFont="1" applyBorder="1" applyAlignment="1">
      <alignment horizontal="center"/>
    </xf>
    <xf numFmtId="0" fontId="28" fillId="0" borderId="37" xfId="0" applyFont="1" applyBorder="1" applyAlignment="1">
      <alignment horizontal="center"/>
    </xf>
    <xf numFmtId="0" fontId="28" fillId="0" borderId="51" xfId="0" applyFont="1" applyBorder="1" applyAlignment="1">
      <alignment horizontal="center"/>
    </xf>
    <xf numFmtId="0" fontId="28" fillId="0" borderId="15" xfId="0" applyFont="1" applyBorder="1" applyAlignment="1">
      <alignment horizontal="center"/>
    </xf>
    <xf numFmtId="0" fontId="28" fillId="0" borderId="10" xfId="0" applyFont="1" applyBorder="1" applyAlignment="1">
      <alignment horizontal="center"/>
    </xf>
    <xf numFmtId="0" fontId="28" fillId="0" borderId="59" xfId="0" applyFont="1" applyBorder="1" applyAlignment="1">
      <alignment horizontal="center"/>
    </xf>
    <xf numFmtId="0" fontId="25" fillId="0" borderId="20" xfId="22" applyFont="1" applyBorder="1" applyAlignment="1">
      <alignment horizontal="center" vertical="center" wrapText="1"/>
    </xf>
    <xf numFmtId="0" fontId="25" fillId="0" borderId="13" xfId="22" applyFont="1" applyBorder="1" applyAlignment="1">
      <alignment horizontal="center" vertical="center" wrapText="1"/>
    </xf>
    <xf numFmtId="0" fontId="25" fillId="0" borderId="23" xfId="22" applyFont="1" applyBorder="1" applyAlignment="1">
      <alignment horizontal="center" vertical="center" wrapText="1"/>
    </xf>
    <xf numFmtId="0" fontId="26" fillId="0" borderId="21" xfId="22" applyFont="1" applyBorder="1" applyAlignment="1">
      <alignment horizontal="center" vertical="center"/>
    </xf>
    <xf numFmtId="0" fontId="26" fillId="0" borderId="6" xfId="22" applyFont="1" applyBorder="1" applyAlignment="1">
      <alignment horizontal="center" vertical="center"/>
    </xf>
    <xf numFmtId="0" fontId="26" fillId="0" borderId="6" xfId="22" applyFont="1" applyBorder="1" applyAlignment="1">
      <alignment horizontal="center" vertical="center" wrapText="1"/>
    </xf>
    <xf numFmtId="0" fontId="26" fillId="13" borderId="5" xfId="22" applyFont="1" applyFill="1" applyBorder="1" applyAlignment="1">
      <alignment horizontal="center" vertical="center" wrapText="1"/>
    </xf>
    <xf numFmtId="0" fontId="26" fillId="13" borderId="28" xfId="22" applyFont="1" applyFill="1" applyBorder="1" applyAlignment="1">
      <alignment horizontal="center" vertical="center" wrapText="1"/>
    </xf>
  </cellXfs>
  <cellStyles count="40">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Hipervínculo" xfId="34" builtinId="8"/>
    <cellStyle name="Millares" xfId="10" builtinId="3"/>
    <cellStyle name="Millares [0]" xfId="11" builtinId="6"/>
    <cellStyle name="Millares [0] 2" xfId="12" xr:uid="{00000000-0005-0000-0000-00000B000000}"/>
    <cellStyle name="Millares [0] 2 2" xfId="38" xr:uid="{541FE90D-56F9-4EE8-B05E-F34A8891FDC5}"/>
    <cellStyle name="Millares [0] 2 3" xfId="39" xr:uid="{31221ED2-6FE4-45A0-9192-4218C2DDEAAC}"/>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4" xfId="36" xr:uid="{6C11E5C8-750F-40D9-9A27-B042A98B49E9}"/>
    <cellStyle name="Normal 6 2" xfId="27" xr:uid="{00000000-0005-0000-0000-00001B000000}"/>
    <cellStyle name="Percent" xfId="35" xr:uid="{654B71D0-3F4E-4732-AA45-D2199B9D4DB2}"/>
    <cellStyle name="Porcentaje" xfId="28" builtinId="5"/>
    <cellStyle name="Porcentaje 2" xfId="29" xr:uid="{00000000-0005-0000-0000-00001D000000}"/>
    <cellStyle name="Porcentaje 3" xfId="37" xr:uid="{86ECFADE-25D9-4F36-B42F-A09E91E18437}"/>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16BC92F2-7AC6-1845-6836-1F6C9AB34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6FB104FB-2398-4FC2-BB58-2E9E3EEEA9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31D5BE2A-6BD4-43A5-AAF3-41B74B5911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ACD4B1F6-F7B4-479A-A891-BED167A4F3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6AB4DC21-F59C-4EB9-BC5B-279F85E93A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CD1A97AA-A7EA-4A3D-B3AB-674ABCAE1D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58CDED37-5CDC-4FF4-9FD2-A16DCBCE82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C80A4D59-4A2D-40E1-B3A9-16CA8AA3B9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D2E93593-2403-4880-890B-B8DBD6B79E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CBDBD1C4-12FD-465A-B800-D6B4EEF032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secretariadistritald-my.sharepoint.com/:f:/g/personal/cvillareal_sdmujer_gov_co/EsKyRIoHfjRNksVKYqvRjWwBz3dozKxD_rdVIrNADy5EAg?e=1c5ShU" TargetMode="External"/><Relationship Id="rId2" Type="http://schemas.openxmlformats.org/officeDocument/2006/relationships/hyperlink" Target="https://secretariadistritald-my.sharepoint.com/:f:/g/personal/cvillareal_sdmujer_gov_co/EpPeOQZfP4xJtaepVbjXwfoBYXxL_UHYmF3s9bWmvz6nGg?e=ly2Vhh" TargetMode="External"/><Relationship Id="rId1" Type="http://schemas.openxmlformats.org/officeDocument/2006/relationships/hyperlink" Target="https://secretariadistritald-my.sharepoint.com/:f:/g/personal/cvillareal_sdmujer_gov_co/EpQjf8_Rw2ZCvZrbLv0u5AwBLOriKhtpEM6GZPAm-vn6vw?e=sm4shi" TargetMode="External"/><Relationship Id="rId6" Type="http://schemas.openxmlformats.org/officeDocument/2006/relationships/drawing" Target="../drawings/drawing9.xml"/><Relationship Id="rId5" Type="http://schemas.openxmlformats.org/officeDocument/2006/relationships/printerSettings" Target="../printerSettings/printerSettings10.bin"/><Relationship Id="rId4" Type="http://schemas.openxmlformats.org/officeDocument/2006/relationships/hyperlink" Target="https://secretariadistritald-my.sharepoint.com/:f:/g/personal/cvillareal_sdmujer_gov_co/EuPiqLlb15xPju5jjxRh3Z4BhcDzDKtRnrP3HGcKAT1dAg?e=VRIHyK"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secretariadistritald-my.sharepoint.com/:f:/g/personal/cvillareal_sdmujer_gov_co/EjY2r-giYyBIqalpEqVOgHIBdsu3yqN_J4Oqn9DCC9uyKg?e=AG0EM8" TargetMode="External"/><Relationship Id="rId7" Type="http://schemas.openxmlformats.org/officeDocument/2006/relationships/drawing" Target="../drawings/drawing10.xml"/><Relationship Id="rId2" Type="http://schemas.openxmlformats.org/officeDocument/2006/relationships/hyperlink" Target="https://secretariadistritald-my.sharepoint.com/:f:/g/personal/cvillareal_sdmujer_gov_co/EjsJWQRpn1JOi_2eKtPi4TkB1lWnnm3Sd44ci-sZ7xKhpQ?e=L3gHR0" TargetMode="External"/><Relationship Id="rId1" Type="http://schemas.openxmlformats.org/officeDocument/2006/relationships/hyperlink" Target="https://secretariadistritald-my.sharepoint.com/:f:/g/personal/cvillareal_sdmujer_gov_co/EkUDNXGLgINMpLpJtKlniwcBcaszIE2dFKNJf8z4q9lnyA?e=86Mm7N" TargetMode="External"/><Relationship Id="rId6" Type="http://schemas.openxmlformats.org/officeDocument/2006/relationships/printerSettings" Target="../printerSettings/printerSettings11.bin"/><Relationship Id="rId5" Type="http://schemas.openxmlformats.org/officeDocument/2006/relationships/hyperlink" Target="https://secretariadistritald-my.sharepoint.com/:f:/g/personal/cvillareal_sdmujer_gov_co/EiT1wrzn6ShJljex-m4LRwEB13-2gcxczBWxmY1qutmghg?e=46Vw1A" TargetMode="External"/><Relationship Id="rId4" Type="http://schemas.openxmlformats.org/officeDocument/2006/relationships/hyperlink" Target="https://secretariadistritald-my.sharepoint.com/:f:/g/personal/cvillareal_sdmujer_gov_co/EmWhlQGKJKxJiC0JTdvuuaMBH9C_2cFLsppEslmp6Jnv-Q?e=mG7hJC" TargetMode="External"/></Relationships>
</file>

<file path=xl/worksheets/_rels/sheet13.xml.rels><?xml version="1.0" encoding="UTF-8" standalone="yes"?>
<Relationships xmlns="http://schemas.openxmlformats.org/package/2006/relationships"><Relationship Id="rId13" Type="http://schemas.openxmlformats.org/officeDocument/2006/relationships/hyperlink" Target="https://secretariadistritald-my.sharepoint.com/:f:/g/personal/cvillareal_sdmujer_gov_co/EoNXqQhx3PJLor_mnUqAuZABeXDg58ZuS9uDyvLARlfn0Q?e=PFN18K" TargetMode="External"/><Relationship Id="rId18" Type="http://schemas.openxmlformats.org/officeDocument/2006/relationships/hyperlink" Target="https://secretariadistritald-my.sharepoint.com/:f:/g/personal/cvillareal_sdmujer_gov_co/EiQAKZarQzNKl7URGA9ZdOEBCYNIDD0KvjvuGm-MOMzdWQ?e=ZZih2t" TargetMode="External"/><Relationship Id="rId26" Type="http://schemas.openxmlformats.org/officeDocument/2006/relationships/hyperlink" Target="https://secretariadistritald-my.sharepoint.com/:f:/g/personal/cvillareal_sdmujer_gov_co/EpQjf8_Rw2ZCvZrbLv0u5AwBLOriKhtpEM6GZPAm-vn6vw?e=sm4shi" TargetMode="External"/><Relationship Id="rId39" Type="http://schemas.openxmlformats.org/officeDocument/2006/relationships/printerSettings" Target="../printerSettings/printerSettings12.bin"/><Relationship Id="rId21" Type="http://schemas.openxmlformats.org/officeDocument/2006/relationships/hyperlink" Target="https://secretariadistritald-my.sharepoint.com/:f:/g/personal/cvillareal_sdmujer_gov_co/EhD6j1HdHJRMhbdUnvfrIL8BCpDU2Qps0ffufT_fBK0YHg?e=cqqiVb" TargetMode="External"/><Relationship Id="rId34" Type="http://schemas.openxmlformats.org/officeDocument/2006/relationships/hyperlink" Target="https://secretariadistritald-my.sharepoint.com/:f:/g/personal/cvillareal_sdmujer_gov_co/EjY2r-giYyBIqalpEqVOgHIBdsu3yqN_J4Oqn9DCC9uyKg?e=AG0EM8" TargetMode="External"/><Relationship Id="rId7" Type="http://schemas.openxmlformats.org/officeDocument/2006/relationships/hyperlink" Target="https://secretariadistritald-my.sharepoint.com/:f:/g/personal/cvillareal_sdmujer_gov_co/ElJwWmdfkg5Io67B3RodxP8B6nKeR2UuZw2fTsrRq8vFuA?e=W5gXxv" TargetMode="External"/><Relationship Id="rId2" Type="http://schemas.openxmlformats.org/officeDocument/2006/relationships/hyperlink" Target="https://secretariadistritald-my.sharepoint.com/:f:/g/personal/cvillareal_sdmujer_gov_co/ElJwWmdfkg5Io67B3RodxP8B6nKeR2UuZw2fTsrRq8vFuA?e=W5gXxv" TargetMode="External"/><Relationship Id="rId16" Type="http://schemas.openxmlformats.org/officeDocument/2006/relationships/hyperlink" Target="https://secretariadistritald-my.sharepoint.com/:f:/g/personal/cvillareal_sdmujer_gov_co/EpcsDEQw7ntOvrOcmR5REWoBdfAvDtbKZAwSo-d5hQhqPQ?e=o3QGcS" TargetMode="External"/><Relationship Id="rId20" Type="http://schemas.openxmlformats.org/officeDocument/2006/relationships/hyperlink" Target="https://secretariadistritald-my.sharepoint.com/:f:/g/personal/cvillareal_sdmujer_gov_co/EhD6j1HdHJRMhbdUnvfrIL8BCpDU2Qps0ffufT_fBK0YHg?e=cqqiVb" TargetMode="External"/><Relationship Id="rId29" Type="http://schemas.openxmlformats.org/officeDocument/2006/relationships/hyperlink" Target="https://secretariadistritald-my.sharepoint.com/:f:/g/personal/cvillareal_sdmujer_gov_co/EuPiqLlb15xPju5jjxRh3Z4BhcDzDKtRnrP3HGcKAT1dAg?e=VRIHyK" TargetMode="External"/><Relationship Id="rId41" Type="http://schemas.openxmlformats.org/officeDocument/2006/relationships/comments" Target="../comments2.xml"/><Relationship Id="rId1" Type="http://schemas.openxmlformats.org/officeDocument/2006/relationships/hyperlink" Target="https://secretariadistritald-my.sharepoint.com/:f:/g/personal/cvillareal_sdmujer_gov_co/Egb3B21f3qhMveucJGSEhewBCjZt7nCVtazCu-GTS1jmsg?e=0lpcEm" TargetMode="External"/><Relationship Id="rId6" Type="http://schemas.openxmlformats.org/officeDocument/2006/relationships/hyperlink" Target="https://secretariadistritald-my.sharepoint.com/:f:/g/personal/cvillareal_sdmujer_gov_co/EkUDNXGLgINMpLpJtKlniwcBcaszIE2dFKNJf8z4q9lnyA?e=86Mm7N" TargetMode="External"/><Relationship Id="rId11" Type="http://schemas.openxmlformats.org/officeDocument/2006/relationships/hyperlink" Target="https://secretariadistritald-my.sharepoint.com/:f:/g/personal/cvillareal_sdmujer_gov_co/EjutbLKU-t9OnmFzmTPvnzcBGCPcvKJt5AyT4VbEprv3uQ?e=XD0Y3s" TargetMode="External"/><Relationship Id="rId24" Type="http://schemas.openxmlformats.org/officeDocument/2006/relationships/hyperlink" Target="https://secretariadistritald-my.sharepoint.com/:f:/g/personal/cvillareal_sdmujer_gov_co/Ej_2zT2HL01BkxbXI-8Qt0wBMNjah2wSJAak2swjoyRjOQ?e=IQm8ps" TargetMode="External"/><Relationship Id="rId32" Type="http://schemas.openxmlformats.org/officeDocument/2006/relationships/hyperlink" Target="https://secretariadistritald-my.sharepoint.com/:f:/g/personal/cvillareal_sdmujer_gov_co/ErhUb5yZkAxPnLn_BP9pqA0BkahYe2OiTSL-PkFMWmIe5A?e=Ll50Vw" TargetMode="External"/><Relationship Id="rId37" Type="http://schemas.openxmlformats.org/officeDocument/2006/relationships/hyperlink" Target="https://secretariadistritald-my.sharepoint.com/:f:/g/personal/cvillareal_sdmujer_gov_co/EmLSnuNTt6hLg7yjxXP3-wcBKl9oGvDFKTh_x90RSY-zPw?e=jbTvfg" TargetMode="External"/><Relationship Id="rId40" Type="http://schemas.openxmlformats.org/officeDocument/2006/relationships/vmlDrawing" Target="../drawings/vmlDrawing2.vml"/><Relationship Id="rId5" Type="http://schemas.openxmlformats.org/officeDocument/2006/relationships/hyperlink" Target="https://secretariadistritald-my.sharepoint.com/:f:/g/personal/cvillareal_sdmujer_gov_co/EpcsDEQw7ntOvrOcmR5REWoBdfAvDtbKZAwSo-d5hQhqPQ?e=o3QGcS" TargetMode="External"/><Relationship Id="rId15" Type="http://schemas.openxmlformats.org/officeDocument/2006/relationships/hyperlink" Target="https://secretariadistritald-my.sharepoint.com/:f:/g/personal/cvillareal_sdmujer_gov_co/EpcsDEQw7ntOvrOcmR5REWoBdfAvDtbKZAwSo-d5hQhqPQ?e=o3QGcS" TargetMode="External"/><Relationship Id="rId23" Type="http://schemas.openxmlformats.org/officeDocument/2006/relationships/hyperlink" Target="https://secretariadistritald-my.sharepoint.com/:f:/g/personal/cvillareal_sdmujer_gov_co/En1BQXRFbohDgcvV5MCL9KYBv6CIDG4I4ZNzXexwGBuYLg?e=WhhAGg" TargetMode="External"/><Relationship Id="rId28" Type="http://schemas.openxmlformats.org/officeDocument/2006/relationships/hyperlink" Target="https://secretariadistritald-my.sharepoint.com/:f:/g/personal/cvillareal_sdmujer_gov_co/EsKyRIoHfjRNksVKYqvRjWwBz3dozKxD_rdVIrNADy5EAg?e=1c5ShU" TargetMode="External"/><Relationship Id="rId36" Type="http://schemas.openxmlformats.org/officeDocument/2006/relationships/hyperlink" Target="https://secretariadistritald-my.sharepoint.com/:f:/g/personal/cvillareal_sdmujer_gov_co/EgZTIY96uldIoD-baO_f5gsBNmlA7s-MR6dO_uFxOSRyPw?e=uYj7re" TargetMode="External"/><Relationship Id="rId10" Type="http://schemas.openxmlformats.org/officeDocument/2006/relationships/hyperlink" Target="https://secretariadistritald-my.sharepoint.com/:f:/g/personal/cvillareal_sdmujer_gov_co/Ekej212olItCpwuSesLuI6MBOcHpzTowCAsqzMVjFQ4z8A?e=7AVdkg" TargetMode="External"/><Relationship Id="rId19" Type="http://schemas.openxmlformats.org/officeDocument/2006/relationships/hyperlink" Target="https://secretariadistritald-my.sharepoint.com/:f:/g/personal/cvillareal_sdmujer_gov_co/EiQAKZarQzNKl7URGA9ZdOEBCYNIDD0KvjvuGm-MOMzdWQ?e=ZZih2t" TargetMode="External"/><Relationship Id="rId31" Type="http://schemas.openxmlformats.org/officeDocument/2006/relationships/hyperlink" Target="https://secretariadistritald-my.sharepoint.com/:f:/g/personal/cvillareal_sdmujer_gov_co/EmWhlQGKJKxJiC0JTdvuuaMBH9C_2cFLsppEslmp6Jnv-Q?e=mG7hJC" TargetMode="External"/><Relationship Id="rId4" Type="http://schemas.openxmlformats.org/officeDocument/2006/relationships/hyperlink" Target="https://secretariadistritald-my.sharepoint.com/:f:/g/personal/cvillareal_sdmujer_gov_co/Ej_2zT2HL01BkxbXI-8Qt0wBMNjah2wSJAak2swjoyRjOQ?e=IQm8ps" TargetMode="External"/><Relationship Id="rId9" Type="http://schemas.openxmlformats.org/officeDocument/2006/relationships/hyperlink" Target="https://secretariadistritald-my.sharepoint.com/:f:/g/personal/cvillareal_sdmujer_gov_co/Ek7BDoMgiQ1KjWOLD5uYCCAB3Lm1YHB6pN1bmUmvd0N6ww?e=0hDkhk" TargetMode="External"/><Relationship Id="rId14" Type="http://schemas.openxmlformats.org/officeDocument/2006/relationships/hyperlink" Target="https://secretariadistritald-my.sharepoint.com/:f:/g/personal/cvillareal_sdmujer_gov_co/EoNXqQhx3PJLor_mnUqAuZABeXDg58ZuS9uDyvLARlfn0Q?e=PFN18K" TargetMode="External"/><Relationship Id="rId22" Type="http://schemas.openxmlformats.org/officeDocument/2006/relationships/hyperlink" Target="https://secretariadistritald-my.sharepoint.com/:f:/g/personal/cvillareal_sdmujer_gov_co/EhD6j1HdHJRMhbdUnvfrIL8BCpDU2Qps0ffufT_fBK0YHg?e=cqqiVb" TargetMode="External"/><Relationship Id="rId27" Type="http://schemas.openxmlformats.org/officeDocument/2006/relationships/hyperlink" Target="https://secretariadistritald-my.sharepoint.com/:f:/g/personal/cvillareal_sdmujer_gov_co/EpPeOQZfP4xJtaepVbjXwfoBYXxL_UHYmF3s9bWmvz6nGg?e=ly2Vhh" TargetMode="External"/><Relationship Id="rId30" Type="http://schemas.openxmlformats.org/officeDocument/2006/relationships/hyperlink" Target="https://secretariadistritald-my.sharepoint.com/:f:/g/personal/cvillareal_sdmujer_gov_co/EpvwdWhm2Y1Kg9ZKIz7zjScBGWCxrjI7vctb0ljB1dfsuw?e=szfIIe" TargetMode="External"/><Relationship Id="rId35" Type="http://schemas.openxmlformats.org/officeDocument/2006/relationships/hyperlink" Target="https://secretariadistritald-my.sharepoint.com/:f:/g/personal/cvillareal_sdmujer_gov_co/EhnGOeyEeWNHqkIDu19NDF8BMYzj1nQw0CRnBnDHOvS6ow?e=GdJDzY" TargetMode="External"/><Relationship Id="rId8" Type="http://schemas.openxmlformats.org/officeDocument/2006/relationships/hyperlink" Target="https://secretariadistritald-my.sharepoint.com/:f:/g/personal/cvillareal_sdmujer_gov_co/EqN6A8-L4R9Mskw4D4R-23IBp-tnSjx4EB1WcBqAepuo6Q?e=aw0Wha" TargetMode="External"/><Relationship Id="rId3" Type="http://schemas.openxmlformats.org/officeDocument/2006/relationships/hyperlink" Target="https://secretariadistritald-my.sharepoint.com/:f:/g/personal/cvillareal_sdmujer_gov_co/En1BQXRFbohDgcvV5MCL9KYBv6CIDG4I4ZNzXexwGBuYLg?e=WhhAGg" TargetMode="External"/><Relationship Id="rId12" Type="http://schemas.openxmlformats.org/officeDocument/2006/relationships/hyperlink" Target="https://secretariadistritald-my.sharepoint.com/:f:/g/personal/cvillareal_sdmujer_gov_co/Ekej212olItCpwuSesLuI6MBOcHpzTowCAsqzMVjFQ4z8A?e=7AVdkg" TargetMode="External"/><Relationship Id="rId17" Type="http://schemas.openxmlformats.org/officeDocument/2006/relationships/hyperlink" Target="https://secretariadistritald-my.sharepoint.com/:f:/g/personal/cvillareal_sdmujer_gov_co/EpcsDEQw7ntOvrOcmR5REWoBdfAvDtbKZAwSo-d5hQhqPQ?e=o3QGcS" TargetMode="External"/><Relationship Id="rId25" Type="http://schemas.openxmlformats.org/officeDocument/2006/relationships/hyperlink" Target="https://secretariadistritald-my.sharepoint.com/:f:/g/personal/cvillareal_sdmujer_gov_co/EkGrrIrPtDlBrZBEWdbvtsQBjsFFOEZxyDuMpl-9v8wz5w?e=BqZ0ju" TargetMode="External"/><Relationship Id="rId33" Type="http://schemas.openxmlformats.org/officeDocument/2006/relationships/hyperlink" Target="https://secretariadistritald-my.sharepoint.com/:f:/g/personal/cvillareal_sdmujer_gov_co/ErhUb5yZkAxPnLn_BP9pqA0BkahYe2OiTSL-PkFMWmIe5A?e=Ll50Vw" TargetMode="External"/><Relationship Id="rId38" Type="http://schemas.openxmlformats.org/officeDocument/2006/relationships/hyperlink" Target="https://secretariadistritald-my.sharepoint.com/:f:/g/personal/cvillareal_sdmujer_gov_co/EhnGOeyEeWNHqkIDu19NDF8BMYzj1nQw0CRnBnDHOvS6ow?e=GdJDzY" TargetMode="External"/></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1.xml"/><Relationship Id="rId1" Type="http://schemas.openxmlformats.org/officeDocument/2006/relationships/printerSettings" Target="../printerSettings/printerSettings14.bin"/><Relationship Id="rId4" Type="http://schemas.openxmlformats.org/officeDocument/2006/relationships/comments" Target="../comments4.xml"/></Relationships>
</file>

<file path=xl/worksheets/_rels/sheet2.xml.rels><?xml version="1.0" encoding="UTF-8" standalone="yes"?>
<Relationships xmlns="http://schemas.openxmlformats.org/package/2006/relationships"><Relationship Id="rId3" Type="http://schemas.openxmlformats.org/officeDocument/2006/relationships/hyperlink" Target="https://secretariadistritald-my.sharepoint.com/:f:/g/personal/cvillareal_sdmujer_gov_co/EjutbLKU-t9OnmFzmTPvnzcBGCPcvKJt5AyT4VbEprv3uQ?e=XD0Y3s" TargetMode="External"/><Relationship Id="rId2" Type="http://schemas.openxmlformats.org/officeDocument/2006/relationships/hyperlink" Target="https://secretariadistritald-my.sharepoint.com/:f:/g/personal/cvillareal_sdmujer_gov_co/Ekej212olItCpwuSesLuI6MBOcHpzTowCAsqzMVjFQ4z8A?e=7AVdkg" TargetMode="External"/><Relationship Id="rId1" Type="http://schemas.openxmlformats.org/officeDocument/2006/relationships/hyperlink" Target="https://secretariadistritald-my.sharepoint.com/:f:/g/personal/cvillareal_sdmujer_gov_co/Ek7BDoMgiQ1KjWOLD5uYCCAB3Lm1YHB6pN1bmUmvd0N6ww?e=0hDkhk"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s://secretariadistritald-my.sharepoint.com/:f:/g/personal/cvillareal_sdmujer_gov_co/ErXIxzfoNStEp9ioZFBAfZkBP2P_-W5JW2zLeEwRKSabIQ?e=ZEW0GF"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secretariadistritald-my.sharepoint.com/:f:/g/personal/cvillareal_sdmujer_gov_co/ElJwWmdfkg5Io67B3RodxP8B6nKeR2UuZw2fTsrRq8vFuA?e=W5gXxv" TargetMode="External"/><Relationship Id="rId1" Type="http://schemas.openxmlformats.org/officeDocument/2006/relationships/hyperlink" Target="https://secretariadistritald-my.sharepoint.com/:f:/g/personal/cvillareal_sdmujer_gov_co/EoNXqQhx3PJLor_mnUqAuZABeXDg58ZuS9uDyvLARlfn0Q?e=PFN18K"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secretariadistritald-my.sharepoint.com/:f:/g/personal/cvillareal_sdmujer_gov_co/EpcsDEQw7ntOvrOcmR5REWoBdfAvDtbKZAwSo-d5hQhqPQ?e=o3QGcS" TargetMode="External"/><Relationship Id="rId1" Type="http://schemas.openxmlformats.org/officeDocument/2006/relationships/hyperlink" Target="https://secretariadistritald-my.sharepoint.com/:f:/g/personal/cvillareal_sdmujer_gov_co/EpcsDEQw7ntOvrOcmR5REWoBdfAvDtbKZAwSo-d5hQhqPQ?e=o3QGcS" TargetMode="Externa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secretariadistritald-my.sharepoint.com/:f:/g/personal/cvillareal_sdmujer_gov_co/EhD6j1HdHJRMhbdUnvfrIL8BCpDU2Qps0ffufT_fBK0YHg?e=cqqiVb" TargetMode="External"/><Relationship Id="rId1" Type="http://schemas.openxmlformats.org/officeDocument/2006/relationships/hyperlink" Target="https://secretariadistritald-my.sharepoint.com/:f:/g/personal/cvillareal_sdmujer_gov_co/EiQAKZarQzNKl7URGA9ZdOEBCYNIDD0KvjvuGm-MOMzdWQ?e=ZZih2t" TargetMode="External"/><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hyperlink" Target="https://secretariadistritald-my.sharepoint.com/:f:/g/personal/cvillareal_sdmujer_gov_co/EmLSnuNTt6hLg7yjxXP3-wcBKl9oGvDFKTh_x90RSY-zPw?e=jbTvfg" TargetMode="External"/><Relationship Id="rId2" Type="http://schemas.openxmlformats.org/officeDocument/2006/relationships/hyperlink" Target="https://secretariadistritald-my.sharepoint.com/:f:/g/personal/cvillareal_sdmujer_gov_co/EgZTIY96uldIoD-baO_f5gsBNmlA7s-MR6dO_uFxOSRyPw?e=uYj7re" TargetMode="External"/><Relationship Id="rId1" Type="http://schemas.openxmlformats.org/officeDocument/2006/relationships/hyperlink" Target="https://secretariadistritald-my.sharepoint.com/:f:/g/personal/cvillareal_sdmujer_gov_co/EhnGOeyEeWNHqkIDu19NDF8BMYzj1nQw0CRnBnDHOvS6ow?e=GdJDzY" TargetMode="External"/><Relationship Id="rId5" Type="http://schemas.openxmlformats.org/officeDocument/2006/relationships/drawing" Target="../drawings/drawing5.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secretariadistritald-my.sharepoint.com/:f:/g/personal/cvillareal_sdmujer_gov_co/En1BQXRFbohDgcvV5MCL9KYBv6CIDG4I4ZNzXexwGBuYLg?e=WhhAGg" TargetMode="External"/><Relationship Id="rId1" Type="http://schemas.openxmlformats.org/officeDocument/2006/relationships/hyperlink" Target="https://secretariadistritald-my.sharepoint.com/:f:/g/personal/cvillareal_sdmujer_gov_co/EqN6A8-L4R9Mskw4D4R-23IBp-tnSjx4EB1WcBqAepuo6Q?e=aw0Wha"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secretariadistritald-my.sharepoint.com/:f:/g/personal/cvillareal_sdmujer_gov_co/Ej_2zT2HL01BkxbXI-8Qt0wBMNjah2wSJAak2swjoyRjOQ?e=IQm8ps" TargetMode="External"/><Relationship Id="rId1" Type="http://schemas.openxmlformats.org/officeDocument/2006/relationships/hyperlink" Target="https://secretariadistritald-my.sharepoint.com/:f:/g/personal/cvillareal_sdmujer_gov_co/EvqL6aybJhhIqeyu2-MI0ecBln6vAb0fk4yCAT2q-2iwLw?e=jYgKX0" TargetMode="External"/><Relationship Id="rId4"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secretariadistritald-my.sharepoint.com/:f:/g/personal/cvillareal_sdmujer_gov_co/EvelqhLECfNKrGmRFbrPgE8BS9MULt_CxqFEJsd8EYHJ-Q?e=RXk1zH" TargetMode="External"/><Relationship Id="rId1" Type="http://schemas.openxmlformats.org/officeDocument/2006/relationships/hyperlink" Target="https://secretariadistritald-my.sharepoint.com/:f:/g/personal/cvillareal_sdmujer_gov_co/EkGrrIrPtDlBrZBEWdbvtsQBjsFFOEZxyDuMpl-9v8wz5w?e=BqZ0ju" TargetMode="External"/><Relationship Id="rId4"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2ECCC-0ACC-4588-AF1B-99A6C3684DA3}">
  <sheetPr codeName="Hoja10">
    <tabColor theme="6" tint="0.39997558519241921"/>
    <pageSetUpPr fitToPage="1"/>
  </sheetPr>
  <dimension ref="A1:B74"/>
  <sheetViews>
    <sheetView topLeftCell="A40" zoomScale="90" zoomScaleNormal="90" workbookViewId="0">
      <selection activeCell="A54" sqref="A1:XFD1048576"/>
    </sheetView>
  </sheetViews>
  <sheetFormatPr baseColWidth="10" defaultColWidth="10.85546875" defaultRowHeight="14.25" x14ac:dyDescent="0.25"/>
  <cols>
    <col min="1" max="1" width="72" style="88" bestFit="1" customWidth="1"/>
    <col min="2" max="2" width="78.5703125" style="88" customWidth="1"/>
    <col min="3" max="3" width="10.85546875" style="88"/>
    <col min="4" max="4" width="31.140625" style="88" customWidth="1"/>
    <col min="5" max="5" width="70.140625" style="88" customWidth="1"/>
    <col min="6" max="6" width="17.42578125" style="88" customWidth="1"/>
    <col min="7" max="8" width="21.85546875" style="88" customWidth="1"/>
    <col min="9" max="9" width="19.42578125" style="88" customWidth="1"/>
    <col min="10" max="10" width="42" style="88" customWidth="1"/>
    <col min="11" max="256" width="10.85546875" style="88"/>
    <col min="257" max="257" width="72" style="88" bestFit="1" customWidth="1"/>
    <col min="258" max="258" width="78.5703125" style="88" customWidth="1"/>
    <col min="259" max="259" width="10.85546875" style="88"/>
    <col min="260" max="260" width="31.140625" style="88" customWidth="1"/>
    <col min="261" max="261" width="70.140625" style="88" customWidth="1"/>
    <col min="262" max="262" width="17.42578125" style="88" customWidth="1"/>
    <col min="263" max="264" width="21.85546875" style="88" customWidth="1"/>
    <col min="265" max="265" width="19.42578125" style="88" customWidth="1"/>
    <col min="266" max="266" width="42" style="88" customWidth="1"/>
    <col min="267" max="512" width="10.85546875" style="88"/>
    <col min="513" max="513" width="72" style="88" bestFit="1" customWidth="1"/>
    <col min="514" max="514" width="78.5703125" style="88" customWidth="1"/>
    <col min="515" max="515" width="10.85546875" style="88"/>
    <col min="516" max="516" width="31.140625" style="88" customWidth="1"/>
    <col min="517" max="517" width="70.140625" style="88" customWidth="1"/>
    <col min="518" max="518" width="17.42578125" style="88" customWidth="1"/>
    <col min="519" max="520" width="21.85546875" style="88" customWidth="1"/>
    <col min="521" max="521" width="19.42578125" style="88" customWidth="1"/>
    <col min="522" max="522" width="42" style="88" customWidth="1"/>
    <col min="523" max="768" width="10.85546875" style="88"/>
    <col min="769" max="769" width="72" style="88" bestFit="1" customWidth="1"/>
    <col min="770" max="770" width="78.5703125" style="88" customWidth="1"/>
    <col min="771" max="771" width="10.85546875" style="88"/>
    <col min="772" max="772" width="31.140625" style="88" customWidth="1"/>
    <col min="773" max="773" width="70.140625" style="88" customWidth="1"/>
    <col min="774" max="774" width="17.42578125" style="88" customWidth="1"/>
    <col min="775" max="776" width="21.85546875" style="88" customWidth="1"/>
    <col min="777" max="777" width="19.42578125" style="88" customWidth="1"/>
    <col min="778" max="778" width="42" style="88" customWidth="1"/>
    <col min="779" max="1024" width="10.85546875" style="88"/>
    <col min="1025" max="1025" width="72" style="88" bestFit="1" customWidth="1"/>
    <col min="1026" max="1026" width="78.5703125" style="88" customWidth="1"/>
    <col min="1027" max="1027" width="10.85546875" style="88"/>
    <col min="1028" max="1028" width="31.140625" style="88" customWidth="1"/>
    <col min="1029" max="1029" width="70.140625" style="88" customWidth="1"/>
    <col min="1030" max="1030" width="17.42578125" style="88" customWidth="1"/>
    <col min="1031" max="1032" width="21.85546875" style="88" customWidth="1"/>
    <col min="1033" max="1033" width="19.42578125" style="88" customWidth="1"/>
    <col min="1034" max="1034" width="42" style="88" customWidth="1"/>
    <col min="1035" max="1280" width="10.85546875" style="88"/>
    <col min="1281" max="1281" width="72" style="88" bestFit="1" customWidth="1"/>
    <col min="1282" max="1282" width="78.5703125" style="88" customWidth="1"/>
    <col min="1283" max="1283" width="10.85546875" style="88"/>
    <col min="1284" max="1284" width="31.140625" style="88" customWidth="1"/>
    <col min="1285" max="1285" width="70.140625" style="88" customWidth="1"/>
    <col min="1286" max="1286" width="17.42578125" style="88" customWidth="1"/>
    <col min="1287" max="1288" width="21.85546875" style="88" customWidth="1"/>
    <col min="1289" max="1289" width="19.42578125" style="88" customWidth="1"/>
    <col min="1290" max="1290" width="42" style="88" customWidth="1"/>
    <col min="1291" max="1536" width="10.85546875" style="88"/>
    <col min="1537" max="1537" width="72" style="88" bestFit="1" customWidth="1"/>
    <col min="1538" max="1538" width="78.5703125" style="88" customWidth="1"/>
    <col min="1539" max="1539" width="10.85546875" style="88"/>
    <col min="1540" max="1540" width="31.140625" style="88" customWidth="1"/>
    <col min="1541" max="1541" width="70.140625" style="88" customWidth="1"/>
    <col min="1542" max="1542" width="17.42578125" style="88" customWidth="1"/>
    <col min="1543" max="1544" width="21.85546875" style="88" customWidth="1"/>
    <col min="1545" max="1545" width="19.42578125" style="88" customWidth="1"/>
    <col min="1546" max="1546" width="42" style="88" customWidth="1"/>
    <col min="1547" max="1792" width="10.85546875" style="88"/>
    <col min="1793" max="1793" width="72" style="88" bestFit="1" customWidth="1"/>
    <col min="1794" max="1794" width="78.5703125" style="88" customWidth="1"/>
    <col min="1795" max="1795" width="10.85546875" style="88"/>
    <col min="1796" max="1796" width="31.140625" style="88" customWidth="1"/>
    <col min="1797" max="1797" width="70.140625" style="88" customWidth="1"/>
    <col min="1798" max="1798" width="17.42578125" style="88" customWidth="1"/>
    <col min="1799" max="1800" width="21.85546875" style="88" customWidth="1"/>
    <col min="1801" max="1801" width="19.42578125" style="88" customWidth="1"/>
    <col min="1802" max="1802" width="42" style="88" customWidth="1"/>
    <col min="1803" max="2048" width="10.85546875" style="88"/>
    <col min="2049" max="2049" width="72" style="88" bestFit="1" customWidth="1"/>
    <col min="2050" max="2050" width="78.5703125" style="88" customWidth="1"/>
    <col min="2051" max="2051" width="10.85546875" style="88"/>
    <col min="2052" max="2052" width="31.140625" style="88" customWidth="1"/>
    <col min="2053" max="2053" width="70.140625" style="88" customWidth="1"/>
    <col min="2054" max="2054" width="17.42578125" style="88" customWidth="1"/>
    <col min="2055" max="2056" width="21.85546875" style="88" customWidth="1"/>
    <col min="2057" max="2057" width="19.42578125" style="88" customWidth="1"/>
    <col min="2058" max="2058" width="42" style="88" customWidth="1"/>
    <col min="2059" max="2304" width="10.85546875" style="88"/>
    <col min="2305" max="2305" width="72" style="88" bestFit="1" customWidth="1"/>
    <col min="2306" max="2306" width="78.5703125" style="88" customWidth="1"/>
    <col min="2307" max="2307" width="10.85546875" style="88"/>
    <col min="2308" max="2308" width="31.140625" style="88" customWidth="1"/>
    <col min="2309" max="2309" width="70.140625" style="88" customWidth="1"/>
    <col min="2310" max="2310" width="17.42578125" style="88" customWidth="1"/>
    <col min="2311" max="2312" width="21.85546875" style="88" customWidth="1"/>
    <col min="2313" max="2313" width="19.42578125" style="88" customWidth="1"/>
    <col min="2314" max="2314" width="42" style="88" customWidth="1"/>
    <col min="2315" max="2560" width="10.85546875" style="88"/>
    <col min="2561" max="2561" width="72" style="88" bestFit="1" customWidth="1"/>
    <col min="2562" max="2562" width="78.5703125" style="88" customWidth="1"/>
    <col min="2563" max="2563" width="10.85546875" style="88"/>
    <col min="2564" max="2564" width="31.140625" style="88" customWidth="1"/>
    <col min="2565" max="2565" width="70.140625" style="88" customWidth="1"/>
    <col min="2566" max="2566" width="17.42578125" style="88" customWidth="1"/>
    <col min="2567" max="2568" width="21.85546875" style="88" customWidth="1"/>
    <col min="2569" max="2569" width="19.42578125" style="88" customWidth="1"/>
    <col min="2570" max="2570" width="42" style="88" customWidth="1"/>
    <col min="2571" max="2816" width="10.85546875" style="88"/>
    <col min="2817" max="2817" width="72" style="88" bestFit="1" customWidth="1"/>
    <col min="2818" max="2818" width="78.5703125" style="88" customWidth="1"/>
    <col min="2819" max="2819" width="10.85546875" style="88"/>
    <col min="2820" max="2820" width="31.140625" style="88" customWidth="1"/>
    <col min="2821" max="2821" width="70.140625" style="88" customWidth="1"/>
    <col min="2822" max="2822" width="17.42578125" style="88" customWidth="1"/>
    <col min="2823" max="2824" width="21.85546875" style="88" customWidth="1"/>
    <col min="2825" max="2825" width="19.42578125" style="88" customWidth="1"/>
    <col min="2826" max="2826" width="42" style="88" customWidth="1"/>
    <col min="2827" max="3072" width="10.85546875" style="88"/>
    <col min="3073" max="3073" width="72" style="88" bestFit="1" customWidth="1"/>
    <col min="3074" max="3074" width="78.5703125" style="88" customWidth="1"/>
    <col min="3075" max="3075" width="10.85546875" style="88"/>
    <col min="3076" max="3076" width="31.140625" style="88" customWidth="1"/>
    <col min="3077" max="3077" width="70.140625" style="88" customWidth="1"/>
    <col min="3078" max="3078" width="17.42578125" style="88" customWidth="1"/>
    <col min="3079" max="3080" width="21.85546875" style="88" customWidth="1"/>
    <col min="3081" max="3081" width="19.42578125" style="88" customWidth="1"/>
    <col min="3082" max="3082" width="42" style="88" customWidth="1"/>
    <col min="3083" max="3328" width="10.85546875" style="88"/>
    <col min="3329" max="3329" width="72" style="88" bestFit="1" customWidth="1"/>
    <col min="3330" max="3330" width="78.5703125" style="88" customWidth="1"/>
    <col min="3331" max="3331" width="10.85546875" style="88"/>
    <col min="3332" max="3332" width="31.140625" style="88" customWidth="1"/>
    <col min="3333" max="3333" width="70.140625" style="88" customWidth="1"/>
    <col min="3334" max="3334" width="17.42578125" style="88" customWidth="1"/>
    <col min="3335" max="3336" width="21.85546875" style="88" customWidth="1"/>
    <col min="3337" max="3337" width="19.42578125" style="88" customWidth="1"/>
    <col min="3338" max="3338" width="42" style="88" customWidth="1"/>
    <col min="3339" max="3584" width="10.85546875" style="88"/>
    <col min="3585" max="3585" width="72" style="88" bestFit="1" customWidth="1"/>
    <col min="3586" max="3586" width="78.5703125" style="88" customWidth="1"/>
    <col min="3587" max="3587" width="10.85546875" style="88"/>
    <col min="3588" max="3588" width="31.140625" style="88" customWidth="1"/>
    <col min="3589" max="3589" width="70.140625" style="88" customWidth="1"/>
    <col min="3590" max="3590" width="17.42578125" style="88" customWidth="1"/>
    <col min="3591" max="3592" width="21.85546875" style="88" customWidth="1"/>
    <col min="3593" max="3593" width="19.42578125" style="88" customWidth="1"/>
    <col min="3594" max="3594" width="42" style="88" customWidth="1"/>
    <col min="3595" max="3840" width="10.85546875" style="88"/>
    <col min="3841" max="3841" width="72" style="88" bestFit="1" customWidth="1"/>
    <col min="3842" max="3842" width="78.5703125" style="88" customWidth="1"/>
    <col min="3843" max="3843" width="10.85546875" style="88"/>
    <col min="3844" max="3844" width="31.140625" style="88" customWidth="1"/>
    <col min="3845" max="3845" width="70.140625" style="88" customWidth="1"/>
    <col min="3846" max="3846" width="17.42578125" style="88" customWidth="1"/>
    <col min="3847" max="3848" width="21.85546875" style="88" customWidth="1"/>
    <col min="3849" max="3849" width="19.42578125" style="88" customWidth="1"/>
    <col min="3850" max="3850" width="42" style="88" customWidth="1"/>
    <col min="3851" max="4096" width="10.85546875" style="88"/>
    <col min="4097" max="4097" width="72" style="88" bestFit="1" customWidth="1"/>
    <col min="4098" max="4098" width="78.5703125" style="88" customWidth="1"/>
    <col min="4099" max="4099" width="10.85546875" style="88"/>
    <col min="4100" max="4100" width="31.140625" style="88" customWidth="1"/>
    <col min="4101" max="4101" width="70.140625" style="88" customWidth="1"/>
    <col min="4102" max="4102" width="17.42578125" style="88" customWidth="1"/>
    <col min="4103" max="4104" width="21.85546875" style="88" customWidth="1"/>
    <col min="4105" max="4105" width="19.42578125" style="88" customWidth="1"/>
    <col min="4106" max="4106" width="42" style="88" customWidth="1"/>
    <col min="4107" max="4352" width="10.85546875" style="88"/>
    <col min="4353" max="4353" width="72" style="88" bestFit="1" customWidth="1"/>
    <col min="4354" max="4354" width="78.5703125" style="88" customWidth="1"/>
    <col min="4355" max="4355" width="10.85546875" style="88"/>
    <col min="4356" max="4356" width="31.140625" style="88" customWidth="1"/>
    <col min="4357" max="4357" width="70.140625" style="88" customWidth="1"/>
    <col min="4358" max="4358" width="17.42578125" style="88" customWidth="1"/>
    <col min="4359" max="4360" width="21.85546875" style="88" customWidth="1"/>
    <col min="4361" max="4361" width="19.42578125" style="88" customWidth="1"/>
    <col min="4362" max="4362" width="42" style="88" customWidth="1"/>
    <col min="4363" max="4608" width="10.85546875" style="88"/>
    <col min="4609" max="4609" width="72" style="88" bestFit="1" customWidth="1"/>
    <col min="4610" max="4610" width="78.5703125" style="88" customWidth="1"/>
    <col min="4611" max="4611" width="10.85546875" style="88"/>
    <col min="4612" max="4612" width="31.140625" style="88" customWidth="1"/>
    <col min="4613" max="4613" width="70.140625" style="88" customWidth="1"/>
    <col min="4614" max="4614" width="17.42578125" style="88" customWidth="1"/>
    <col min="4615" max="4616" width="21.85546875" style="88" customWidth="1"/>
    <col min="4617" max="4617" width="19.42578125" style="88" customWidth="1"/>
    <col min="4618" max="4618" width="42" style="88" customWidth="1"/>
    <col min="4619" max="4864" width="10.85546875" style="88"/>
    <col min="4865" max="4865" width="72" style="88" bestFit="1" customWidth="1"/>
    <col min="4866" max="4866" width="78.5703125" style="88" customWidth="1"/>
    <col min="4867" max="4867" width="10.85546875" style="88"/>
    <col min="4868" max="4868" width="31.140625" style="88" customWidth="1"/>
    <col min="4869" max="4869" width="70.140625" style="88" customWidth="1"/>
    <col min="4870" max="4870" width="17.42578125" style="88" customWidth="1"/>
    <col min="4871" max="4872" width="21.85546875" style="88" customWidth="1"/>
    <col min="4873" max="4873" width="19.42578125" style="88" customWidth="1"/>
    <col min="4874" max="4874" width="42" style="88" customWidth="1"/>
    <col min="4875" max="5120" width="10.85546875" style="88"/>
    <col min="5121" max="5121" width="72" style="88" bestFit="1" customWidth="1"/>
    <col min="5122" max="5122" width="78.5703125" style="88" customWidth="1"/>
    <col min="5123" max="5123" width="10.85546875" style="88"/>
    <col min="5124" max="5124" width="31.140625" style="88" customWidth="1"/>
    <col min="5125" max="5125" width="70.140625" style="88" customWidth="1"/>
    <col min="5126" max="5126" width="17.42578125" style="88" customWidth="1"/>
    <col min="5127" max="5128" width="21.85546875" style="88" customWidth="1"/>
    <col min="5129" max="5129" width="19.42578125" style="88" customWidth="1"/>
    <col min="5130" max="5130" width="42" style="88" customWidth="1"/>
    <col min="5131" max="5376" width="10.85546875" style="88"/>
    <col min="5377" max="5377" width="72" style="88" bestFit="1" customWidth="1"/>
    <col min="5378" max="5378" width="78.5703125" style="88" customWidth="1"/>
    <col min="5379" max="5379" width="10.85546875" style="88"/>
    <col min="5380" max="5380" width="31.140625" style="88" customWidth="1"/>
    <col min="5381" max="5381" width="70.140625" style="88" customWidth="1"/>
    <col min="5382" max="5382" width="17.42578125" style="88" customWidth="1"/>
    <col min="5383" max="5384" width="21.85546875" style="88" customWidth="1"/>
    <col min="5385" max="5385" width="19.42578125" style="88" customWidth="1"/>
    <col min="5386" max="5386" width="42" style="88" customWidth="1"/>
    <col min="5387" max="5632" width="10.85546875" style="88"/>
    <col min="5633" max="5633" width="72" style="88" bestFit="1" customWidth="1"/>
    <col min="5634" max="5634" width="78.5703125" style="88" customWidth="1"/>
    <col min="5635" max="5635" width="10.85546875" style="88"/>
    <col min="5636" max="5636" width="31.140625" style="88" customWidth="1"/>
    <col min="5637" max="5637" width="70.140625" style="88" customWidth="1"/>
    <col min="5638" max="5638" width="17.42578125" style="88" customWidth="1"/>
    <col min="5639" max="5640" width="21.85546875" style="88" customWidth="1"/>
    <col min="5641" max="5641" width="19.42578125" style="88" customWidth="1"/>
    <col min="5642" max="5642" width="42" style="88" customWidth="1"/>
    <col min="5643" max="5888" width="10.85546875" style="88"/>
    <col min="5889" max="5889" width="72" style="88" bestFit="1" customWidth="1"/>
    <col min="5890" max="5890" width="78.5703125" style="88" customWidth="1"/>
    <col min="5891" max="5891" width="10.85546875" style="88"/>
    <col min="5892" max="5892" width="31.140625" style="88" customWidth="1"/>
    <col min="5893" max="5893" width="70.140625" style="88" customWidth="1"/>
    <col min="5894" max="5894" width="17.42578125" style="88" customWidth="1"/>
    <col min="5895" max="5896" width="21.85546875" style="88" customWidth="1"/>
    <col min="5897" max="5897" width="19.42578125" style="88" customWidth="1"/>
    <col min="5898" max="5898" width="42" style="88" customWidth="1"/>
    <col min="5899" max="6144" width="10.85546875" style="88"/>
    <col min="6145" max="6145" width="72" style="88" bestFit="1" customWidth="1"/>
    <col min="6146" max="6146" width="78.5703125" style="88" customWidth="1"/>
    <col min="6147" max="6147" width="10.85546875" style="88"/>
    <col min="6148" max="6148" width="31.140625" style="88" customWidth="1"/>
    <col min="6149" max="6149" width="70.140625" style="88" customWidth="1"/>
    <col min="6150" max="6150" width="17.42578125" style="88" customWidth="1"/>
    <col min="6151" max="6152" width="21.85546875" style="88" customWidth="1"/>
    <col min="6153" max="6153" width="19.42578125" style="88" customWidth="1"/>
    <col min="6154" max="6154" width="42" style="88" customWidth="1"/>
    <col min="6155" max="6400" width="10.85546875" style="88"/>
    <col min="6401" max="6401" width="72" style="88" bestFit="1" customWidth="1"/>
    <col min="6402" max="6402" width="78.5703125" style="88" customWidth="1"/>
    <col min="6403" max="6403" width="10.85546875" style="88"/>
    <col min="6404" max="6404" width="31.140625" style="88" customWidth="1"/>
    <col min="6405" max="6405" width="70.140625" style="88" customWidth="1"/>
    <col min="6406" max="6406" width="17.42578125" style="88" customWidth="1"/>
    <col min="6407" max="6408" width="21.85546875" style="88" customWidth="1"/>
    <col min="6409" max="6409" width="19.42578125" style="88" customWidth="1"/>
    <col min="6410" max="6410" width="42" style="88" customWidth="1"/>
    <col min="6411" max="6656" width="10.85546875" style="88"/>
    <col min="6657" max="6657" width="72" style="88" bestFit="1" customWidth="1"/>
    <col min="6658" max="6658" width="78.5703125" style="88" customWidth="1"/>
    <col min="6659" max="6659" width="10.85546875" style="88"/>
    <col min="6660" max="6660" width="31.140625" style="88" customWidth="1"/>
    <col min="6661" max="6661" width="70.140625" style="88" customWidth="1"/>
    <col min="6662" max="6662" width="17.42578125" style="88" customWidth="1"/>
    <col min="6663" max="6664" width="21.85546875" style="88" customWidth="1"/>
    <col min="6665" max="6665" width="19.42578125" style="88" customWidth="1"/>
    <col min="6666" max="6666" width="42" style="88" customWidth="1"/>
    <col min="6667" max="6912" width="10.85546875" style="88"/>
    <col min="6913" max="6913" width="72" style="88" bestFit="1" customWidth="1"/>
    <col min="6914" max="6914" width="78.5703125" style="88" customWidth="1"/>
    <col min="6915" max="6915" width="10.85546875" style="88"/>
    <col min="6916" max="6916" width="31.140625" style="88" customWidth="1"/>
    <col min="6917" max="6917" width="70.140625" style="88" customWidth="1"/>
    <col min="6918" max="6918" width="17.42578125" style="88" customWidth="1"/>
    <col min="6919" max="6920" width="21.85546875" style="88" customWidth="1"/>
    <col min="6921" max="6921" width="19.42578125" style="88" customWidth="1"/>
    <col min="6922" max="6922" width="42" style="88" customWidth="1"/>
    <col min="6923" max="7168" width="10.85546875" style="88"/>
    <col min="7169" max="7169" width="72" style="88" bestFit="1" customWidth="1"/>
    <col min="7170" max="7170" width="78.5703125" style="88" customWidth="1"/>
    <col min="7171" max="7171" width="10.85546875" style="88"/>
    <col min="7172" max="7172" width="31.140625" style="88" customWidth="1"/>
    <col min="7173" max="7173" width="70.140625" style="88" customWidth="1"/>
    <col min="7174" max="7174" width="17.42578125" style="88" customWidth="1"/>
    <col min="7175" max="7176" width="21.85546875" style="88" customWidth="1"/>
    <col min="7177" max="7177" width="19.42578125" style="88" customWidth="1"/>
    <col min="7178" max="7178" width="42" style="88" customWidth="1"/>
    <col min="7179" max="7424" width="10.85546875" style="88"/>
    <col min="7425" max="7425" width="72" style="88" bestFit="1" customWidth="1"/>
    <col min="7426" max="7426" width="78.5703125" style="88" customWidth="1"/>
    <col min="7427" max="7427" width="10.85546875" style="88"/>
    <col min="7428" max="7428" width="31.140625" style="88" customWidth="1"/>
    <col min="7429" max="7429" width="70.140625" style="88" customWidth="1"/>
    <col min="7430" max="7430" width="17.42578125" style="88" customWidth="1"/>
    <col min="7431" max="7432" width="21.85546875" style="88" customWidth="1"/>
    <col min="7433" max="7433" width="19.42578125" style="88" customWidth="1"/>
    <col min="7434" max="7434" width="42" style="88" customWidth="1"/>
    <col min="7435" max="7680" width="10.85546875" style="88"/>
    <col min="7681" max="7681" width="72" style="88" bestFit="1" customWidth="1"/>
    <col min="7682" max="7682" width="78.5703125" style="88" customWidth="1"/>
    <col min="7683" max="7683" width="10.85546875" style="88"/>
    <col min="7684" max="7684" width="31.140625" style="88" customWidth="1"/>
    <col min="7685" max="7685" width="70.140625" style="88" customWidth="1"/>
    <col min="7686" max="7686" width="17.42578125" style="88" customWidth="1"/>
    <col min="7687" max="7688" width="21.85546875" style="88" customWidth="1"/>
    <col min="7689" max="7689" width="19.42578125" style="88" customWidth="1"/>
    <col min="7690" max="7690" width="42" style="88" customWidth="1"/>
    <col min="7691" max="7936" width="10.85546875" style="88"/>
    <col min="7937" max="7937" width="72" style="88" bestFit="1" customWidth="1"/>
    <col min="7938" max="7938" width="78.5703125" style="88" customWidth="1"/>
    <col min="7939" max="7939" width="10.85546875" style="88"/>
    <col min="7940" max="7940" width="31.140625" style="88" customWidth="1"/>
    <col min="7941" max="7941" width="70.140625" style="88" customWidth="1"/>
    <col min="7942" max="7942" width="17.42578125" style="88" customWidth="1"/>
    <col min="7943" max="7944" width="21.85546875" style="88" customWidth="1"/>
    <col min="7945" max="7945" width="19.42578125" style="88" customWidth="1"/>
    <col min="7946" max="7946" width="42" style="88" customWidth="1"/>
    <col min="7947" max="8192" width="10.85546875" style="88"/>
    <col min="8193" max="8193" width="72" style="88" bestFit="1" customWidth="1"/>
    <col min="8194" max="8194" width="78.5703125" style="88" customWidth="1"/>
    <col min="8195" max="8195" width="10.85546875" style="88"/>
    <col min="8196" max="8196" width="31.140625" style="88" customWidth="1"/>
    <col min="8197" max="8197" width="70.140625" style="88" customWidth="1"/>
    <col min="8198" max="8198" width="17.42578125" style="88" customWidth="1"/>
    <col min="8199" max="8200" width="21.85546875" style="88" customWidth="1"/>
    <col min="8201" max="8201" width="19.42578125" style="88" customWidth="1"/>
    <col min="8202" max="8202" width="42" style="88" customWidth="1"/>
    <col min="8203" max="8448" width="10.85546875" style="88"/>
    <col min="8449" max="8449" width="72" style="88" bestFit="1" customWidth="1"/>
    <col min="8450" max="8450" width="78.5703125" style="88" customWidth="1"/>
    <col min="8451" max="8451" width="10.85546875" style="88"/>
    <col min="8452" max="8452" width="31.140625" style="88" customWidth="1"/>
    <col min="8453" max="8453" width="70.140625" style="88" customWidth="1"/>
    <col min="8454" max="8454" width="17.42578125" style="88" customWidth="1"/>
    <col min="8455" max="8456" width="21.85546875" style="88" customWidth="1"/>
    <col min="8457" max="8457" width="19.42578125" style="88" customWidth="1"/>
    <col min="8458" max="8458" width="42" style="88" customWidth="1"/>
    <col min="8459" max="8704" width="10.85546875" style="88"/>
    <col min="8705" max="8705" width="72" style="88" bestFit="1" customWidth="1"/>
    <col min="8706" max="8706" width="78.5703125" style="88" customWidth="1"/>
    <col min="8707" max="8707" width="10.85546875" style="88"/>
    <col min="8708" max="8708" width="31.140625" style="88" customWidth="1"/>
    <col min="8709" max="8709" width="70.140625" style="88" customWidth="1"/>
    <col min="8710" max="8710" width="17.42578125" style="88" customWidth="1"/>
    <col min="8711" max="8712" width="21.85546875" style="88" customWidth="1"/>
    <col min="8713" max="8713" width="19.42578125" style="88" customWidth="1"/>
    <col min="8714" max="8714" width="42" style="88" customWidth="1"/>
    <col min="8715" max="8960" width="10.85546875" style="88"/>
    <col min="8961" max="8961" width="72" style="88" bestFit="1" customWidth="1"/>
    <col min="8962" max="8962" width="78.5703125" style="88" customWidth="1"/>
    <col min="8963" max="8963" width="10.85546875" style="88"/>
    <col min="8964" max="8964" width="31.140625" style="88" customWidth="1"/>
    <col min="8965" max="8965" width="70.140625" style="88" customWidth="1"/>
    <col min="8966" max="8966" width="17.42578125" style="88" customWidth="1"/>
    <col min="8967" max="8968" width="21.85546875" style="88" customWidth="1"/>
    <col min="8969" max="8969" width="19.42578125" style="88" customWidth="1"/>
    <col min="8970" max="8970" width="42" style="88" customWidth="1"/>
    <col min="8971" max="9216" width="10.85546875" style="88"/>
    <col min="9217" max="9217" width="72" style="88" bestFit="1" customWidth="1"/>
    <col min="9218" max="9218" width="78.5703125" style="88" customWidth="1"/>
    <col min="9219" max="9219" width="10.85546875" style="88"/>
    <col min="9220" max="9220" width="31.140625" style="88" customWidth="1"/>
    <col min="9221" max="9221" width="70.140625" style="88" customWidth="1"/>
    <col min="9222" max="9222" width="17.42578125" style="88" customWidth="1"/>
    <col min="9223" max="9224" width="21.85546875" style="88" customWidth="1"/>
    <col min="9225" max="9225" width="19.42578125" style="88" customWidth="1"/>
    <col min="9226" max="9226" width="42" style="88" customWidth="1"/>
    <col min="9227" max="9472" width="10.85546875" style="88"/>
    <col min="9473" max="9473" width="72" style="88" bestFit="1" customWidth="1"/>
    <col min="9474" max="9474" width="78.5703125" style="88" customWidth="1"/>
    <col min="9475" max="9475" width="10.85546875" style="88"/>
    <col min="9476" max="9476" width="31.140625" style="88" customWidth="1"/>
    <col min="9477" max="9477" width="70.140625" style="88" customWidth="1"/>
    <col min="9478" max="9478" width="17.42578125" style="88" customWidth="1"/>
    <col min="9479" max="9480" width="21.85546875" style="88" customWidth="1"/>
    <col min="9481" max="9481" width="19.42578125" style="88" customWidth="1"/>
    <col min="9482" max="9482" width="42" style="88" customWidth="1"/>
    <col min="9483" max="9728" width="10.85546875" style="88"/>
    <col min="9729" max="9729" width="72" style="88" bestFit="1" customWidth="1"/>
    <col min="9730" max="9730" width="78.5703125" style="88" customWidth="1"/>
    <col min="9731" max="9731" width="10.85546875" style="88"/>
    <col min="9732" max="9732" width="31.140625" style="88" customWidth="1"/>
    <col min="9733" max="9733" width="70.140625" style="88" customWidth="1"/>
    <col min="9734" max="9734" width="17.42578125" style="88" customWidth="1"/>
    <col min="9735" max="9736" width="21.85546875" style="88" customWidth="1"/>
    <col min="9737" max="9737" width="19.42578125" style="88" customWidth="1"/>
    <col min="9738" max="9738" width="42" style="88" customWidth="1"/>
    <col min="9739" max="9984" width="10.85546875" style="88"/>
    <col min="9985" max="9985" width="72" style="88" bestFit="1" customWidth="1"/>
    <col min="9986" max="9986" width="78.5703125" style="88" customWidth="1"/>
    <col min="9987" max="9987" width="10.85546875" style="88"/>
    <col min="9988" max="9988" width="31.140625" style="88" customWidth="1"/>
    <col min="9989" max="9989" width="70.140625" style="88" customWidth="1"/>
    <col min="9990" max="9990" width="17.42578125" style="88" customWidth="1"/>
    <col min="9991" max="9992" width="21.85546875" style="88" customWidth="1"/>
    <col min="9993" max="9993" width="19.42578125" style="88" customWidth="1"/>
    <col min="9994" max="9994" width="42" style="88" customWidth="1"/>
    <col min="9995" max="10240" width="10.85546875" style="88"/>
    <col min="10241" max="10241" width="72" style="88" bestFit="1" customWidth="1"/>
    <col min="10242" max="10242" width="78.5703125" style="88" customWidth="1"/>
    <col min="10243" max="10243" width="10.85546875" style="88"/>
    <col min="10244" max="10244" width="31.140625" style="88" customWidth="1"/>
    <col min="10245" max="10245" width="70.140625" style="88" customWidth="1"/>
    <col min="10246" max="10246" width="17.42578125" style="88" customWidth="1"/>
    <col min="10247" max="10248" width="21.85546875" style="88" customWidth="1"/>
    <col min="10249" max="10249" width="19.42578125" style="88" customWidth="1"/>
    <col min="10250" max="10250" width="42" style="88" customWidth="1"/>
    <col min="10251" max="10496" width="10.85546875" style="88"/>
    <col min="10497" max="10497" width="72" style="88" bestFit="1" customWidth="1"/>
    <col min="10498" max="10498" width="78.5703125" style="88" customWidth="1"/>
    <col min="10499" max="10499" width="10.85546875" style="88"/>
    <col min="10500" max="10500" width="31.140625" style="88" customWidth="1"/>
    <col min="10501" max="10501" width="70.140625" style="88" customWidth="1"/>
    <col min="10502" max="10502" width="17.42578125" style="88" customWidth="1"/>
    <col min="10503" max="10504" width="21.85546875" style="88" customWidth="1"/>
    <col min="10505" max="10505" width="19.42578125" style="88" customWidth="1"/>
    <col min="10506" max="10506" width="42" style="88" customWidth="1"/>
    <col min="10507" max="10752" width="10.85546875" style="88"/>
    <col min="10753" max="10753" width="72" style="88" bestFit="1" customWidth="1"/>
    <col min="10754" max="10754" width="78.5703125" style="88" customWidth="1"/>
    <col min="10755" max="10755" width="10.85546875" style="88"/>
    <col min="10756" max="10756" width="31.140625" style="88" customWidth="1"/>
    <col min="10757" max="10757" width="70.140625" style="88" customWidth="1"/>
    <col min="10758" max="10758" width="17.42578125" style="88" customWidth="1"/>
    <col min="10759" max="10760" width="21.85546875" style="88" customWidth="1"/>
    <col min="10761" max="10761" width="19.42578125" style="88" customWidth="1"/>
    <col min="10762" max="10762" width="42" style="88" customWidth="1"/>
    <col min="10763" max="11008" width="10.85546875" style="88"/>
    <col min="11009" max="11009" width="72" style="88" bestFit="1" customWidth="1"/>
    <col min="11010" max="11010" width="78.5703125" style="88" customWidth="1"/>
    <col min="11011" max="11011" width="10.85546875" style="88"/>
    <col min="11012" max="11012" width="31.140625" style="88" customWidth="1"/>
    <col min="11013" max="11013" width="70.140625" style="88" customWidth="1"/>
    <col min="11014" max="11014" width="17.42578125" style="88" customWidth="1"/>
    <col min="11015" max="11016" width="21.85546875" style="88" customWidth="1"/>
    <col min="11017" max="11017" width="19.42578125" style="88" customWidth="1"/>
    <col min="11018" max="11018" width="42" style="88" customWidth="1"/>
    <col min="11019" max="11264" width="10.85546875" style="88"/>
    <col min="11265" max="11265" width="72" style="88" bestFit="1" customWidth="1"/>
    <col min="11266" max="11266" width="78.5703125" style="88" customWidth="1"/>
    <col min="11267" max="11267" width="10.85546875" style="88"/>
    <col min="11268" max="11268" width="31.140625" style="88" customWidth="1"/>
    <col min="11269" max="11269" width="70.140625" style="88" customWidth="1"/>
    <col min="11270" max="11270" width="17.42578125" style="88" customWidth="1"/>
    <col min="11271" max="11272" width="21.85546875" style="88" customWidth="1"/>
    <col min="11273" max="11273" width="19.42578125" style="88" customWidth="1"/>
    <col min="11274" max="11274" width="42" style="88" customWidth="1"/>
    <col min="11275" max="11520" width="10.85546875" style="88"/>
    <col min="11521" max="11521" width="72" style="88" bestFit="1" customWidth="1"/>
    <col min="11522" max="11522" width="78.5703125" style="88" customWidth="1"/>
    <col min="11523" max="11523" width="10.85546875" style="88"/>
    <col min="11524" max="11524" width="31.140625" style="88" customWidth="1"/>
    <col min="11525" max="11525" width="70.140625" style="88" customWidth="1"/>
    <col min="11526" max="11526" width="17.42578125" style="88" customWidth="1"/>
    <col min="11527" max="11528" width="21.85546875" style="88" customWidth="1"/>
    <col min="11529" max="11529" width="19.42578125" style="88" customWidth="1"/>
    <col min="11530" max="11530" width="42" style="88" customWidth="1"/>
    <col min="11531" max="11776" width="10.85546875" style="88"/>
    <col min="11777" max="11777" width="72" style="88" bestFit="1" customWidth="1"/>
    <col min="11778" max="11778" width="78.5703125" style="88" customWidth="1"/>
    <col min="11779" max="11779" width="10.85546875" style="88"/>
    <col min="11780" max="11780" width="31.140625" style="88" customWidth="1"/>
    <col min="11781" max="11781" width="70.140625" style="88" customWidth="1"/>
    <col min="11782" max="11782" width="17.42578125" style="88" customWidth="1"/>
    <col min="11783" max="11784" width="21.85546875" style="88" customWidth="1"/>
    <col min="11785" max="11785" width="19.42578125" style="88" customWidth="1"/>
    <col min="11786" max="11786" width="42" style="88" customWidth="1"/>
    <col min="11787" max="12032" width="10.85546875" style="88"/>
    <col min="12033" max="12033" width="72" style="88" bestFit="1" customWidth="1"/>
    <col min="12034" max="12034" width="78.5703125" style="88" customWidth="1"/>
    <col min="12035" max="12035" width="10.85546875" style="88"/>
    <col min="12036" max="12036" width="31.140625" style="88" customWidth="1"/>
    <col min="12037" max="12037" width="70.140625" style="88" customWidth="1"/>
    <col min="12038" max="12038" width="17.42578125" style="88" customWidth="1"/>
    <col min="12039" max="12040" width="21.85546875" style="88" customWidth="1"/>
    <col min="12041" max="12041" width="19.42578125" style="88" customWidth="1"/>
    <col min="12042" max="12042" width="42" style="88" customWidth="1"/>
    <col min="12043" max="12288" width="10.85546875" style="88"/>
    <col min="12289" max="12289" width="72" style="88" bestFit="1" customWidth="1"/>
    <col min="12290" max="12290" width="78.5703125" style="88" customWidth="1"/>
    <col min="12291" max="12291" width="10.85546875" style="88"/>
    <col min="12292" max="12292" width="31.140625" style="88" customWidth="1"/>
    <col min="12293" max="12293" width="70.140625" style="88" customWidth="1"/>
    <col min="12294" max="12294" width="17.42578125" style="88" customWidth="1"/>
    <col min="12295" max="12296" width="21.85546875" style="88" customWidth="1"/>
    <col min="12297" max="12297" width="19.42578125" style="88" customWidth="1"/>
    <col min="12298" max="12298" width="42" style="88" customWidth="1"/>
    <col min="12299" max="12544" width="10.85546875" style="88"/>
    <col min="12545" max="12545" width="72" style="88" bestFit="1" customWidth="1"/>
    <col min="12546" max="12546" width="78.5703125" style="88" customWidth="1"/>
    <col min="12547" max="12547" width="10.85546875" style="88"/>
    <col min="12548" max="12548" width="31.140625" style="88" customWidth="1"/>
    <col min="12549" max="12549" width="70.140625" style="88" customWidth="1"/>
    <col min="12550" max="12550" width="17.42578125" style="88" customWidth="1"/>
    <col min="12551" max="12552" width="21.85546875" style="88" customWidth="1"/>
    <col min="12553" max="12553" width="19.42578125" style="88" customWidth="1"/>
    <col min="12554" max="12554" width="42" style="88" customWidth="1"/>
    <col min="12555" max="12800" width="10.85546875" style="88"/>
    <col min="12801" max="12801" width="72" style="88" bestFit="1" customWidth="1"/>
    <col min="12802" max="12802" width="78.5703125" style="88" customWidth="1"/>
    <col min="12803" max="12803" width="10.85546875" style="88"/>
    <col min="12804" max="12804" width="31.140625" style="88" customWidth="1"/>
    <col min="12805" max="12805" width="70.140625" style="88" customWidth="1"/>
    <col min="12806" max="12806" width="17.42578125" style="88" customWidth="1"/>
    <col min="12807" max="12808" width="21.85546875" style="88" customWidth="1"/>
    <col min="12809" max="12809" width="19.42578125" style="88" customWidth="1"/>
    <col min="12810" max="12810" width="42" style="88" customWidth="1"/>
    <col min="12811" max="13056" width="10.85546875" style="88"/>
    <col min="13057" max="13057" width="72" style="88" bestFit="1" customWidth="1"/>
    <col min="13058" max="13058" width="78.5703125" style="88" customWidth="1"/>
    <col min="13059" max="13059" width="10.85546875" style="88"/>
    <col min="13060" max="13060" width="31.140625" style="88" customWidth="1"/>
    <col min="13061" max="13061" width="70.140625" style="88" customWidth="1"/>
    <col min="13062" max="13062" width="17.42578125" style="88" customWidth="1"/>
    <col min="13063" max="13064" width="21.85546875" style="88" customWidth="1"/>
    <col min="13065" max="13065" width="19.42578125" style="88" customWidth="1"/>
    <col min="13066" max="13066" width="42" style="88" customWidth="1"/>
    <col min="13067" max="13312" width="10.85546875" style="88"/>
    <col min="13313" max="13313" width="72" style="88" bestFit="1" customWidth="1"/>
    <col min="13314" max="13314" width="78.5703125" style="88" customWidth="1"/>
    <col min="13315" max="13315" width="10.85546875" style="88"/>
    <col min="13316" max="13316" width="31.140625" style="88" customWidth="1"/>
    <col min="13317" max="13317" width="70.140625" style="88" customWidth="1"/>
    <col min="13318" max="13318" width="17.42578125" style="88" customWidth="1"/>
    <col min="13319" max="13320" width="21.85546875" style="88" customWidth="1"/>
    <col min="13321" max="13321" width="19.42578125" style="88" customWidth="1"/>
    <col min="13322" max="13322" width="42" style="88" customWidth="1"/>
    <col min="13323" max="13568" width="10.85546875" style="88"/>
    <col min="13569" max="13569" width="72" style="88" bestFit="1" customWidth="1"/>
    <col min="13570" max="13570" width="78.5703125" style="88" customWidth="1"/>
    <col min="13571" max="13571" width="10.85546875" style="88"/>
    <col min="13572" max="13572" width="31.140625" style="88" customWidth="1"/>
    <col min="13573" max="13573" width="70.140625" style="88" customWidth="1"/>
    <col min="13574" max="13574" width="17.42578125" style="88" customWidth="1"/>
    <col min="13575" max="13576" width="21.85546875" style="88" customWidth="1"/>
    <col min="13577" max="13577" width="19.42578125" style="88" customWidth="1"/>
    <col min="13578" max="13578" width="42" style="88" customWidth="1"/>
    <col min="13579" max="13824" width="10.85546875" style="88"/>
    <col min="13825" max="13825" width="72" style="88" bestFit="1" customWidth="1"/>
    <col min="13826" max="13826" width="78.5703125" style="88" customWidth="1"/>
    <col min="13827" max="13827" width="10.85546875" style="88"/>
    <col min="13828" max="13828" width="31.140625" style="88" customWidth="1"/>
    <col min="13829" max="13829" width="70.140625" style="88" customWidth="1"/>
    <col min="13830" max="13830" width="17.42578125" style="88" customWidth="1"/>
    <col min="13831" max="13832" width="21.85546875" style="88" customWidth="1"/>
    <col min="13833" max="13833" width="19.42578125" style="88" customWidth="1"/>
    <col min="13834" max="13834" width="42" style="88" customWidth="1"/>
    <col min="13835" max="14080" width="10.85546875" style="88"/>
    <col min="14081" max="14081" width="72" style="88" bestFit="1" customWidth="1"/>
    <col min="14082" max="14082" width="78.5703125" style="88" customWidth="1"/>
    <col min="14083" max="14083" width="10.85546875" style="88"/>
    <col min="14084" max="14084" width="31.140625" style="88" customWidth="1"/>
    <col min="14085" max="14085" width="70.140625" style="88" customWidth="1"/>
    <col min="14086" max="14086" width="17.42578125" style="88" customWidth="1"/>
    <col min="14087" max="14088" width="21.85546875" style="88" customWidth="1"/>
    <col min="14089" max="14089" width="19.42578125" style="88" customWidth="1"/>
    <col min="14090" max="14090" width="42" style="88" customWidth="1"/>
    <col min="14091" max="14336" width="10.85546875" style="88"/>
    <col min="14337" max="14337" width="72" style="88" bestFit="1" customWidth="1"/>
    <col min="14338" max="14338" width="78.5703125" style="88" customWidth="1"/>
    <col min="14339" max="14339" width="10.85546875" style="88"/>
    <col min="14340" max="14340" width="31.140625" style="88" customWidth="1"/>
    <col min="14341" max="14341" width="70.140625" style="88" customWidth="1"/>
    <col min="14342" max="14342" width="17.42578125" style="88" customWidth="1"/>
    <col min="14343" max="14344" width="21.85546875" style="88" customWidth="1"/>
    <col min="14345" max="14345" width="19.42578125" style="88" customWidth="1"/>
    <col min="14346" max="14346" width="42" style="88" customWidth="1"/>
    <col min="14347" max="14592" width="10.85546875" style="88"/>
    <col min="14593" max="14593" width="72" style="88" bestFit="1" customWidth="1"/>
    <col min="14594" max="14594" width="78.5703125" style="88" customWidth="1"/>
    <col min="14595" max="14595" width="10.85546875" style="88"/>
    <col min="14596" max="14596" width="31.140625" style="88" customWidth="1"/>
    <col min="14597" max="14597" width="70.140625" style="88" customWidth="1"/>
    <col min="14598" max="14598" width="17.42578125" style="88" customWidth="1"/>
    <col min="14599" max="14600" width="21.85546875" style="88" customWidth="1"/>
    <col min="14601" max="14601" width="19.42578125" style="88" customWidth="1"/>
    <col min="14602" max="14602" width="42" style="88" customWidth="1"/>
    <col min="14603" max="14848" width="10.85546875" style="88"/>
    <col min="14849" max="14849" width="72" style="88" bestFit="1" customWidth="1"/>
    <col min="14850" max="14850" width="78.5703125" style="88" customWidth="1"/>
    <col min="14851" max="14851" width="10.85546875" style="88"/>
    <col min="14852" max="14852" width="31.140625" style="88" customWidth="1"/>
    <col min="14853" max="14853" width="70.140625" style="88" customWidth="1"/>
    <col min="14854" max="14854" width="17.42578125" style="88" customWidth="1"/>
    <col min="14855" max="14856" width="21.85546875" style="88" customWidth="1"/>
    <col min="14857" max="14857" width="19.42578125" style="88" customWidth="1"/>
    <col min="14858" max="14858" width="42" style="88" customWidth="1"/>
    <col min="14859" max="15104" width="10.85546875" style="88"/>
    <col min="15105" max="15105" width="72" style="88" bestFit="1" customWidth="1"/>
    <col min="15106" max="15106" width="78.5703125" style="88" customWidth="1"/>
    <col min="15107" max="15107" width="10.85546875" style="88"/>
    <col min="15108" max="15108" width="31.140625" style="88" customWidth="1"/>
    <col min="15109" max="15109" width="70.140625" style="88" customWidth="1"/>
    <col min="15110" max="15110" width="17.42578125" style="88" customWidth="1"/>
    <col min="15111" max="15112" width="21.85546875" style="88" customWidth="1"/>
    <col min="15113" max="15113" width="19.42578125" style="88" customWidth="1"/>
    <col min="15114" max="15114" width="42" style="88" customWidth="1"/>
    <col min="15115" max="15360" width="10.85546875" style="88"/>
    <col min="15361" max="15361" width="72" style="88" bestFit="1" customWidth="1"/>
    <col min="15362" max="15362" width="78.5703125" style="88" customWidth="1"/>
    <col min="15363" max="15363" width="10.85546875" style="88"/>
    <col min="15364" max="15364" width="31.140625" style="88" customWidth="1"/>
    <col min="15365" max="15365" width="70.140625" style="88" customWidth="1"/>
    <col min="15366" max="15366" width="17.42578125" style="88" customWidth="1"/>
    <col min="15367" max="15368" width="21.85546875" style="88" customWidth="1"/>
    <col min="15369" max="15369" width="19.42578125" style="88" customWidth="1"/>
    <col min="15370" max="15370" width="42" style="88" customWidth="1"/>
    <col min="15371" max="15616" width="10.85546875" style="88"/>
    <col min="15617" max="15617" width="72" style="88" bestFit="1" customWidth="1"/>
    <col min="15618" max="15618" width="78.5703125" style="88" customWidth="1"/>
    <col min="15619" max="15619" width="10.85546875" style="88"/>
    <col min="15620" max="15620" width="31.140625" style="88" customWidth="1"/>
    <col min="15621" max="15621" width="70.140625" style="88" customWidth="1"/>
    <col min="15622" max="15622" width="17.42578125" style="88" customWidth="1"/>
    <col min="15623" max="15624" width="21.85546875" style="88" customWidth="1"/>
    <col min="15625" max="15625" width="19.42578125" style="88" customWidth="1"/>
    <col min="15626" max="15626" width="42" style="88" customWidth="1"/>
    <col min="15627" max="15872" width="10.85546875" style="88"/>
    <col min="15873" max="15873" width="72" style="88" bestFit="1" customWidth="1"/>
    <col min="15874" max="15874" width="78.5703125" style="88" customWidth="1"/>
    <col min="15875" max="15875" width="10.85546875" style="88"/>
    <col min="15876" max="15876" width="31.140625" style="88" customWidth="1"/>
    <col min="15877" max="15877" width="70.140625" style="88" customWidth="1"/>
    <col min="15878" max="15878" width="17.42578125" style="88" customWidth="1"/>
    <col min="15879" max="15880" width="21.85546875" style="88" customWidth="1"/>
    <col min="15881" max="15881" width="19.42578125" style="88" customWidth="1"/>
    <col min="15882" max="15882" width="42" style="88" customWidth="1"/>
    <col min="15883" max="16128" width="10.85546875" style="88"/>
    <col min="16129" max="16129" width="72" style="88" bestFit="1" customWidth="1"/>
    <col min="16130" max="16130" width="78.5703125" style="88" customWidth="1"/>
    <col min="16131" max="16131" width="10.85546875" style="88"/>
    <col min="16132" max="16132" width="31.140625" style="88" customWidth="1"/>
    <col min="16133" max="16133" width="70.140625" style="88" customWidth="1"/>
    <col min="16134" max="16134" width="17.42578125" style="88" customWidth="1"/>
    <col min="16135" max="16136" width="21.85546875" style="88" customWidth="1"/>
    <col min="16137" max="16137" width="19.42578125" style="88" customWidth="1"/>
    <col min="16138" max="16138" width="42" style="88" customWidth="1"/>
    <col min="16139" max="16384" width="10.85546875" style="88"/>
  </cols>
  <sheetData>
    <row r="1" spans="1:2" ht="25.5" customHeight="1" x14ac:dyDescent="0.25">
      <c r="A1" s="272" t="s">
        <v>0</v>
      </c>
      <c r="B1" s="273"/>
    </row>
    <row r="2" spans="1:2" ht="25.5" customHeight="1" x14ac:dyDescent="0.25">
      <c r="A2" s="274" t="s">
        <v>1</v>
      </c>
      <c r="B2" s="275"/>
    </row>
    <row r="3" spans="1:2" ht="15" x14ac:dyDescent="0.25">
      <c r="A3" s="89" t="s">
        <v>2</v>
      </c>
      <c r="B3" s="90" t="s">
        <v>3</v>
      </c>
    </row>
    <row r="4" spans="1:2" ht="15" x14ac:dyDescent="0.25">
      <c r="A4" s="91" t="s">
        <v>4</v>
      </c>
      <c r="B4" s="92" t="s">
        <v>5</v>
      </c>
    </row>
    <row r="5" spans="1:2" ht="15" x14ac:dyDescent="0.25">
      <c r="A5" s="91" t="s">
        <v>6</v>
      </c>
      <c r="B5" s="92" t="s">
        <v>7</v>
      </c>
    </row>
    <row r="6" spans="1:2" ht="103.5" x14ac:dyDescent="0.25">
      <c r="A6" s="91" t="s">
        <v>8</v>
      </c>
      <c r="B6" s="93" t="s">
        <v>9</v>
      </c>
    </row>
    <row r="7" spans="1:2" ht="40.5" customHeight="1" x14ac:dyDescent="0.25">
      <c r="A7" s="91" t="s">
        <v>10</v>
      </c>
      <c r="B7" s="94" t="s">
        <v>11</v>
      </c>
    </row>
    <row r="8" spans="1:2" ht="29.25" customHeight="1" x14ac:dyDescent="0.25">
      <c r="A8" s="91" t="s">
        <v>12</v>
      </c>
      <c r="B8" s="94" t="s">
        <v>13</v>
      </c>
    </row>
    <row r="9" spans="1:2" ht="38.25" customHeight="1" x14ac:dyDescent="0.25">
      <c r="A9" s="91" t="s">
        <v>14</v>
      </c>
      <c r="B9" s="94" t="s">
        <v>13</v>
      </c>
    </row>
    <row r="10" spans="1:2" ht="28.5" x14ac:dyDescent="0.25">
      <c r="A10" s="91" t="s">
        <v>15</v>
      </c>
      <c r="B10" s="95" t="s">
        <v>16</v>
      </c>
    </row>
    <row r="11" spans="1:2" ht="15" x14ac:dyDescent="0.25">
      <c r="A11" s="91" t="s">
        <v>17</v>
      </c>
      <c r="B11" s="95" t="s">
        <v>18</v>
      </c>
    </row>
    <row r="12" spans="1:2" ht="8.25" customHeight="1" x14ac:dyDescent="0.25">
      <c r="A12" s="96"/>
      <c r="B12" s="97"/>
    </row>
    <row r="13" spans="1:2" ht="15" x14ac:dyDescent="0.25">
      <c r="A13" s="91" t="s">
        <v>19</v>
      </c>
      <c r="B13" s="98" t="s">
        <v>20</v>
      </c>
    </row>
    <row r="14" spans="1:2" ht="15" x14ac:dyDescent="0.25">
      <c r="A14" s="91" t="s">
        <v>21</v>
      </c>
      <c r="B14" s="98" t="s">
        <v>22</v>
      </c>
    </row>
    <row r="15" spans="1:2" ht="28.5" x14ac:dyDescent="0.25">
      <c r="A15" s="91" t="s">
        <v>23</v>
      </c>
      <c r="B15" s="98" t="s">
        <v>24</v>
      </c>
    </row>
    <row r="16" spans="1:2" ht="15" x14ac:dyDescent="0.25">
      <c r="A16" s="91" t="s">
        <v>25</v>
      </c>
      <c r="B16" s="98" t="s">
        <v>26</v>
      </c>
    </row>
    <row r="17" spans="1:2" ht="8.25" customHeight="1" x14ac:dyDescent="0.25">
      <c r="A17" s="96"/>
      <c r="B17" s="99"/>
    </row>
    <row r="18" spans="1:2" ht="42.75" x14ac:dyDescent="0.25">
      <c r="A18" s="91" t="s">
        <v>27</v>
      </c>
      <c r="B18" s="98" t="s">
        <v>28</v>
      </c>
    </row>
    <row r="19" spans="1:2" ht="28.5" x14ac:dyDescent="0.25">
      <c r="A19" s="91" t="s">
        <v>29</v>
      </c>
      <c r="B19" s="98" t="s">
        <v>30</v>
      </c>
    </row>
    <row r="20" spans="1:2" ht="42.75" x14ac:dyDescent="0.25">
      <c r="A20" s="91" t="s">
        <v>31</v>
      </c>
      <c r="B20" s="98" t="s">
        <v>32</v>
      </c>
    </row>
    <row r="21" spans="1:2" ht="28.5" x14ac:dyDescent="0.25">
      <c r="A21" s="91" t="s">
        <v>25</v>
      </c>
      <c r="B21" s="98" t="s">
        <v>33</v>
      </c>
    </row>
    <row r="22" spans="1:2" ht="8.25" customHeight="1" x14ac:dyDescent="0.25">
      <c r="A22" s="96"/>
      <c r="B22" s="99"/>
    </row>
    <row r="23" spans="1:2" ht="31.5" customHeight="1" x14ac:dyDescent="0.25">
      <c r="A23" s="91" t="s">
        <v>34</v>
      </c>
      <c r="B23" s="98" t="s">
        <v>35</v>
      </c>
    </row>
    <row r="24" spans="1:2" ht="15" x14ac:dyDescent="0.25">
      <c r="A24" s="91" t="s">
        <v>36</v>
      </c>
      <c r="B24" s="98" t="s">
        <v>37</v>
      </c>
    </row>
    <row r="25" spans="1:2" ht="19.7" customHeight="1" x14ac:dyDescent="0.25">
      <c r="A25" s="91" t="s">
        <v>38</v>
      </c>
      <c r="B25" s="98" t="s">
        <v>39</v>
      </c>
    </row>
    <row r="26" spans="1:2" ht="28.7" customHeight="1" x14ac:dyDescent="0.25">
      <c r="A26" s="91" t="s">
        <v>40</v>
      </c>
      <c r="B26" s="98" t="s">
        <v>41</v>
      </c>
    </row>
    <row r="27" spans="1:2" ht="20.45" customHeight="1" x14ac:dyDescent="0.25">
      <c r="A27" s="91" t="s">
        <v>42</v>
      </c>
      <c r="B27" s="98" t="s">
        <v>43</v>
      </c>
    </row>
    <row r="28" spans="1:2" ht="8.25" customHeight="1" x14ac:dyDescent="0.25">
      <c r="A28" s="96"/>
      <c r="B28" s="99"/>
    </row>
    <row r="29" spans="1:2" ht="28.5" x14ac:dyDescent="0.25">
      <c r="A29" s="91" t="s">
        <v>44</v>
      </c>
      <c r="B29" s="98" t="s">
        <v>45</v>
      </c>
    </row>
    <row r="30" spans="1:2" ht="42.75" x14ac:dyDescent="0.25">
      <c r="A30" s="91" t="s">
        <v>46</v>
      </c>
      <c r="B30" s="98" t="s">
        <v>47</v>
      </c>
    </row>
    <row r="31" spans="1:2" ht="42.75" x14ac:dyDescent="0.25">
      <c r="A31" s="91" t="s">
        <v>48</v>
      </c>
      <c r="B31" s="98" t="s">
        <v>49</v>
      </c>
    </row>
    <row r="32" spans="1:2" ht="28.5" x14ac:dyDescent="0.25">
      <c r="A32" s="91" t="s">
        <v>50</v>
      </c>
      <c r="B32" s="98" t="s">
        <v>51</v>
      </c>
    </row>
    <row r="33" spans="1:2" ht="57" x14ac:dyDescent="0.25">
      <c r="A33" s="91" t="s">
        <v>52</v>
      </c>
      <c r="B33" s="98" t="s">
        <v>53</v>
      </c>
    </row>
    <row r="34" spans="1:2" ht="85.35" customHeight="1" x14ac:dyDescent="0.25">
      <c r="A34" s="100" t="s">
        <v>54</v>
      </c>
      <c r="B34" s="98" t="s">
        <v>55</v>
      </c>
    </row>
    <row r="35" spans="1:2" ht="81.599999999999994" customHeight="1" x14ac:dyDescent="0.25">
      <c r="A35" s="100" t="s">
        <v>56</v>
      </c>
      <c r="B35" s="98" t="s">
        <v>57</v>
      </c>
    </row>
    <row r="36" spans="1:2" ht="54" customHeight="1" x14ac:dyDescent="0.25">
      <c r="A36" s="100" t="s">
        <v>58</v>
      </c>
      <c r="B36" s="98" t="s">
        <v>59</v>
      </c>
    </row>
    <row r="37" spans="1:2" ht="8.25" customHeight="1" x14ac:dyDescent="0.25">
      <c r="A37" s="101"/>
      <c r="B37" s="99"/>
    </row>
    <row r="38" spans="1:2" ht="71.25" x14ac:dyDescent="0.25">
      <c r="A38" s="100" t="s">
        <v>60</v>
      </c>
      <c r="B38" s="98" t="s">
        <v>61</v>
      </c>
    </row>
    <row r="39" spans="1:2" ht="42.75" x14ac:dyDescent="0.25">
      <c r="A39" s="100" t="s">
        <v>62</v>
      </c>
      <c r="B39" s="98" t="s">
        <v>63</v>
      </c>
    </row>
    <row r="40" spans="1:2" ht="28.5" x14ac:dyDescent="0.25">
      <c r="A40" s="100" t="s">
        <v>64</v>
      </c>
      <c r="B40" s="98" t="s">
        <v>65</v>
      </c>
    </row>
    <row r="41" spans="1:2" ht="71.25" x14ac:dyDescent="0.25">
      <c r="A41" s="100" t="s">
        <v>66</v>
      </c>
      <c r="B41" s="98" t="s">
        <v>67</v>
      </c>
    </row>
    <row r="42" spans="1:2" ht="28.5" x14ac:dyDescent="0.25">
      <c r="A42" s="91" t="s">
        <v>68</v>
      </c>
      <c r="B42" s="98" t="s">
        <v>69</v>
      </c>
    </row>
    <row r="43" spans="1:2" ht="15" x14ac:dyDescent="0.25">
      <c r="A43" s="100"/>
      <c r="B43" s="102"/>
    </row>
    <row r="44" spans="1:2" ht="25.5" customHeight="1" x14ac:dyDescent="0.25">
      <c r="A44" s="274" t="s">
        <v>70</v>
      </c>
      <c r="B44" s="275"/>
    </row>
    <row r="45" spans="1:2" ht="15" x14ac:dyDescent="0.25">
      <c r="A45" s="89" t="s">
        <v>2</v>
      </c>
      <c r="B45" s="90" t="s">
        <v>3</v>
      </c>
    </row>
    <row r="46" spans="1:2" ht="15" x14ac:dyDescent="0.25">
      <c r="A46" s="91" t="s">
        <v>6</v>
      </c>
      <c r="B46" s="92" t="s">
        <v>7</v>
      </c>
    </row>
    <row r="47" spans="1:2" ht="103.5" x14ac:dyDescent="0.25">
      <c r="A47" s="91" t="s">
        <v>8</v>
      </c>
      <c r="B47" s="93" t="s">
        <v>9</v>
      </c>
    </row>
    <row r="48" spans="1:2" ht="15" x14ac:dyDescent="0.25">
      <c r="A48" s="91" t="s">
        <v>71</v>
      </c>
      <c r="B48" s="103" t="s">
        <v>72</v>
      </c>
    </row>
    <row r="49" spans="1:2" ht="37.5" customHeight="1" x14ac:dyDescent="0.25">
      <c r="A49" s="91" t="s">
        <v>73</v>
      </c>
      <c r="B49" s="103" t="s">
        <v>13</v>
      </c>
    </row>
    <row r="50" spans="1:2" ht="28.5" x14ac:dyDescent="0.25">
      <c r="A50" s="91" t="s">
        <v>74</v>
      </c>
      <c r="B50" s="103" t="s">
        <v>75</v>
      </c>
    </row>
    <row r="51" spans="1:2" ht="42.75" x14ac:dyDescent="0.25">
      <c r="A51" s="91" t="s">
        <v>76</v>
      </c>
      <c r="B51" s="104" t="s">
        <v>77</v>
      </c>
    </row>
    <row r="52" spans="1:2" ht="42.75" x14ac:dyDescent="0.25">
      <c r="A52" s="91" t="s">
        <v>78</v>
      </c>
      <c r="B52" s="104" t="s">
        <v>79</v>
      </c>
    </row>
    <row r="53" spans="1:2" ht="15" x14ac:dyDescent="0.25">
      <c r="A53" s="91" t="s">
        <v>80</v>
      </c>
      <c r="B53" s="104" t="s">
        <v>81</v>
      </c>
    </row>
    <row r="54" spans="1:2" ht="71.25" x14ac:dyDescent="0.25">
      <c r="A54" s="91" t="s">
        <v>82</v>
      </c>
      <c r="B54" s="104" t="s">
        <v>83</v>
      </c>
    </row>
    <row r="55" spans="1:2" ht="60" x14ac:dyDescent="0.25">
      <c r="A55" s="100" t="s">
        <v>84</v>
      </c>
      <c r="B55" s="104" t="s">
        <v>85</v>
      </c>
    </row>
    <row r="56" spans="1:2" ht="28.5" x14ac:dyDescent="0.25">
      <c r="A56" s="91" t="s">
        <v>86</v>
      </c>
      <c r="B56" s="104" t="s">
        <v>87</v>
      </c>
    </row>
    <row r="57" spans="1:2" ht="99.75" x14ac:dyDescent="0.25">
      <c r="A57" s="91" t="s">
        <v>88</v>
      </c>
      <c r="B57" s="104" t="s">
        <v>89</v>
      </c>
    </row>
    <row r="58" spans="1:2" ht="15" x14ac:dyDescent="0.25">
      <c r="A58" s="91" t="s">
        <v>90</v>
      </c>
      <c r="B58" s="104" t="s">
        <v>91</v>
      </c>
    </row>
    <row r="59" spans="1:2" ht="28.5" x14ac:dyDescent="0.25">
      <c r="A59" s="91" t="s">
        <v>92</v>
      </c>
      <c r="B59" s="104" t="s">
        <v>93</v>
      </c>
    </row>
    <row r="60" spans="1:2" ht="28.5" x14ac:dyDescent="0.25">
      <c r="A60" s="91" t="s">
        <v>94</v>
      </c>
      <c r="B60" s="104" t="s">
        <v>95</v>
      </c>
    </row>
    <row r="61" spans="1:2" ht="28.5" x14ac:dyDescent="0.25">
      <c r="A61" s="91" t="s">
        <v>96</v>
      </c>
      <c r="B61" s="104" t="s">
        <v>97</v>
      </c>
    </row>
    <row r="62" spans="1:2" ht="28.5" x14ac:dyDescent="0.25">
      <c r="A62" s="91" t="s">
        <v>98</v>
      </c>
      <c r="B62" s="104" t="s">
        <v>99</v>
      </c>
    </row>
    <row r="63" spans="1:2" ht="42.75" x14ac:dyDescent="0.25">
      <c r="A63" s="91" t="s">
        <v>100</v>
      </c>
      <c r="B63" s="104" t="s">
        <v>101</v>
      </c>
    </row>
    <row r="64" spans="1:2" ht="79.5" customHeight="1" x14ac:dyDescent="0.25">
      <c r="A64" s="91" t="s">
        <v>102</v>
      </c>
      <c r="B64" s="104" t="s">
        <v>103</v>
      </c>
    </row>
    <row r="65" spans="1:2" ht="114" x14ac:dyDescent="0.25">
      <c r="A65" s="91" t="s">
        <v>104</v>
      </c>
      <c r="B65" s="104" t="s">
        <v>105</v>
      </c>
    </row>
    <row r="66" spans="1:2" ht="28.5" x14ac:dyDescent="0.25">
      <c r="A66" s="91" t="s">
        <v>106</v>
      </c>
      <c r="B66" s="104" t="s">
        <v>107</v>
      </c>
    </row>
    <row r="67" spans="1:2" ht="171" x14ac:dyDescent="0.25">
      <c r="A67" s="91" t="s">
        <v>108</v>
      </c>
      <c r="B67" s="104" t="s">
        <v>109</v>
      </c>
    </row>
    <row r="68" spans="1:2" ht="28.5" x14ac:dyDescent="0.25">
      <c r="A68" s="91" t="s">
        <v>110</v>
      </c>
      <c r="B68" s="104" t="s">
        <v>111</v>
      </c>
    </row>
    <row r="69" spans="1:2" ht="30" x14ac:dyDescent="0.25">
      <c r="A69" s="100" t="s">
        <v>112</v>
      </c>
      <c r="B69" s="104" t="s">
        <v>113</v>
      </c>
    </row>
    <row r="70" spans="1:2" ht="25.5" customHeight="1" x14ac:dyDescent="0.25">
      <c r="A70" s="274" t="s">
        <v>114</v>
      </c>
      <c r="B70" s="275"/>
    </row>
    <row r="71" spans="1:2" ht="15" x14ac:dyDescent="0.25">
      <c r="A71" s="276" t="s">
        <v>115</v>
      </c>
      <c r="B71" s="277"/>
    </row>
    <row r="72" spans="1:2" ht="72" customHeight="1" x14ac:dyDescent="0.25">
      <c r="A72" s="270" t="s">
        <v>116</v>
      </c>
      <c r="B72" s="271"/>
    </row>
    <row r="73" spans="1:2" ht="28.5" x14ac:dyDescent="0.25">
      <c r="A73" s="91" t="s">
        <v>117</v>
      </c>
      <c r="B73" s="104" t="s">
        <v>118</v>
      </c>
    </row>
    <row r="74" spans="1:2" ht="42.75" x14ac:dyDescent="0.25">
      <c r="A74" s="100" t="s">
        <v>119</v>
      </c>
      <c r="B74" s="104" t="s">
        <v>120</v>
      </c>
    </row>
  </sheetData>
  <mergeCells count="6">
    <mergeCell ref="A72:B72"/>
    <mergeCell ref="A1:B1"/>
    <mergeCell ref="A2:B2"/>
    <mergeCell ref="A44:B44"/>
    <mergeCell ref="A70:B70"/>
    <mergeCell ref="A71:B71"/>
  </mergeCells>
  <pageMargins left="0.25" right="0.25" top="0.75" bottom="0.75" header="0.3" footer="0.3"/>
  <pageSetup scale="2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27370-E96B-4642-AE3D-82B176DB9455}">
  <sheetPr>
    <tabColor theme="0"/>
    <pageSetUpPr fitToPage="1"/>
  </sheetPr>
  <dimension ref="A1:AO49"/>
  <sheetViews>
    <sheetView showGridLines="0" topLeftCell="P14" zoomScale="60" zoomScaleNormal="60" workbookViewId="0">
      <selection activeCell="AC22" sqref="AC22"/>
    </sheetView>
  </sheetViews>
  <sheetFormatPr baseColWidth="10" defaultColWidth="10.85546875" defaultRowHeight="14.25" x14ac:dyDescent="0.25"/>
  <cols>
    <col min="1" max="1" width="38.42578125" style="15" customWidth="1"/>
    <col min="2" max="15" width="20.5703125" style="15" customWidth="1"/>
    <col min="16" max="16" width="32.42578125" style="15" customWidth="1"/>
    <col min="17" max="27" width="18.140625" style="15" customWidth="1"/>
    <col min="28" max="28" width="22.5703125" style="15" customWidth="1"/>
    <col min="29" max="29" width="19" style="15" customWidth="1"/>
    <col min="30" max="30" width="19.42578125" style="15" customWidth="1"/>
    <col min="31" max="31" width="20.5703125" style="15" customWidth="1"/>
    <col min="32" max="32" width="22.85546875" style="15" customWidth="1"/>
    <col min="33" max="33" width="18.42578125" style="15" bestFit="1" customWidth="1"/>
    <col min="34" max="34" width="8.42578125" style="15" customWidth="1"/>
    <col min="35" max="35" width="18.42578125" style="15" bestFit="1" customWidth="1"/>
    <col min="36" max="36" width="5.5703125" style="15" customWidth="1"/>
    <col min="37" max="37" width="18.42578125" style="15" bestFit="1" customWidth="1"/>
    <col min="38" max="38" width="4.570312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x14ac:dyDescent="0.3">
      <c r="A1" s="376"/>
      <c r="B1" s="379" t="s">
        <v>121</v>
      </c>
      <c r="C1" s="380"/>
      <c r="D1" s="380"/>
      <c r="E1" s="380"/>
      <c r="F1" s="380"/>
      <c r="G1" s="380"/>
      <c r="H1" s="380"/>
      <c r="I1" s="380"/>
      <c r="J1" s="380"/>
      <c r="K1" s="380"/>
      <c r="L1" s="380"/>
      <c r="M1" s="380"/>
      <c r="N1" s="380"/>
      <c r="O1" s="380"/>
      <c r="P1" s="380"/>
      <c r="Q1" s="380"/>
      <c r="R1" s="380"/>
      <c r="S1" s="380"/>
      <c r="T1" s="380"/>
      <c r="U1" s="380"/>
      <c r="V1" s="380"/>
      <c r="W1" s="380"/>
      <c r="X1" s="380"/>
      <c r="Y1" s="380"/>
      <c r="Z1" s="380"/>
      <c r="AA1" s="381"/>
      <c r="AB1" s="388" t="s">
        <v>122</v>
      </c>
      <c r="AC1" s="389"/>
      <c r="AD1" s="389"/>
      <c r="AE1" s="390"/>
    </row>
    <row r="2" spans="1:31" ht="30.75" customHeight="1" thickBot="1" x14ac:dyDescent="0.3">
      <c r="A2" s="377"/>
      <c r="B2" s="379" t="s">
        <v>123</v>
      </c>
      <c r="C2" s="380"/>
      <c r="D2" s="380"/>
      <c r="E2" s="380"/>
      <c r="F2" s="380"/>
      <c r="G2" s="380"/>
      <c r="H2" s="380"/>
      <c r="I2" s="380"/>
      <c r="J2" s="380"/>
      <c r="K2" s="380"/>
      <c r="L2" s="380"/>
      <c r="M2" s="380"/>
      <c r="N2" s="380"/>
      <c r="O2" s="380"/>
      <c r="P2" s="380"/>
      <c r="Q2" s="380"/>
      <c r="R2" s="380"/>
      <c r="S2" s="380"/>
      <c r="T2" s="380"/>
      <c r="U2" s="380"/>
      <c r="V2" s="380"/>
      <c r="W2" s="380"/>
      <c r="X2" s="380"/>
      <c r="Y2" s="380"/>
      <c r="Z2" s="380"/>
      <c r="AA2" s="381"/>
      <c r="AB2" s="388" t="s">
        <v>124</v>
      </c>
      <c r="AC2" s="389"/>
      <c r="AD2" s="389"/>
      <c r="AE2" s="390"/>
    </row>
    <row r="3" spans="1:31" ht="24" customHeight="1" thickBot="1" x14ac:dyDescent="0.3">
      <c r="A3" s="377"/>
      <c r="B3" s="382" t="s">
        <v>125</v>
      </c>
      <c r="C3" s="383"/>
      <c r="D3" s="383"/>
      <c r="E3" s="383"/>
      <c r="F3" s="383"/>
      <c r="G3" s="383"/>
      <c r="H3" s="383"/>
      <c r="I3" s="383"/>
      <c r="J3" s="383"/>
      <c r="K3" s="383"/>
      <c r="L3" s="383"/>
      <c r="M3" s="383"/>
      <c r="N3" s="383"/>
      <c r="O3" s="383"/>
      <c r="P3" s="383"/>
      <c r="Q3" s="383"/>
      <c r="R3" s="383"/>
      <c r="S3" s="383"/>
      <c r="T3" s="383"/>
      <c r="U3" s="383"/>
      <c r="V3" s="383"/>
      <c r="W3" s="383"/>
      <c r="X3" s="383"/>
      <c r="Y3" s="383"/>
      <c r="Z3" s="383"/>
      <c r="AA3" s="384"/>
      <c r="AB3" s="388" t="s">
        <v>126</v>
      </c>
      <c r="AC3" s="389"/>
      <c r="AD3" s="389"/>
      <c r="AE3" s="390"/>
    </row>
    <row r="4" spans="1:31" ht="21.75" customHeight="1" thickBot="1" x14ac:dyDescent="0.3">
      <c r="A4" s="378"/>
      <c r="B4" s="385"/>
      <c r="C4" s="386"/>
      <c r="D4" s="386"/>
      <c r="E4" s="386"/>
      <c r="F4" s="386"/>
      <c r="G4" s="386"/>
      <c r="H4" s="386"/>
      <c r="I4" s="386"/>
      <c r="J4" s="386"/>
      <c r="K4" s="386"/>
      <c r="L4" s="386"/>
      <c r="M4" s="386"/>
      <c r="N4" s="386"/>
      <c r="O4" s="386"/>
      <c r="P4" s="386"/>
      <c r="Q4" s="386"/>
      <c r="R4" s="386"/>
      <c r="S4" s="386"/>
      <c r="T4" s="386"/>
      <c r="U4" s="386"/>
      <c r="V4" s="386"/>
      <c r="W4" s="386"/>
      <c r="X4" s="386"/>
      <c r="Y4" s="386"/>
      <c r="Z4" s="386"/>
      <c r="AA4" s="387"/>
      <c r="AB4" s="391" t="s">
        <v>127</v>
      </c>
      <c r="AC4" s="392"/>
      <c r="AD4" s="392"/>
      <c r="AE4" s="393"/>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customHeight="1" x14ac:dyDescent="0.25">
      <c r="A7" s="333" t="s">
        <v>4</v>
      </c>
      <c r="B7" s="334"/>
      <c r="C7" s="371" t="s">
        <v>149</v>
      </c>
      <c r="D7" s="333" t="s">
        <v>6</v>
      </c>
      <c r="E7" s="339"/>
      <c r="F7" s="339"/>
      <c r="G7" s="339"/>
      <c r="H7" s="334"/>
      <c r="I7" s="363">
        <v>45610</v>
      </c>
      <c r="J7" s="364"/>
      <c r="K7" s="333" t="s">
        <v>8</v>
      </c>
      <c r="L7" s="334"/>
      <c r="M7" s="355" t="s">
        <v>129</v>
      </c>
      <c r="N7" s="356"/>
      <c r="O7" s="344"/>
      <c r="P7" s="345"/>
      <c r="Q7" s="20"/>
      <c r="R7" s="20"/>
      <c r="S7" s="20"/>
      <c r="T7" s="20"/>
      <c r="U7" s="20"/>
      <c r="V7" s="20"/>
      <c r="W7" s="20"/>
      <c r="X7" s="20"/>
      <c r="Y7" s="20"/>
      <c r="Z7" s="21"/>
      <c r="AA7" s="20"/>
      <c r="AB7" s="20"/>
      <c r="AD7" s="22"/>
      <c r="AE7" s="23"/>
    </row>
    <row r="8" spans="1:31" ht="15" customHeight="1" x14ac:dyDescent="0.25">
      <c r="A8" s="335"/>
      <c r="B8" s="336"/>
      <c r="C8" s="372"/>
      <c r="D8" s="335"/>
      <c r="E8" s="340"/>
      <c r="F8" s="340"/>
      <c r="G8" s="340"/>
      <c r="H8" s="336"/>
      <c r="I8" s="365"/>
      <c r="J8" s="366"/>
      <c r="K8" s="335"/>
      <c r="L8" s="336"/>
      <c r="M8" s="374" t="s">
        <v>130</v>
      </c>
      <c r="N8" s="375"/>
      <c r="O8" s="357"/>
      <c r="P8" s="358"/>
      <c r="Q8" s="20"/>
      <c r="R8" s="20"/>
      <c r="S8" s="20"/>
      <c r="T8" s="20"/>
      <c r="U8" s="20"/>
      <c r="V8" s="20"/>
      <c r="W8" s="20"/>
      <c r="X8" s="20"/>
      <c r="Y8" s="20"/>
      <c r="Z8" s="21"/>
      <c r="AA8" s="20"/>
      <c r="AB8" s="20"/>
      <c r="AD8" s="22"/>
      <c r="AE8" s="23"/>
    </row>
    <row r="9" spans="1:31" ht="15.75" customHeight="1" thickBot="1" x14ac:dyDescent="0.3">
      <c r="A9" s="337"/>
      <c r="B9" s="338"/>
      <c r="C9" s="373"/>
      <c r="D9" s="337"/>
      <c r="E9" s="341"/>
      <c r="F9" s="341"/>
      <c r="G9" s="341"/>
      <c r="H9" s="338"/>
      <c r="I9" s="367"/>
      <c r="J9" s="368"/>
      <c r="K9" s="337"/>
      <c r="L9" s="338"/>
      <c r="M9" s="359" t="s">
        <v>131</v>
      </c>
      <c r="N9" s="360"/>
      <c r="O9" s="361" t="s">
        <v>132</v>
      </c>
      <c r="P9" s="362"/>
      <c r="Q9" s="20"/>
      <c r="R9" s="20"/>
      <c r="S9" s="20"/>
      <c r="T9" s="20"/>
      <c r="U9" s="20"/>
      <c r="V9" s="20"/>
      <c r="W9" s="20"/>
      <c r="X9" s="20"/>
      <c r="Y9" s="20"/>
      <c r="Z9" s="21"/>
      <c r="AA9" s="20"/>
      <c r="AB9" s="20"/>
      <c r="AD9" s="22"/>
      <c r="AE9" s="23"/>
    </row>
    <row r="10" spans="1:31" ht="15" customHeight="1" thickBot="1" x14ac:dyDescent="0.3">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333" t="s">
        <v>10</v>
      </c>
      <c r="B11" s="334"/>
      <c r="C11" s="308" t="s">
        <v>133</v>
      </c>
      <c r="D11" s="309"/>
      <c r="E11" s="309"/>
      <c r="F11" s="309"/>
      <c r="G11" s="309"/>
      <c r="H11" s="309"/>
      <c r="I11" s="309"/>
      <c r="J11" s="309"/>
      <c r="K11" s="309"/>
      <c r="L11" s="309"/>
      <c r="M11" s="309"/>
      <c r="N11" s="309"/>
      <c r="O11" s="309"/>
      <c r="P11" s="309"/>
      <c r="Q11" s="309"/>
      <c r="R11" s="309"/>
      <c r="S11" s="309"/>
      <c r="T11" s="309"/>
      <c r="U11" s="309"/>
      <c r="V11" s="309"/>
      <c r="W11" s="309"/>
      <c r="X11" s="309"/>
      <c r="Y11" s="309"/>
      <c r="Z11" s="309"/>
      <c r="AA11" s="309"/>
      <c r="AB11" s="309"/>
      <c r="AC11" s="309"/>
      <c r="AD11" s="309"/>
      <c r="AE11" s="310"/>
    </row>
    <row r="12" spans="1:31" ht="15" customHeight="1" x14ac:dyDescent="0.25">
      <c r="A12" s="335"/>
      <c r="B12" s="336"/>
      <c r="C12" s="346"/>
      <c r="D12" s="347"/>
      <c r="E12" s="347"/>
      <c r="F12" s="347"/>
      <c r="G12" s="347"/>
      <c r="H12" s="347"/>
      <c r="I12" s="347"/>
      <c r="J12" s="347"/>
      <c r="K12" s="347"/>
      <c r="L12" s="347"/>
      <c r="M12" s="347"/>
      <c r="N12" s="347"/>
      <c r="O12" s="347"/>
      <c r="P12" s="347"/>
      <c r="Q12" s="347"/>
      <c r="R12" s="347"/>
      <c r="S12" s="347"/>
      <c r="T12" s="347"/>
      <c r="U12" s="347"/>
      <c r="V12" s="347"/>
      <c r="W12" s="347"/>
      <c r="X12" s="347"/>
      <c r="Y12" s="347"/>
      <c r="Z12" s="347"/>
      <c r="AA12" s="347"/>
      <c r="AB12" s="347"/>
      <c r="AC12" s="347"/>
      <c r="AD12" s="347"/>
      <c r="AE12" s="348"/>
    </row>
    <row r="13" spans="1:31" ht="15" customHeight="1" thickBot="1" x14ac:dyDescent="0.3">
      <c r="A13" s="337"/>
      <c r="B13" s="338"/>
      <c r="C13" s="349"/>
      <c r="D13" s="350"/>
      <c r="E13" s="350"/>
      <c r="F13" s="350"/>
      <c r="G13" s="350"/>
      <c r="H13" s="350"/>
      <c r="I13" s="350"/>
      <c r="J13" s="350"/>
      <c r="K13" s="350"/>
      <c r="L13" s="350"/>
      <c r="M13" s="350"/>
      <c r="N13" s="350"/>
      <c r="O13" s="350"/>
      <c r="P13" s="350"/>
      <c r="Q13" s="350"/>
      <c r="R13" s="350"/>
      <c r="S13" s="350"/>
      <c r="T13" s="350"/>
      <c r="U13" s="350"/>
      <c r="V13" s="350"/>
      <c r="W13" s="350"/>
      <c r="X13" s="350"/>
      <c r="Y13" s="350"/>
      <c r="Z13" s="350"/>
      <c r="AA13" s="350"/>
      <c r="AB13" s="350"/>
      <c r="AC13" s="350"/>
      <c r="AD13" s="350"/>
      <c r="AE13" s="351"/>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62.1" customHeight="1" thickBot="1" x14ac:dyDescent="0.3">
      <c r="A15" s="342" t="s">
        <v>12</v>
      </c>
      <c r="B15" s="343"/>
      <c r="C15" s="352" t="s">
        <v>134</v>
      </c>
      <c r="D15" s="353"/>
      <c r="E15" s="353"/>
      <c r="F15" s="353"/>
      <c r="G15" s="353"/>
      <c r="H15" s="353"/>
      <c r="I15" s="353"/>
      <c r="J15" s="353"/>
      <c r="K15" s="354"/>
      <c r="L15" s="369" t="s">
        <v>14</v>
      </c>
      <c r="M15" s="402"/>
      <c r="N15" s="402"/>
      <c r="O15" s="402"/>
      <c r="P15" s="402"/>
      <c r="Q15" s="370"/>
      <c r="R15" s="403" t="s">
        <v>135</v>
      </c>
      <c r="S15" s="404"/>
      <c r="T15" s="404"/>
      <c r="U15" s="404"/>
      <c r="V15" s="404"/>
      <c r="W15" s="404"/>
      <c r="X15" s="405"/>
      <c r="Y15" s="369" t="s">
        <v>15</v>
      </c>
      <c r="Z15" s="370"/>
      <c r="AA15" s="394" t="s">
        <v>214</v>
      </c>
      <c r="AB15" s="395"/>
      <c r="AC15" s="395"/>
      <c r="AD15" s="395"/>
      <c r="AE15" s="396"/>
    </row>
    <row r="16" spans="1:31" ht="9" customHeight="1" thickBot="1" x14ac:dyDescent="0.3">
      <c r="A16" s="24"/>
      <c r="B16" s="20"/>
      <c r="C16" s="407"/>
      <c r="D16" s="407"/>
      <c r="E16" s="407"/>
      <c r="F16" s="407"/>
      <c r="G16" s="407"/>
      <c r="H16" s="407"/>
      <c r="I16" s="407"/>
      <c r="J16" s="407"/>
      <c r="K16" s="407"/>
      <c r="L16" s="407"/>
      <c r="M16" s="407"/>
      <c r="N16" s="407"/>
      <c r="O16" s="407"/>
      <c r="P16" s="407"/>
      <c r="Q16" s="407"/>
      <c r="R16" s="407"/>
      <c r="S16" s="407"/>
      <c r="T16" s="407"/>
      <c r="U16" s="407"/>
      <c r="V16" s="407"/>
      <c r="W16" s="407"/>
      <c r="X16" s="407"/>
      <c r="Y16" s="407"/>
      <c r="Z16" s="407"/>
      <c r="AA16" s="407"/>
      <c r="AB16" s="407"/>
      <c r="AD16" s="22"/>
      <c r="AE16" s="23"/>
    </row>
    <row r="17" spans="1:33" s="40" customFormat="1" ht="37.5" customHeight="1" thickBot="1" x14ac:dyDescent="0.3">
      <c r="A17" s="342" t="s">
        <v>17</v>
      </c>
      <c r="B17" s="343"/>
      <c r="C17" s="394" t="s">
        <v>215</v>
      </c>
      <c r="D17" s="395"/>
      <c r="E17" s="395"/>
      <c r="F17" s="395"/>
      <c r="G17" s="395"/>
      <c r="H17" s="395"/>
      <c r="I17" s="395"/>
      <c r="J17" s="395"/>
      <c r="K17" s="395"/>
      <c r="L17" s="395"/>
      <c r="M17" s="395"/>
      <c r="N17" s="395"/>
      <c r="O17" s="395"/>
      <c r="P17" s="395"/>
      <c r="Q17" s="395"/>
      <c r="R17" s="395"/>
      <c r="S17" s="395"/>
      <c r="T17" s="395"/>
      <c r="U17" s="395"/>
      <c r="V17" s="395"/>
      <c r="W17" s="395"/>
      <c r="X17" s="395"/>
      <c r="Y17" s="395"/>
      <c r="Z17" s="395"/>
      <c r="AA17" s="395"/>
      <c r="AB17" s="395"/>
      <c r="AC17" s="395"/>
      <c r="AD17" s="395"/>
      <c r="AE17" s="396"/>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x14ac:dyDescent="0.3">
      <c r="A19" s="369" t="s">
        <v>138</v>
      </c>
      <c r="B19" s="402"/>
      <c r="C19" s="402"/>
      <c r="D19" s="402"/>
      <c r="E19" s="402"/>
      <c r="F19" s="402"/>
      <c r="G19" s="402"/>
      <c r="H19" s="402"/>
      <c r="I19" s="402"/>
      <c r="J19" s="402"/>
      <c r="K19" s="402"/>
      <c r="L19" s="402"/>
      <c r="M19" s="402"/>
      <c r="N19" s="402"/>
      <c r="O19" s="402"/>
      <c r="P19" s="402"/>
      <c r="Q19" s="402"/>
      <c r="R19" s="402"/>
      <c r="S19" s="402"/>
      <c r="T19" s="402"/>
      <c r="U19" s="402"/>
      <c r="V19" s="402"/>
      <c r="W19" s="402"/>
      <c r="X19" s="402"/>
      <c r="Y19" s="402"/>
      <c r="Z19" s="402"/>
      <c r="AA19" s="402"/>
      <c r="AB19" s="402"/>
      <c r="AC19" s="402"/>
      <c r="AD19" s="402"/>
      <c r="AE19" s="370"/>
      <c r="AF19" s="44"/>
    </row>
    <row r="20" spans="1:33" ht="32.1" customHeight="1" thickBot="1" x14ac:dyDescent="0.3">
      <c r="A20" s="45" t="s">
        <v>19</v>
      </c>
      <c r="B20" s="399" t="s">
        <v>139</v>
      </c>
      <c r="C20" s="400"/>
      <c r="D20" s="400"/>
      <c r="E20" s="400"/>
      <c r="F20" s="400"/>
      <c r="G20" s="400"/>
      <c r="H20" s="400"/>
      <c r="I20" s="400"/>
      <c r="J20" s="400"/>
      <c r="K20" s="400"/>
      <c r="L20" s="400"/>
      <c r="M20" s="400"/>
      <c r="N20" s="400"/>
      <c r="O20" s="401"/>
      <c r="P20" s="369" t="s">
        <v>140</v>
      </c>
      <c r="Q20" s="402"/>
      <c r="R20" s="402"/>
      <c r="S20" s="402"/>
      <c r="T20" s="402"/>
      <c r="U20" s="402"/>
      <c r="V20" s="402"/>
      <c r="W20" s="402"/>
      <c r="X20" s="402"/>
      <c r="Y20" s="402"/>
      <c r="Z20" s="402"/>
      <c r="AA20" s="402"/>
      <c r="AB20" s="402"/>
      <c r="AC20" s="402"/>
      <c r="AD20" s="402"/>
      <c r="AE20" s="370"/>
      <c r="AF20" s="44"/>
    </row>
    <row r="21" spans="1:33" ht="32.1" customHeight="1" thickBot="1" x14ac:dyDescent="0.3">
      <c r="A21" s="25"/>
      <c r="B21" s="46" t="s">
        <v>141</v>
      </c>
      <c r="C21" s="47" t="s">
        <v>142</v>
      </c>
      <c r="D21" s="47" t="s">
        <v>143</v>
      </c>
      <c r="E21" s="47" t="s">
        <v>144</v>
      </c>
      <c r="F21" s="47" t="s">
        <v>145</v>
      </c>
      <c r="G21" s="47" t="s">
        <v>146</v>
      </c>
      <c r="H21" s="47" t="s">
        <v>128</v>
      </c>
      <c r="I21" s="47" t="s">
        <v>147</v>
      </c>
      <c r="J21" s="47" t="s">
        <v>148</v>
      </c>
      <c r="K21" s="47" t="s">
        <v>149</v>
      </c>
      <c r="L21" s="47" t="s">
        <v>150</v>
      </c>
      <c r="M21" s="47" t="s">
        <v>151</v>
      </c>
      <c r="N21" s="47" t="s">
        <v>102</v>
      </c>
      <c r="O21" s="48" t="s">
        <v>100</v>
      </c>
      <c r="P21" s="49"/>
      <c r="Q21" s="46" t="s">
        <v>141</v>
      </c>
      <c r="R21" s="47" t="s">
        <v>142</v>
      </c>
      <c r="S21" s="47" t="s">
        <v>143</v>
      </c>
      <c r="T21" s="47" t="s">
        <v>144</v>
      </c>
      <c r="U21" s="47" t="s">
        <v>145</v>
      </c>
      <c r="V21" s="47" t="s">
        <v>146</v>
      </c>
      <c r="W21" s="47" t="s">
        <v>128</v>
      </c>
      <c r="X21" s="47" t="s">
        <v>147</v>
      </c>
      <c r="Y21" s="47" t="s">
        <v>148</v>
      </c>
      <c r="Z21" s="47" t="s">
        <v>149</v>
      </c>
      <c r="AA21" s="47" t="s">
        <v>150</v>
      </c>
      <c r="AB21" s="47" t="s">
        <v>151</v>
      </c>
      <c r="AC21" s="47" t="s">
        <v>102</v>
      </c>
      <c r="AD21" s="47" t="s">
        <v>152</v>
      </c>
      <c r="AE21" s="48" t="s">
        <v>153</v>
      </c>
      <c r="AF21" s="50"/>
    </row>
    <row r="22" spans="1:33" ht="32.1" customHeight="1" x14ac:dyDescent="0.25">
      <c r="A22" s="51" t="s">
        <v>31</v>
      </c>
      <c r="B22" s="52"/>
      <c r="C22" s="53"/>
      <c r="D22" s="53"/>
      <c r="E22" s="53"/>
      <c r="F22" s="53"/>
      <c r="G22" s="53"/>
      <c r="H22" s="53"/>
      <c r="I22" s="53"/>
      <c r="J22" s="53"/>
      <c r="K22" s="53"/>
      <c r="L22" s="53"/>
      <c r="M22" s="53"/>
      <c r="N22" s="53">
        <f>SUM(B22:M22)</f>
        <v>0</v>
      </c>
      <c r="O22" s="54"/>
      <c r="P22" s="51" t="s">
        <v>27</v>
      </c>
      <c r="Q22" s="55"/>
      <c r="R22" s="56"/>
      <c r="S22" s="56"/>
      <c r="T22" s="56"/>
      <c r="U22" s="56"/>
      <c r="V22" s="56"/>
      <c r="W22" s="56"/>
      <c r="X22" s="217">
        <v>615200000</v>
      </c>
      <c r="Y22" s="217">
        <v>0</v>
      </c>
      <c r="Z22" s="217">
        <v>0</v>
      </c>
      <c r="AA22" s="217">
        <v>0</v>
      </c>
      <c r="AB22" s="217"/>
      <c r="AC22" s="269">
        <f>SUM(Q22:AB22)</f>
        <v>615200000</v>
      </c>
      <c r="AD22" s="106"/>
      <c r="AE22" s="156"/>
      <c r="AF22" s="50"/>
    </row>
    <row r="23" spans="1:33" ht="32.1" customHeight="1" x14ac:dyDescent="0.25">
      <c r="A23" s="57" t="s">
        <v>21</v>
      </c>
      <c r="B23" s="58"/>
      <c r="C23" s="59"/>
      <c r="D23" s="59"/>
      <c r="E23" s="59"/>
      <c r="F23" s="59"/>
      <c r="G23" s="59"/>
      <c r="H23" s="59"/>
      <c r="I23" s="59"/>
      <c r="J23" s="59"/>
      <c r="K23" s="59"/>
      <c r="L23" s="59"/>
      <c r="M23" s="59"/>
      <c r="N23" s="59">
        <f>SUM(B23:M23)</f>
        <v>0</v>
      </c>
      <c r="O23" s="60" t="str">
        <f>IFERROR(N23/(SUMIF(B23:M23,"&gt;0",B22:M22))," ")</f>
        <v xml:space="preserve"> </v>
      </c>
      <c r="P23" s="57" t="s">
        <v>29</v>
      </c>
      <c r="Q23" s="58"/>
      <c r="R23" s="59"/>
      <c r="S23" s="59"/>
      <c r="T23" s="59"/>
      <c r="U23" s="59"/>
      <c r="V23" s="59"/>
      <c r="W23" s="59">
        <v>0</v>
      </c>
      <c r="X23" s="217">
        <v>450586000</v>
      </c>
      <c r="Y23" s="217">
        <v>138914500</v>
      </c>
      <c r="Z23" s="217">
        <v>-33997869</v>
      </c>
      <c r="AA23" s="217"/>
      <c r="AB23" s="217"/>
      <c r="AC23" s="215">
        <f>SUM(Q23:AB23)</f>
        <v>555502631</v>
      </c>
      <c r="AD23" s="216">
        <f>AC23/SUM(W22:X22)</f>
        <v>0.90296266417425231</v>
      </c>
      <c r="AE23" s="213">
        <f>AC23/AC22</f>
        <v>0.90296266417425231</v>
      </c>
      <c r="AF23" s="50"/>
    </row>
    <row r="24" spans="1:33" ht="32.1" customHeight="1" x14ac:dyDescent="0.25">
      <c r="A24" s="57" t="s">
        <v>23</v>
      </c>
      <c r="B24" s="58">
        <f>+B22-B23</f>
        <v>0</v>
      </c>
      <c r="C24" s="59">
        <f t="shared" ref="C24:M24" si="0">+C22-C23</f>
        <v>0</v>
      </c>
      <c r="D24" s="59">
        <f t="shared" si="0"/>
        <v>0</v>
      </c>
      <c r="E24" s="59">
        <f t="shared" si="0"/>
        <v>0</v>
      </c>
      <c r="F24" s="59">
        <f t="shared" si="0"/>
        <v>0</v>
      </c>
      <c r="G24" s="59">
        <f t="shared" si="0"/>
        <v>0</v>
      </c>
      <c r="H24" s="59">
        <f t="shared" si="0"/>
        <v>0</v>
      </c>
      <c r="I24" s="59">
        <f t="shared" si="0"/>
        <v>0</v>
      </c>
      <c r="J24" s="59">
        <f t="shared" si="0"/>
        <v>0</v>
      </c>
      <c r="K24" s="59">
        <f t="shared" si="0"/>
        <v>0</v>
      </c>
      <c r="L24" s="59">
        <f t="shared" si="0"/>
        <v>0</v>
      </c>
      <c r="M24" s="59">
        <f t="shared" si="0"/>
        <v>0</v>
      </c>
      <c r="N24" s="59">
        <f>SUM(B24:M24)</f>
        <v>0</v>
      </c>
      <c r="O24" s="61"/>
      <c r="P24" s="57" t="s">
        <v>31</v>
      </c>
      <c r="Q24" s="58"/>
      <c r="R24" s="59"/>
      <c r="S24" s="59"/>
      <c r="T24" s="59"/>
      <c r="U24" s="59"/>
      <c r="V24" s="59"/>
      <c r="W24" s="59"/>
      <c r="X24" s="217">
        <v>0</v>
      </c>
      <c r="Y24" s="217">
        <v>114860000</v>
      </c>
      <c r="Z24" s="217">
        <v>125085000</v>
      </c>
      <c r="AA24" s="217">
        <v>125085000</v>
      </c>
      <c r="AB24" s="217">
        <f>+AA24*2</f>
        <v>250170000</v>
      </c>
      <c r="AC24" s="217">
        <f>SUM(Q24:AB24)</f>
        <v>615200000</v>
      </c>
      <c r="AD24" s="59"/>
      <c r="AE24" s="62"/>
      <c r="AF24" s="50"/>
    </row>
    <row r="25" spans="1:33" ht="32.1" customHeight="1" thickBot="1" x14ac:dyDescent="0.3">
      <c r="A25" s="63" t="s">
        <v>25</v>
      </c>
      <c r="B25" s="64"/>
      <c r="C25" s="65"/>
      <c r="D25" s="65"/>
      <c r="E25" s="65"/>
      <c r="F25" s="65"/>
      <c r="G25" s="65"/>
      <c r="H25" s="65"/>
      <c r="I25" s="65"/>
      <c r="J25" s="65"/>
      <c r="K25" s="65"/>
      <c r="L25" s="65"/>
      <c r="M25" s="65"/>
      <c r="N25" s="65">
        <f>SUM(B25:M25)</f>
        <v>0</v>
      </c>
      <c r="O25" s="66" t="str">
        <f>IFERROR(N25/(SUMIF(B25:M25,"&gt;0",B24:M24))," ")</f>
        <v xml:space="preserve"> </v>
      </c>
      <c r="P25" s="63" t="s">
        <v>25</v>
      </c>
      <c r="Q25" s="64"/>
      <c r="R25" s="65"/>
      <c r="S25" s="65"/>
      <c r="T25" s="65"/>
      <c r="U25" s="65"/>
      <c r="V25" s="65"/>
      <c r="W25" s="65"/>
      <c r="X25" s="65"/>
      <c r="Y25" s="65">
        <v>33934131</v>
      </c>
      <c r="Z25" s="65">
        <v>104563433</v>
      </c>
      <c r="AA25" s="65"/>
      <c r="AB25" s="65"/>
      <c r="AC25" s="217">
        <f>SUM(Q25:AB25)</f>
        <v>138497564</v>
      </c>
      <c r="AD25" s="228">
        <f>AC25/SUM(W24:AB24)</f>
        <v>0.22512607932379713</v>
      </c>
      <c r="AE25" s="229">
        <f>AC25/AC24</f>
        <v>0.22512607932379713</v>
      </c>
      <c r="AF25" s="50"/>
    </row>
    <row r="26" spans="1:33" s="67" customFormat="1" ht="16.5" customHeight="1" thickBot="1" x14ac:dyDescent="0.25"/>
    <row r="27" spans="1:33" ht="33.950000000000003" customHeight="1" x14ac:dyDescent="0.25">
      <c r="A27" s="328" t="s">
        <v>154</v>
      </c>
      <c r="B27" s="329"/>
      <c r="C27" s="329"/>
      <c r="D27" s="329"/>
      <c r="E27" s="329"/>
      <c r="F27" s="329"/>
      <c r="G27" s="329"/>
      <c r="H27" s="329"/>
      <c r="I27" s="329"/>
      <c r="J27" s="329"/>
      <c r="K27" s="329"/>
      <c r="L27" s="329"/>
      <c r="M27" s="329"/>
      <c r="N27" s="329"/>
      <c r="O27" s="329"/>
      <c r="P27" s="329"/>
      <c r="Q27" s="329"/>
      <c r="R27" s="329"/>
      <c r="S27" s="329"/>
      <c r="T27" s="329"/>
      <c r="U27" s="329"/>
      <c r="V27" s="329"/>
      <c r="W27" s="329"/>
      <c r="X27" s="329"/>
      <c r="Y27" s="329"/>
      <c r="Z27" s="329"/>
      <c r="AA27" s="329"/>
      <c r="AB27" s="329"/>
      <c r="AC27" s="329"/>
      <c r="AD27" s="329"/>
      <c r="AE27" s="330"/>
    </row>
    <row r="28" spans="1:33" ht="15" customHeight="1" x14ac:dyDescent="0.25">
      <c r="A28" s="305" t="s">
        <v>34</v>
      </c>
      <c r="B28" s="307" t="s">
        <v>36</v>
      </c>
      <c r="C28" s="307"/>
      <c r="D28" s="307" t="s">
        <v>155</v>
      </c>
      <c r="E28" s="307"/>
      <c r="F28" s="307"/>
      <c r="G28" s="307"/>
      <c r="H28" s="307"/>
      <c r="I28" s="307"/>
      <c r="J28" s="307"/>
      <c r="K28" s="307"/>
      <c r="L28" s="307"/>
      <c r="M28" s="307"/>
      <c r="N28" s="307"/>
      <c r="O28" s="307"/>
      <c r="P28" s="307" t="s">
        <v>102</v>
      </c>
      <c r="Q28" s="307" t="s">
        <v>156</v>
      </c>
      <c r="R28" s="307"/>
      <c r="S28" s="307"/>
      <c r="T28" s="307"/>
      <c r="U28" s="307"/>
      <c r="V28" s="307"/>
      <c r="W28" s="307"/>
      <c r="X28" s="307"/>
      <c r="Y28" s="307" t="s">
        <v>157</v>
      </c>
      <c r="Z28" s="307"/>
      <c r="AA28" s="307"/>
      <c r="AB28" s="307"/>
      <c r="AC28" s="307"/>
      <c r="AD28" s="307"/>
      <c r="AE28" s="331"/>
    </row>
    <row r="29" spans="1:33" ht="27" customHeight="1" x14ac:dyDescent="0.25">
      <c r="A29" s="305"/>
      <c r="B29" s="307"/>
      <c r="C29" s="307"/>
      <c r="D29" s="68" t="s">
        <v>141</v>
      </c>
      <c r="E29" s="68" t="s">
        <v>142</v>
      </c>
      <c r="F29" s="68" t="s">
        <v>143</v>
      </c>
      <c r="G29" s="68" t="s">
        <v>144</v>
      </c>
      <c r="H29" s="68" t="s">
        <v>145</v>
      </c>
      <c r="I29" s="68" t="s">
        <v>146</v>
      </c>
      <c r="J29" s="68" t="s">
        <v>128</v>
      </c>
      <c r="K29" s="68" t="s">
        <v>147</v>
      </c>
      <c r="L29" s="68" t="s">
        <v>148</v>
      </c>
      <c r="M29" s="68" t="s">
        <v>149</v>
      </c>
      <c r="N29" s="68" t="s">
        <v>150</v>
      </c>
      <c r="O29" s="68" t="s">
        <v>151</v>
      </c>
      <c r="P29" s="307"/>
      <c r="Q29" s="307"/>
      <c r="R29" s="307"/>
      <c r="S29" s="307"/>
      <c r="T29" s="307"/>
      <c r="U29" s="307"/>
      <c r="V29" s="307"/>
      <c r="W29" s="307"/>
      <c r="X29" s="307"/>
      <c r="Y29" s="307"/>
      <c r="Z29" s="307"/>
      <c r="AA29" s="307"/>
      <c r="AB29" s="307"/>
      <c r="AC29" s="307"/>
      <c r="AD29" s="307"/>
      <c r="AE29" s="331"/>
    </row>
    <row r="30" spans="1:33" ht="111.95" customHeight="1" thickBot="1" x14ac:dyDescent="0.3">
      <c r="A30" s="106"/>
      <c r="B30" s="406"/>
      <c r="C30" s="406"/>
      <c r="D30" s="16"/>
      <c r="E30" s="16"/>
      <c r="F30" s="16"/>
      <c r="G30" s="16"/>
      <c r="H30" s="16"/>
      <c r="I30" s="16"/>
      <c r="J30" s="16"/>
      <c r="K30" s="16"/>
      <c r="L30" s="16"/>
      <c r="M30" s="16"/>
      <c r="N30" s="16"/>
      <c r="O30" s="16"/>
      <c r="P30" s="69">
        <f>SUM(D30:O30)</f>
        <v>0</v>
      </c>
      <c r="Q30" s="397"/>
      <c r="R30" s="397"/>
      <c r="S30" s="397"/>
      <c r="T30" s="397"/>
      <c r="U30" s="397"/>
      <c r="V30" s="397"/>
      <c r="W30" s="397"/>
      <c r="X30" s="397"/>
      <c r="Y30" s="397"/>
      <c r="Z30" s="397"/>
      <c r="AA30" s="397"/>
      <c r="AB30" s="397"/>
      <c r="AC30" s="397"/>
      <c r="AD30" s="397"/>
      <c r="AE30" s="398"/>
      <c r="AF30" s="138"/>
      <c r="AG30" s="138"/>
    </row>
    <row r="31" spans="1:33" ht="12" customHeight="1" thickBot="1" x14ac:dyDescent="0.3">
      <c r="A31" s="70"/>
      <c r="B31" s="71"/>
      <c r="C31" s="71"/>
      <c r="D31" s="27"/>
      <c r="E31" s="27"/>
      <c r="F31" s="27"/>
      <c r="G31" s="27"/>
      <c r="H31" s="27"/>
      <c r="I31" s="27"/>
      <c r="J31" s="27"/>
      <c r="K31" s="27"/>
      <c r="L31" s="27"/>
      <c r="M31" s="27"/>
      <c r="N31" s="27"/>
      <c r="O31" s="27"/>
      <c r="P31" s="72"/>
      <c r="Q31" s="139"/>
      <c r="R31" s="139"/>
      <c r="S31" s="139"/>
      <c r="T31" s="139"/>
      <c r="U31" s="139"/>
      <c r="V31" s="139"/>
      <c r="W31" s="139"/>
      <c r="X31" s="139"/>
      <c r="Y31" s="139"/>
      <c r="Z31" s="139"/>
      <c r="AA31" s="139"/>
      <c r="AB31" s="139"/>
      <c r="AC31" s="139"/>
      <c r="AD31" s="139"/>
      <c r="AE31" s="140"/>
      <c r="AF31" s="138"/>
      <c r="AG31" s="138"/>
    </row>
    <row r="32" spans="1:33" ht="45" customHeight="1" x14ac:dyDescent="0.25">
      <c r="A32" s="308" t="s">
        <v>158</v>
      </c>
      <c r="B32" s="309"/>
      <c r="C32" s="309"/>
      <c r="D32" s="309"/>
      <c r="E32" s="309"/>
      <c r="F32" s="309"/>
      <c r="G32" s="309"/>
      <c r="H32" s="309"/>
      <c r="I32" s="309"/>
      <c r="J32" s="309"/>
      <c r="K32" s="309"/>
      <c r="L32" s="309"/>
      <c r="M32" s="309"/>
      <c r="N32" s="309"/>
      <c r="O32" s="309"/>
      <c r="P32" s="309"/>
      <c r="Q32" s="309"/>
      <c r="R32" s="309"/>
      <c r="S32" s="309"/>
      <c r="T32" s="309"/>
      <c r="U32" s="309"/>
      <c r="V32" s="309"/>
      <c r="W32" s="309"/>
      <c r="X32" s="309"/>
      <c r="Y32" s="309"/>
      <c r="Z32" s="309"/>
      <c r="AA32" s="309"/>
      <c r="AB32" s="309"/>
      <c r="AC32" s="309"/>
      <c r="AD32" s="309"/>
      <c r="AE32" s="310"/>
      <c r="AF32" s="138"/>
      <c r="AG32" s="138"/>
    </row>
    <row r="33" spans="1:41" ht="23.1" customHeight="1" x14ac:dyDescent="0.25">
      <c r="A33" s="305" t="s">
        <v>44</v>
      </c>
      <c r="B33" s="307" t="s">
        <v>46</v>
      </c>
      <c r="C33" s="307" t="s">
        <v>36</v>
      </c>
      <c r="D33" s="307" t="s">
        <v>159</v>
      </c>
      <c r="E33" s="307"/>
      <c r="F33" s="307"/>
      <c r="G33" s="307"/>
      <c r="H33" s="307"/>
      <c r="I33" s="307"/>
      <c r="J33" s="307"/>
      <c r="K33" s="307"/>
      <c r="L33" s="307"/>
      <c r="M33" s="307"/>
      <c r="N33" s="307"/>
      <c r="O33" s="307"/>
      <c r="P33" s="307"/>
      <c r="Q33" s="307" t="s">
        <v>160</v>
      </c>
      <c r="R33" s="307"/>
      <c r="S33" s="307"/>
      <c r="T33" s="307"/>
      <c r="U33" s="307"/>
      <c r="V33" s="307"/>
      <c r="W33" s="307"/>
      <c r="X33" s="307"/>
      <c r="Y33" s="307"/>
      <c r="Z33" s="307"/>
      <c r="AA33" s="307"/>
      <c r="AB33" s="307"/>
      <c r="AC33" s="307"/>
      <c r="AD33" s="307"/>
      <c r="AE33" s="331"/>
      <c r="AF33" s="138"/>
      <c r="AG33" s="141"/>
      <c r="AH33" s="73"/>
      <c r="AI33" s="73"/>
      <c r="AJ33" s="73"/>
      <c r="AK33" s="73"/>
      <c r="AL33" s="73"/>
      <c r="AM33" s="73"/>
      <c r="AN33" s="73"/>
      <c r="AO33" s="73"/>
    </row>
    <row r="34" spans="1:41" ht="27" customHeight="1" x14ac:dyDescent="0.25">
      <c r="A34" s="305"/>
      <c r="B34" s="307"/>
      <c r="C34" s="332"/>
      <c r="D34" s="68" t="s">
        <v>141</v>
      </c>
      <c r="E34" s="68" t="s">
        <v>142</v>
      </c>
      <c r="F34" s="68" t="s">
        <v>143</v>
      </c>
      <c r="G34" s="68" t="s">
        <v>144</v>
      </c>
      <c r="H34" s="68" t="s">
        <v>145</v>
      </c>
      <c r="I34" s="68" t="s">
        <v>146</v>
      </c>
      <c r="J34" s="68" t="s">
        <v>128</v>
      </c>
      <c r="K34" s="68" t="s">
        <v>147</v>
      </c>
      <c r="L34" s="68" t="s">
        <v>148</v>
      </c>
      <c r="M34" s="68" t="s">
        <v>149</v>
      </c>
      <c r="N34" s="68" t="s">
        <v>150</v>
      </c>
      <c r="O34" s="68" t="s">
        <v>151</v>
      </c>
      <c r="P34" s="68" t="s">
        <v>102</v>
      </c>
      <c r="Q34" s="287" t="s">
        <v>52</v>
      </c>
      <c r="R34" s="288"/>
      <c r="S34" s="288"/>
      <c r="T34" s="311"/>
      <c r="U34" s="307" t="s">
        <v>54</v>
      </c>
      <c r="V34" s="307"/>
      <c r="W34" s="307"/>
      <c r="X34" s="307"/>
      <c r="Y34" s="307" t="s">
        <v>56</v>
      </c>
      <c r="Z34" s="307"/>
      <c r="AA34" s="307"/>
      <c r="AB34" s="307"/>
      <c r="AC34" s="307" t="s">
        <v>58</v>
      </c>
      <c r="AD34" s="307"/>
      <c r="AE34" s="331"/>
      <c r="AF34" s="138"/>
      <c r="AG34" s="141"/>
      <c r="AH34" s="73"/>
      <c r="AI34" s="73"/>
      <c r="AJ34" s="73"/>
      <c r="AK34" s="73"/>
      <c r="AL34" s="73"/>
      <c r="AM34" s="73"/>
      <c r="AN34" s="73"/>
      <c r="AO34" s="73"/>
    </row>
    <row r="35" spans="1:41" ht="144" customHeight="1" x14ac:dyDescent="0.25">
      <c r="A35" s="300" t="s">
        <v>215</v>
      </c>
      <c r="B35" s="530">
        <f>SUM(B41:B48)</f>
        <v>0.1</v>
      </c>
      <c r="C35" s="75" t="s">
        <v>48</v>
      </c>
      <c r="D35" s="74"/>
      <c r="E35" s="74"/>
      <c r="F35" s="74"/>
      <c r="G35" s="74"/>
      <c r="H35" s="74"/>
      <c r="I35" s="74"/>
      <c r="J35" s="74">
        <v>4</v>
      </c>
      <c r="K35" s="74">
        <v>0</v>
      </c>
      <c r="L35" s="74">
        <v>4</v>
      </c>
      <c r="M35" s="74">
        <v>4</v>
      </c>
      <c r="N35" s="74">
        <v>4</v>
      </c>
      <c r="O35" s="74">
        <v>4</v>
      </c>
      <c r="P35" s="221">
        <f>MAX(J35:O35)</f>
        <v>4</v>
      </c>
      <c r="Q35" s="531" t="s">
        <v>691</v>
      </c>
      <c r="R35" s="532"/>
      <c r="S35" s="532"/>
      <c r="T35" s="533"/>
      <c r="U35" s="460" t="s">
        <v>692</v>
      </c>
      <c r="V35" s="461"/>
      <c r="W35" s="461"/>
      <c r="X35" s="462"/>
      <c r="Y35" s="526" t="s">
        <v>187</v>
      </c>
      <c r="Z35" s="526"/>
      <c r="AA35" s="526"/>
      <c r="AB35" s="526"/>
      <c r="AC35" s="526" t="s">
        <v>216</v>
      </c>
      <c r="AD35" s="526"/>
      <c r="AE35" s="527"/>
      <c r="AF35" s="138"/>
      <c r="AG35" s="141"/>
      <c r="AH35" s="73"/>
      <c r="AI35" s="73"/>
      <c r="AJ35" s="73"/>
      <c r="AK35" s="73"/>
      <c r="AL35" s="73"/>
      <c r="AM35" s="73"/>
      <c r="AN35" s="73"/>
      <c r="AO35" s="73"/>
    </row>
    <row r="36" spans="1:41" ht="144" customHeight="1" thickBot="1" x14ac:dyDescent="0.3">
      <c r="A36" s="301"/>
      <c r="B36" s="459"/>
      <c r="C36" s="76" t="s">
        <v>50</v>
      </c>
      <c r="D36" s="142"/>
      <c r="E36" s="142"/>
      <c r="F36" s="142"/>
      <c r="G36" s="77"/>
      <c r="H36" s="77"/>
      <c r="I36" s="77"/>
      <c r="J36" s="214">
        <v>4</v>
      </c>
      <c r="K36" s="214">
        <v>0</v>
      </c>
      <c r="L36" s="214">
        <v>4</v>
      </c>
      <c r="M36" s="214">
        <v>4</v>
      </c>
      <c r="N36" s="222"/>
      <c r="O36" s="222"/>
      <c r="P36" s="223">
        <f>MAX(J36:O36)</f>
        <v>4</v>
      </c>
      <c r="Q36" s="534"/>
      <c r="R36" s="535"/>
      <c r="S36" s="535"/>
      <c r="T36" s="536"/>
      <c r="U36" s="497"/>
      <c r="V36" s="498"/>
      <c r="W36" s="498"/>
      <c r="X36" s="499"/>
      <c r="Y36" s="528"/>
      <c r="Z36" s="528"/>
      <c r="AA36" s="528"/>
      <c r="AB36" s="528"/>
      <c r="AC36" s="528"/>
      <c r="AD36" s="528"/>
      <c r="AE36" s="529"/>
      <c r="AF36" s="138"/>
      <c r="AG36" s="141"/>
      <c r="AH36" s="73"/>
      <c r="AI36" s="73"/>
      <c r="AJ36" s="73"/>
      <c r="AK36" s="73"/>
      <c r="AL36" s="73"/>
      <c r="AM36" s="73"/>
      <c r="AN36" s="73"/>
      <c r="AO36" s="73"/>
    </row>
    <row r="37" spans="1:41" s="67" customFormat="1" ht="17.25" customHeight="1" thickBot="1" x14ac:dyDescent="0.25">
      <c r="A37" s="227"/>
      <c r="B37" s="227"/>
      <c r="C37" s="227"/>
      <c r="D37" s="227"/>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row>
    <row r="38" spans="1:41" ht="45" customHeight="1" thickBot="1" x14ac:dyDescent="0.3">
      <c r="A38" s="308" t="s">
        <v>162</v>
      </c>
      <c r="B38" s="309"/>
      <c r="C38" s="309"/>
      <c r="D38" s="309"/>
      <c r="E38" s="309"/>
      <c r="F38" s="309"/>
      <c r="G38" s="309"/>
      <c r="H38" s="309"/>
      <c r="I38" s="309"/>
      <c r="J38" s="309"/>
      <c r="K38" s="309"/>
      <c r="L38" s="309"/>
      <c r="M38" s="309"/>
      <c r="N38" s="309"/>
      <c r="O38" s="309"/>
      <c r="P38" s="309"/>
      <c r="Q38" s="309"/>
      <c r="R38" s="309"/>
      <c r="S38" s="309"/>
      <c r="T38" s="309"/>
      <c r="U38" s="309"/>
      <c r="V38" s="309"/>
      <c r="W38" s="309"/>
      <c r="X38" s="309"/>
      <c r="Y38" s="309"/>
      <c r="Z38" s="309"/>
      <c r="AA38" s="309"/>
      <c r="AB38" s="309"/>
      <c r="AC38" s="309"/>
      <c r="AD38" s="309"/>
      <c r="AE38" s="310"/>
      <c r="AG38" s="73"/>
      <c r="AH38" s="73"/>
      <c r="AI38" s="73"/>
      <c r="AJ38" s="73"/>
      <c r="AK38" s="73"/>
      <c r="AL38" s="73"/>
      <c r="AM38" s="73"/>
      <c r="AN38" s="73"/>
      <c r="AO38" s="73"/>
    </row>
    <row r="39" spans="1:41" ht="26.1" customHeight="1" x14ac:dyDescent="0.25">
      <c r="A39" s="304" t="s">
        <v>60</v>
      </c>
      <c r="B39" s="306" t="s">
        <v>163</v>
      </c>
      <c r="C39" s="312" t="s">
        <v>164</v>
      </c>
      <c r="D39" s="314" t="s">
        <v>165</v>
      </c>
      <c r="E39" s="315"/>
      <c r="F39" s="315"/>
      <c r="G39" s="315"/>
      <c r="H39" s="315"/>
      <c r="I39" s="315"/>
      <c r="J39" s="315"/>
      <c r="K39" s="315"/>
      <c r="L39" s="315"/>
      <c r="M39" s="315"/>
      <c r="N39" s="315"/>
      <c r="O39" s="315"/>
      <c r="P39" s="316"/>
      <c r="Q39" s="306" t="s">
        <v>166</v>
      </c>
      <c r="R39" s="306"/>
      <c r="S39" s="306"/>
      <c r="T39" s="306"/>
      <c r="U39" s="306"/>
      <c r="V39" s="306"/>
      <c r="W39" s="306"/>
      <c r="X39" s="306"/>
      <c r="Y39" s="306"/>
      <c r="Z39" s="306"/>
      <c r="AA39" s="306"/>
      <c r="AB39" s="306"/>
      <c r="AC39" s="306"/>
      <c r="AD39" s="306"/>
      <c r="AE39" s="327"/>
      <c r="AG39" s="73"/>
      <c r="AH39" s="73"/>
      <c r="AI39" s="73"/>
      <c r="AJ39" s="73"/>
      <c r="AK39" s="73"/>
      <c r="AL39" s="73"/>
      <c r="AM39" s="73"/>
      <c r="AN39" s="73"/>
      <c r="AO39" s="73"/>
    </row>
    <row r="40" spans="1:41" ht="26.1" customHeight="1" x14ac:dyDescent="0.25">
      <c r="A40" s="305"/>
      <c r="B40" s="307"/>
      <c r="C40" s="313"/>
      <c r="D40" s="68" t="s">
        <v>167</v>
      </c>
      <c r="E40" s="68" t="s">
        <v>168</v>
      </c>
      <c r="F40" s="68" t="s">
        <v>169</v>
      </c>
      <c r="G40" s="68" t="s">
        <v>170</v>
      </c>
      <c r="H40" s="68" t="s">
        <v>171</v>
      </c>
      <c r="I40" s="68" t="s">
        <v>172</v>
      </c>
      <c r="J40" s="68" t="s">
        <v>173</v>
      </c>
      <c r="K40" s="68" t="s">
        <v>174</v>
      </c>
      <c r="L40" s="68" t="s">
        <v>175</v>
      </c>
      <c r="M40" s="68" t="s">
        <v>176</v>
      </c>
      <c r="N40" s="68" t="s">
        <v>177</v>
      </c>
      <c r="O40" s="68" t="s">
        <v>178</v>
      </c>
      <c r="P40" s="68" t="s">
        <v>179</v>
      </c>
      <c r="Q40" s="287" t="s">
        <v>180</v>
      </c>
      <c r="R40" s="288"/>
      <c r="S40" s="288"/>
      <c r="T40" s="288"/>
      <c r="U40" s="288"/>
      <c r="V40" s="288"/>
      <c r="W40" s="288"/>
      <c r="X40" s="311"/>
      <c r="Y40" s="287" t="s">
        <v>68</v>
      </c>
      <c r="Z40" s="288"/>
      <c r="AA40" s="288"/>
      <c r="AB40" s="288"/>
      <c r="AC40" s="288"/>
      <c r="AD40" s="288"/>
      <c r="AE40" s="289"/>
      <c r="AG40" s="79"/>
      <c r="AH40" s="79"/>
      <c r="AI40" s="79"/>
      <c r="AJ40" s="79"/>
      <c r="AK40" s="79"/>
      <c r="AL40" s="79"/>
      <c r="AM40" s="79"/>
      <c r="AN40" s="79"/>
      <c r="AO40" s="79"/>
    </row>
    <row r="41" spans="1:41" ht="102" customHeight="1" x14ac:dyDescent="0.25">
      <c r="A41" s="295" t="s">
        <v>217</v>
      </c>
      <c r="B41" s="297">
        <v>0.02</v>
      </c>
      <c r="C41" s="80" t="s">
        <v>48</v>
      </c>
      <c r="D41" s="81"/>
      <c r="E41" s="81"/>
      <c r="F41" s="81"/>
      <c r="G41" s="81"/>
      <c r="H41" s="81"/>
      <c r="I41" s="81"/>
      <c r="J41" s="159">
        <v>0.18</v>
      </c>
      <c r="K41" s="159">
        <v>0</v>
      </c>
      <c r="L41" s="159">
        <v>0.1</v>
      </c>
      <c r="M41" s="159">
        <v>0.24</v>
      </c>
      <c r="N41" s="159">
        <v>0.24</v>
      </c>
      <c r="O41" s="159">
        <v>0.24</v>
      </c>
      <c r="P41" s="82">
        <f t="shared" ref="P41:P48" si="1">SUM(D41:O41)</f>
        <v>1</v>
      </c>
      <c r="Q41" s="466" t="s">
        <v>693</v>
      </c>
      <c r="R41" s="467"/>
      <c r="S41" s="467"/>
      <c r="T41" s="467"/>
      <c r="U41" s="467"/>
      <c r="V41" s="467"/>
      <c r="W41" s="467"/>
      <c r="X41" s="468"/>
      <c r="Y41" s="500" t="s">
        <v>742</v>
      </c>
      <c r="Z41" s="438"/>
      <c r="AA41" s="438"/>
      <c r="AB41" s="438"/>
      <c r="AC41" s="438"/>
      <c r="AD41" s="438"/>
      <c r="AE41" s="501"/>
      <c r="AG41" s="83"/>
      <c r="AH41" s="83"/>
      <c r="AI41" s="83"/>
      <c r="AJ41" s="83"/>
      <c r="AK41" s="83"/>
      <c r="AL41" s="83"/>
      <c r="AM41" s="83"/>
      <c r="AN41" s="83"/>
      <c r="AO41" s="83"/>
    </row>
    <row r="42" spans="1:41" ht="102" customHeight="1" x14ac:dyDescent="0.25">
      <c r="A42" s="299"/>
      <c r="B42" s="297"/>
      <c r="C42" s="84" t="s">
        <v>50</v>
      </c>
      <c r="D42" s="85"/>
      <c r="E42" s="85"/>
      <c r="F42" s="85"/>
      <c r="G42" s="85"/>
      <c r="H42" s="85"/>
      <c r="I42" s="85"/>
      <c r="J42" s="85">
        <v>0.18</v>
      </c>
      <c r="K42" s="85">
        <v>0</v>
      </c>
      <c r="L42" s="85">
        <v>0.1</v>
      </c>
      <c r="M42" s="85">
        <v>0.24</v>
      </c>
      <c r="N42" s="85"/>
      <c r="O42" s="85"/>
      <c r="P42" s="82">
        <f t="shared" si="1"/>
        <v>0.52</v>
      </c>
      <c r="Q42" s="469"/>
      <c r="R42" s="470"/>
      <c r="S42" s="470"/>
      <c r="T42" s="470"/>
      <c r="U42" s="470"/>
      <c r="V42" s="470"/>
      <c r="W42" s="470"/>
      <c r="X42" s="471"/>
      <c r="Y42" s="440"/>
      <c r="Z42" s="441"/>
      <c r="AA42" s="441"/>
      <c r="AB42" s="441"/>
      <c r="AC42" s="441"/>
      <c r="AD42" s="441"/>
      <c r="AE42" s="502"/>
    </row>
    <row r="43" spans="1:41" ht="180" customHeight="1" x14ac:dyDescent="0.25">
      <c r="A43" s="295" t="s">
        <v>218</v>
      </c>
      <c r="B43" s="297">
        <v>0.03</v>
      </c>
      <c r="C43" s="80" t="s">
        <v>48</v>
      </c>
      <c r="D43" s="81"/>
      <c r="E43" s="81"/>
      <c r="F43" s="81"/>
      <c r="G43" s="81"/>
      <c r="H43" s="81"/>
      <c r="I43" s="81"/>
      <c r="J43" s="159">
        <v>0.18</v>
      </c>
      <c r="K43" s="159">
        <v>0</v>
      </c>
      <c r="L43" s="159">
        <v>0.1</v>
      </c>
      <c r="M43" s="159">
        <v>0.24</v>
      </c>
      <c r="N43" s="159">
        <v>0.24</v>
      </c>
      <c r="O43" s="159">
        <v>0.24</v>
      </c>
      <c r="P43" s="82">
        <f t="shared" si="1"/>
        <v>1</v>
      </c>
      <c r="Q43" s="466" t="s">
        <v>694</v>
      </c>
      <c r="R43" s="467"/>
      <c r="S43" s="467"/>
      <c r="T43" s="467"/>
      <c r="U43" s="467"/>
      <c r="V43" s="467"/>
      <c r="W43" s="467"/>
      <c r="X43" s="468"/>
      <c r="Y43" s="500" t="s">
        <v>743</v>
      </c>
      <c r="Z43" s="438"/>
      <c r="AA43" s="438"/>
      <c r="AB43" s="438"/>
      <c r="AC43" s="438"/>
      <c r="AD43" s="438"/>
      <c r="AE43" s="501"/>
    </row>
    <row r="44" spans="1:41" ht="180" customHeight="1" x14ac:dyDescent="0.25">
      <c r="A44" s="299"/>
      <c r="B44" s="297"/>
      <c r="C44" s="84" t="s">
        <v>50</v>
      </c>
      <c r="D44" s="85"/>
      <c r="E44" s="85"/>
      <c r="F44" s="85"/>
      <c r="G44" s="85"/>
      <c r="H44" s="85"/>
      <c r="I44" s="85"/>
      <c r="J44" s="85">
        <v>0.18</v>
      </c>
      <c r="K44" s="85">
        <v>0</v>
      </c>
      <c r="L44" s="85">
        <v>0.1</v>
      </c>
      <c r="M44" s="85">
        <v>0.24</v>
      </c>
      <c r="N44" s="85"/>
      <c r="O44" s="85"/>
      <c r="P44" s="82">
        <f t="shared" si="1"/>
        <v>0.52</v>
      </c>
      <c r="Q44" s="469"/>
      <c r="R44" s="470"/>
      <c r="S44" s="470"/>
      <c r="T44" s="470"/>
      <c r="U44" s="470"/>
      <c r="V44" s="470"/>
      <c r="W44" s="470"/>
      <c r="X44" s="471"/>
      <c r="Y44" s="440"/>
      <c r="Z44" s="441"/>
      <c r="AA44" s="441"/>
      <c r="AB44" s="441"/>
      <c r="AC44" s="441"/>
      <c r="AD44" s="441"/>
      <c r="AE44" s="502"/>
    </row>
    <row r="45" spans="1:41" ht="137.1" customHeight="1" x14ac:dyDescent="0.25">
      <c r="A45" s="295" t="s">
        <v>219</v>
      </c>
      <c r="B45" s="297">
        <v>0.03</v>
      </c>
      <c r="C45" s="80" t="s">
        <v>48</v>
      </c>
      <c r="D45" s="81"/>
      <c r="E45" s="81"/>
      <c r="F45" s="81"/>
      <c r="G45" s="81"/>
      <c r="H45" s="81"/>
      <c r="I45" s="81"/>
      <c r="J45" s="159">
        <v>0.18</v>
      </c>
      <c r="K45" s="159">
        <v>0</v>
      </c>
      <c r="L45" s="159">
        <v>0.1</v>
      </c>
      <c r="M45" s="159">
        <v>0.24</v>
      </c>
      <c r="N45" s="159">
        <v>0.24</v>
      </c>
      <c r="O45" s="159">
        <v>0.24</v>
      </c>
      <c r="P45" s="82">
        <f t="shared" si="1"/>
        <v>1</v>
      </c>
      <c r="Q45" s="543" t="s">
        <v>695</v>
      </c>
      <c r="R45" s="544"/>
      <c r="S45" s="544"/>
      <c r="T45" s="544"/>
      <c r="U45" s="544"/>
      <c r="V45" s="544"/>
      <c r="W45" s="544"/>
      <c r="X45" s="545"/>
      <c r="Y45" s="500" t="s">
        <v>744</v>
      </c>
      <c r="Z45" s="438"/>
      <c r="AA45" s="438"/>
      <c r="AB45" s="438"/>
      <c r="AC45" s="438"/>
      <c r="AD45" s="438"/>
      <c r="AE45" s="501"/>
    </row>
    <row r="46" spans="1:41" ht="137.1" customHeight="1" x14ac:dyDescent="0.25">
      <c r="A46" s="299"/>
      <c r="B46" s="297"/>
      <c r="C46" s="84" t="s">
        <v>50</v>
      </c>
      <c r="D46" s="85"/>
      <c r="E46" s="85"/>
      <c r="F46" s="85"/>
      <c r="G46" s="85"/>
      <c r="H46" s="85"/>
      <c r="I46" s="85"/>
      <c r="J46" s="85">
        <v>0.18</v>
      </c>
      <c r="K46" s="85">
        <v>0</v>
      </c>
      <c r="L46" s="85">
        <v>0.1</v>
      </c>
      <c r="M46" s="85">
        <v>0.24</v>
      </c>
      <c r="N46" s="85"/>
      <c r="O46" s="85"/>
      <c r="P46" s="82">
        <f t="shared" si="1"/>
        <v>0.52</v>
      </c>
      <c r="Q46" s="546"/>
      <c r="R46" s="547"/>
      <c r="S46" s="547"/>
      <c r="T46" s="547"/>
      <c r="U46" s="547"/>
      <c r="V46" s="547"/>
      <c r="W46" s="547"/>
      <c r="X46" s="548"/>
      <c r="Y46" s="440"/>
      <c r="Z46" s="441"/>
      <c r="AA46" s="441"/>
      <c r="AB46" s="441"/>
      <c r="AC46" s="441"/>
      <c r="AD46" s="441"/>
      <c r="AE46" s="502"/>
    </row>
    <row r="47" spans="1:41" ht="195" customHeight="1" x14ac:dyDescent="0.25">
      <c r="A47" s="295" t="s">
        <v>220</v>
      </c>
      <c r="B47" s="297">
        <v>0.02</v>
      </c>
      <c r="C47" s="80" t="s">
        <v>48</v>
      </c>
      <c r="D47" s="81"/>
      <c r="E47" s="81"/>
      <c r="F47" s="81"/>
      <c r="G47" s="81"/>
      <c r="H47" s="81"/>
      <c r="I47" s="81"/>
      <c r="J47" s="159">
        <v>0.18</v>
      </c>
      <c r="K47" s="159">
        <v>0</v>
      </c>
      <c r="L47" s="159">
        <v>0.1</v>
      </c>
      <c r="M47" s="159">
        <v>0.24</v>
      </c>
      <c r="N47" s="159">
        <v>0.24</v>
      </c>
      <c r="O47" s="159">
        <v>0.24</v>
      </c>
      <c r="P47" s="82">
        <f t="shared" si="1"/>
        <v>1</v>
      </c>
      <c r="Q47" s="537" t="s">
        <v>696</v>
      </c>
      <c r="R47" s="538"/>
      <c r="S47" s="538"/>
      <c r="T47" s="538"/>
      <c r="U47" s="538"/>
      <c r="V47" s="538"/>
      <c r="W47" s="538"/>
      <c r="X47" s="539"/>
      <c r="Y47" s="500" t="s">
        <v>745</v>
      </c>
      <c r="Z47" s="438"/>
      <c r="AA47" s="438"/>
      <c r="AB47" s="438"/>
      <c r="AC47" s="438"/>
      <c r="AD47" s="438"/>
      <c r="AE47" s="501"/>
    </row>
    <row r="48" spans="1:41" ht="195" customHeight="1" thickBot="1" x14ac:dyDescent="0.3">
      <c r="A48" s="296"/>
      <c r="B48" s="298"/>
      <c r="C48" s="76" t="s">
        <v>50</v>
      </c>
      <c r="D48" s="86"/>
      <c r="E48" s="86"/>
      <c r="F48" s="86"/>
      <c r="G48" s="86"/>
      <c r="H48" s="86"/>
      <c r="I48" s="86"/>
      <c r="J48" s="86">
        <v>0.18</v>
      </c>
      <c r="K48" s="86">
        <v>0</v>
      </c>
      <c r="L48" s="86">
        <v>0.1</v>
      </c>
      <c r="M48" s="86">
        <v>0.24</v>
      </c>
      <c r="N48" s="86"/>
      <c r="O48" s="86"/>
      <c r="P48" s="87">
        <f t="shared" si="1"/>
        <v>0.52</v>
      </c>
      <c r="Q48" s="540"/>
      <c r="R48" s="541"/>
      <c r="S48" s="541"/>
      <c r="T48" s="541"/>
      <c r="U48" s="541"/>
      <c r="V48" s="541"/>
      <c r="W48" s="541"/>
      <c r="X48" s="542"/>
      <c r="Y48" s="451"/>
      <c r="Z48" s="452"/>
      <c r="AA48" s="452"/>
      <c r="AB48" s="452"/>
      <c r="AC48" s="452"/>
      <c r="AD48" s="452"/>
      <c r="AE48" s="503"/>
    </row>
    <row r="49" spans="1:1" x14ac:dyDescent="0.25">
      <c r="A49" s="15" t="s">
        <v>185</v>
      </c>
    </row>
  </sheetData>
  <mergeCells count="83">
    <mergeCell ref="A45:A46"/>
    <mergeCell ref="B45:B46"/>
    <mergeCell ref="Y45:AE46"/>
    <mergeCell ref="A47:A48"/>
    <mergeCell ref="B47:B48"/>
    <mergeCell ref="Q47:X48"/>
    <mergeCell ref="Y47:AE48"/>
    <mergeCell ref="Q45:X46"/>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4">
    <dataValidation type="textLength" operator="lessThanOrEqual" allowBlank="1" showInputMessage="1" showErrorMessage="1" errorTitle="Máximo 2.000 caracteres" error="Máximo 2.000 caracteres" sqref="Y35 AC35" xr:uid="{73C02A45-F752-4932-8EA6-6C68301C7E9A}">
      <formula1>2000</formula1>
    </dataValidation>
    <dataValidation type="textLength" operator="lessThanOrEqual" allowBlank="1" showInputMessage="1" showErrorMessage="1" errorTitle="Máximo 2.000 caracteres" error="Máximo 2.000 caracteres" promptTitle="2.000 caracteres" sqref="Q30:Q31" xr:uid="{696E736E-E890-4C20-80B6-6D51B31C732B}">
      <formula1>2000</formula1>
    </dataValidation>
    <dataValidation type="list" allowBlank="1" showInputMessage="1" showErrorMessage="1" sqref="C7:C9" xr:uid="{4153386D-C468-4FFB-A9D0-00FD05AE6D62}">
      <formula1>$B$21:$M$21</formula1>
    </dataValidation>
    <dataValidation operator="lessThanOrEqual" allowBlank="1" showInputMessage="1" showErrorMessage="1" errorTitle="Máximo 2.000 caracteres" error="Máximo 2.000 caracteres" sqref="Q35 U35 Q45 Q41 Q43" xr:uid="{79E672C5-F09F-4527-BB2C-0E543600735C}"/>
  </dataValidations>
  <hyperlinks>
    <hyperlink ref="Y41" r:id="rId1" xr:uid="{B72021CD-5790-4CFB-A0BA-E30F89973E10}"/>
    <hyperlink ref="Y43" r:id="rId2" xr:uid="{0F7E2C6D-2151-45C5-AFF2-2DE248F1A8AC}"/>
    <hyperlink ref="Y45" r:id="rId3" xr:uid="{7E646B36-A519-471E-B648-8FC9E10A4B85}"/>
    <hyperlink ref="Y47" r:id="rId4" xr:uid="{81C79C58-4B55-4C61-9A62-C824ADB2E231}"/>
  </hyperlinks>
  <pageMargins left="0.25" right="0.25" top="0.75" bottom="0.75" header="0.3" footer="0.3"/>
  <pageSetup scale="21" orientation="landscape" r:id="rId5"/>
  <drawing r:id="rId6"/>
  <extLst>
    <ext xmlns:x14="http://schemas.microsoft.com/office/spreadsheetml/2009/9/main" uri="{CCE6A557-97BC-4b89-ADB6-D9C93CAAB3DF}">
      <x14:dataValidations xmlns:xm="http://schemas.microsoft.com/office/excel/2006/main" count="4">
        <x14:dataValidation type="list" allowBlank="1" showInputMessage="1" showErrorMessage="1" xr:uid="{3E40EC8E-119E-4F3A-9049-D8B9CCA51B59}">
          <x14:formula1>
            <xm:f>listas!$D$2:$D$15</xm:f>
          </x14:formula1>
          <xm:sqref>C11:AE13</xm:sqref>
        </x14:dataValidation>
        <x14:dataValidation type="list" allowBlank="1" showInputMessage="1" showErrorMessage="1" xr:uid="{DA83203F-5B6F-403A-9FB1-09241672AD7A}">
          <x14:formula1>
            <xm:f>listas!$A$2:$A$6</xm:f>
          </x14:formula1>
          <xm:sqref>C15:K15</xm:sqref>
        </x14:dataValidation>
        <x14:dataValidation type="list" allowBlank="1" showInputMessage="1" showErrorMessage="1" xr:uid="{2D55F0B2-0287-403D-8586-32222EC4D626}">
          <x14:formula1>
            <xm:f>listas!$B$2:$B$8</xm:f>
          </x14:formula1>
          <xm:sqref>R15:X15</xm:sqref>
        </x14:dataValidation>
        <x14:dataValidation type="list" allowBlank="1" showInputMessage="1" showErrorMessage="1" xr:uid="{C5AD4A8E-B8B6-43AD-8CA0-C719B030BB37}">
          <x14:formula1>
            <xm:f>listas!$C$2:$C$20</xm:f>
          </x14:formula1>
          <xm:sqref>AA15:AE15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22B5D-C86F-4FA0-BFD8-5850CCC98AC3}">
  <sheetPr>
    <tabColor theme="0"/>
    <pageSetUpPr fitToPage="1"/>
  </sheetPr>
  <dimension ref="A1:AO51"/>
  <sheetViews>
    <sheetView showGridLines="0" topLeftCell="T24" zoomScale="80" zoomScaleNormal="80" workbookViewId="0">
      <selection activeCell="AF34" sqref="AF34"/>
    </sheetView>
  </sheetViews>
  <sheetFormatPr baseColWidth="10" defaultColWidth="10.85546875" defaultRowHeight="14.25" x14ac:dyDescent="0.25"/>
  <cols>
    <col min="1" max="1" width="38.42578125" style="15" customWidth="1"/>
    <col min="2" max="15" width="20.5703125" style="15" customWidth="1"/>
    <col min="16" max="16" width="32.42578125" style="15" customWidth="1"/>
    <col min="17" max="27" width="18.140625" style="15" customWidth="1"/>
    <col min="28" max="28" width="22.5703125" style="15" customWidth="1"/>
    <col min="29" max="29" width="19" style="15" customWidth="1"/>
    <col min="30" max="30" width="19.42578125" style="15" customWidth="1"/>
    <col min="31" max="31" width="20.5703125" style="15" customWidth="1"/>
    <col min="32" max="32" width="22.85546875" style="15" customWidth="1"/>
    <col min="33" max="33" width="18.42578125" style="15" bestFit="1" customWidth="1"/>
    <col min="34" max="34" width="8.42578125" style="15" customWidth="1"/>
    <col min="35" max="35" width="18.42578125" style="15" bestFit="1" customWidth="1"/>
    <col min="36" max="36" width="5.5703125" style="15" customWidth="1"/>
    <col min="37" max="37" width="18.42578125" style="15" bestFit="1" customWidth="1"/>
    <col min="38" max="38" width="4.570312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x14ac:dyDescent="0.3">
      <c r="A1" s="376"/>
      <c r="B1" s="379" t="s">
        <v>121</v>
      </c>
      <c r="C1" s="380"/>
      <c r="D1" s="380"/>
      <c r="E1" s="380"/>
      <c r="F1" s="380"/>
      <c r="G1" s="380"/>
      <c r="H1" s="380"/>
      <c r="I1" s="380"/>
      <c r="J1" s="380"/>
      <c r="K1" s="380"/>
      <c r="L1" s="380"/>
      <c r="M1" s="380"/>
      <c r="N1" s="380"/>
      <c r="O1" s="380"/>
      <c r="P1" s="380"/>
      <c r="Q1" s="380"/>
      <c r="R1" s="380"/>
      <c r="S1" s="380"/>
      <c r="T1" s="380"/>
      <c r="U1" s="380"/>
      <c r="V1" s="380"/>
      <c r="W1" s="380"/>
      <c r="X1" s="380"/>
      <c r="Y1" s="380"/>
      <c r="Z1" s="380"/>
      <c r="AA1" s="381"/>
      <c r="AB1" s="388" t="s">
        <v>122</v>
      </c>
      <c r="AC1" s="389"/>
      <c r="AD1" s="389"/>
      <c r="AE1" s="390"/>
    </row>
    <row r="2" spans="1:31" ht="30.75" customHeight="1" thickBot="1" x14ac:dyDescent="0.3">
      <c r="A2" s="377"/>
      <c r="B2" s="379" t="s">
        <v>123</v>
      </c>
      <c r="C2" s="380"/>
      <c r="D2" s="380"/>
      <c r="E2" s="380"/>
      <c r="F2" s="380"/>
      <c r="G2" s="380"/>
      <c r="H2" s="380"/>
      <c r="I2" s="380"/>
      <c r="J2" s="380"/>
      <c r="K2" s="380"/>
      <c r="L2" s="380"/>
      <c r="M2" s="380"/>
      <c r="N2" s="380"/>
      <c r="O2" s="380"/>
      <c r="P2" s="380"/>
      <c r="Q2" s="380"/>
      <c r="R2" s="380"/>
      <c r="S2" s="380"/>
      <c r="T2" s="380"/>
      <c r="U2" s="380"/>
      <c r="V2" s="380"/>
      <c r="W2" s="380"/>
      <c r="X2" s="380"/>
      <c r="Y2" s="380"/>
      <c r="Z2" s="380"/>
      <c r="AA2" s="381"/>
      <c r="AB2" s="388" t="s">
        <v>124</v>
      </c>
      <c r="AC2" s="389"/>
      <c r="AD2" s="389"/>
      <c r="AE2" s="390"/>
    </row>
    <row r="3" spans="1:31" ht="24" customHeight="1" thickBot="1" x14ac:dyDescent="0.3">
      <c r="A3" s="377"/>
      <c r="B3" s="382" t="s">
        <v>125</v>
      </c>
      <c r="C3" s="383"/>
      <c r="D3" s="383"/>
      <c r="E3" s="383"/>
      <c r="F3" s="383"/>
      <c r="G3" s="383"/>
      <c r="H3" s="383"/>
      <c r="I3" s="383"/>
      <c r="J3" s="383"/>
      <c r="K3" s="383"/>
      <c r="L3" s="383"/>
      <c r="M3" s="383"/>
      <c r="N3" s="383"/>
      <c r="O3" s="383"/>
      <c r="P3" s="383"/>
      <c r="Q3" s="383"/>
      <c r="R3" s="383"/>
      <c r="S3" s="383"/>
      <c r="T3" s="383"/>
      <c r="U3" s="383"/>
      <c r="V3" s="383"/>
      <c r="W3" s="383"/>
      <c r="X3" s="383"/>
      <c r="Y3" s="383"/>
      <c r="Z3" s="383"/>
      <c r="AA3" s="384"/>
      <c r="AB3" s="388" t="s">
        <v>126</v>
      </c>
      <c r="AC3" s="389"/>
      <c r="AD3" s="389"/>
      <c r="AE3" s="390"/>
    </row>
    <row r="4" spans="1:31" ht="21.75" customHeight="1" thickBot="1" x14ac:dyDescent="0.3">
      <c r="A4" s="378"/>
      <c r="B4" s="385"/>
      <c r="C4" s="386"/>
      <c r="D4" s="386"/>
      <c r="E4" s="386"/>
      <c r="F4" s="386"/>
      <c r="G4" s="386"/>
      <c r="H4" s="386"/>
      <c r="I4" s="386"/>
      <c r="J4" s="386"/>
      <c r="K4" s="386"/>
      <c r="L4" s="386"/>
      <c r="M4" s="386"/>
      <c r="N4" s="386"/>
      <c r="O4" s="386"/>
      <c r="P4" s="386"/>
      <c r="Q4" s="386"/>
      <c r="R4" s="386"/>
      <c r="S4" s="386"/>
      <c r="T4" s="386"/>
      <c r="U4" s="386"/>
      <c r="V4" s="386"/>
      <c r="W4" s="386"/>
      <c r="X4" s="386"/>
      <c r="Y4" s="386"/>
      <c r="Z4" s="386"/>
      <c r="AA4" s="387"/>
      <c r="AB4" s="391" t="s">
        <v>127</v>
      </c>
      <c r="AC4" s="392"/>
      <c r="AD4" s="392"/>
      <c r="AE4" s="393"/>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customHeight="1" x14ac:dyDescent="0.25">
      <c r="A7" s="333" t="s">
        <v>4</v>
      </c>
      <c r="B7" s="334"/>
      <c r="C7" s="371" t="s">
        <v>149</v>
      </c>
      <c r="D7" s="333" t="s">
        <v>6</v>
      </c>
      <c r="E7" s="339"/>
      <c r="F7" s="339"/>
      <c r="G7" s="339"/>
      <c r="H7" s="334"/>
      <c r="I7" s="363">
        <v>45610</v>
      </c>
      <c r="J7" s="364"/>
      <c r="K7" s="333" t="s">
        <v>8</v>
      </c>
      <c r="L7" s="334"/>
      <c r="M7" s="355" t="s">
        <v>129</v>
      </c>
      <c r="N7" s="356"/>
      <c r="O7" s="344"/>
      <c r="P7" s="345"/>
      <c r="Q7" s="20"/>
      <c r="R7" s="20"/>
      <c r="S7" s="20"/>
      <c r="T7" s="20"/>
      <c r="U7" s="20"/>
      <c r="V7" s="20"/>
      <c r="W7" s="20"/>
      <c r="X7" s="20"/>
      <c r="Y7" s="20"/>
      <c r="Z7" s="21"/>
      <c r="AA7" s="20"/>
      <c r="AB7" s="20"/>
      <c r="AD7" s="22"/>
      <c r="AE7" s="23"/>
    </row>
    <row r="8" spans="1:31" ht="15" customHeight="1" x14ac:dyDescent="0.25">
      <c r="A8" s="335"/>
      <c r="B8" s="336"/>
      <c r="C8" s="372"/>
      <c r="D8" s="335"/>
      <c r="E8" s="340"/>
      <c r="F8" s="340"/>
      <c r="G8" s="340"/>
      <c r="H8" s="336"/>
      <c r="I8" s="365"/>
      <c r="J8" s="366"/>
      <c r="K8" s="335"/>
      <c r="L8" s="336"/>
      <c r="M8" s="374" t="s">
        <v>130</v>
      </c>
      <c r="N8" s="375"/>
      <c r="O8" s="357"/>
      <c r="P8" s="358"/>
      <c r="Q8" s="20"/>
      <c r="R8" s="20"/>
      <c r="S8" s="20"/>
      <c r="T8" s="20"/>
      <c r="U8" s="20"/>
      <c r="V8" s="20"/>
      <c r="W8" s="20"/>
      <c r="X8" s="20"/>
      <c r="Y8" s="20"/>
      <c r="Z8" s="21"/>
      <c r="AA8" s="20"/>
      <c r="AB8" s="20"/>
      <c r="AD8" s="22"/>
      <c r="AE8" s="23"/>
    </row>
    <row r="9" spans="1:31" ht="15.75" customHeight="1" thickBot="1" x14ac:dyDescent="0.3">
      <c r="A9" s="337"/>
      <c r="B9" s="338"/>
      <c r="C9" s="373"/>
      <c r="D9" s="337"/>
      <c r="E9" s="341"/>
      <c r="F9" s="341"/>
      <c r="G9" s="341"/>
      <c r="H9" s="338"/>
      <c r="I9" s="367"/>
      <c r="J9" s="368"/>
      <c r="K9" s="337"/>
      <c r="L9" s="338"/>
      <c r="M9" s="359" t="s">
        <v>131</v>
      </c>
      <c r="N9" s="360"/>
      <c r="O9" s="361" t="s">
        <v>132</v>
      </c>
      <c r="P9" s="362"/>
      <c r="Q9" s="20"/>
      <c r="R9" s="20"/>
      <c r="S9" s="20"/>
      <c r="T9" s="20"/>
      <c r="U9" s="20"/>
      <c r="V9" s="20"/>
      <c r="W9" s="20"/>
      <c r="X9" s="20"/>
      <c r="Y9" s="20"/>
      <c r="Z9" s="21"/>
      <c r="AA9" s="20"/>
      <c r="AB9" s="20"/>
      <c r="AD9" s="22"/>
      <c r="AE9" s="23"/>
    </row>
    <row r="10" spans="1:31" ht="15" customHeight="1" thickBot="1" x14ac:dyDescent="0.3">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333" t="s">
        <v>10</v>
      </c>
      <c r="B11" s="334"/>
      <c r="C11" s="308" t="s">
        <v>133</v>
      </c>
      <c r="D11" s="309"/>
      <c r="E11" s="309"/>
      <c r="F11" s="309"/>
      <c r="G11" s="309"/>
      <c r="H11" s="309"/>
      <c r="I11" s="309"/>
      <c r="J11" s="309"/>
      <c r="K11" s="309"/>
      <c r="L11" s="309"/>
      <c r="M11" s="309"/>
      <c r="N11" s="309"/>
      <c r="O11" s="309"/>
      <c r="P11" s="309"/>
      <c r="Q11" s="309"/>
      <c r="R11" s="309"/>
      <c r="S11" s="309"/>
      <c r="T11" s="309"/>
      <c r="U11" s="309"/>
      <c r="V11" s="309"/>
      <c r="W11" s="309"/>
      <c r="X11" s="309"/>
      <c r="Y11" s="309"/>
      <c r="Z11" s="309"/>
      <c r="AA11" s="309"/>
      <c r="AB11" s="309"/>
      <c r="AC11" s="309"/>
      <c r="AD11" s="309"/>
      <c r="AE11" s="310"/>
    </row>
    <row r="12" spans="1:31" ht="15" customHeight="1" x14ac:dyDescent="0.25">
      <c r="A12" s="335"/>
      <c r="B12" s="336"/>
      <c r="C12" s="346"/>
      <c r="D12" s="347"/>
      <c r="E12" s="347"/>
      <c r="F12" s="347"/>
      <c r="G12" s="347"/>
      <c r="H12" s="347"/>
      <c r="I12" s="347"/>
      <c r="J12" s="347"/>
      <c r="K12" s="347"/>
      <c r="L12" s="347"/>
      <c r="M12" s="347"/>
      <c r="N12" s="347"/>
      <c r="O12" s="347"/>
      <c r="P12" s="347"/>
      <c r="Q12" s="347"/>
      <c r="R12" s="347"/>
      <c r="S12" s="347"/>
      <c r="T12" s="347"/>
      <c r="U12" s="347"/>
      <c r="V12" s="347"/>
      <c r="W12" s="347"/>
      <c r="X12" s="347"/>
      <c r="Y12" s="347"/>
      <c r="Z12" s="347"/>
      <c r="AA12" s="347"/>
      <c r="AB12" s="347"/>
      <c r="AC12" s="347"/>
      <c r="AD12" s="347"/>
      <c r="AE12" s="348"/>
    </row>
    <row r="13" spans="1:31" ht="15" customHeight="1" thickBot="1" x14ac:dyDescent="0.3">
      <c r="A13" s="337"/>
      <c r="B13" s="338"/>
      <c r="C13" s="349"/>
      <c r="D13" s="350"/>
      <c r="E13" s="350"/>
      <c r="F13" s="350"/>
      <c r="G13" s="350"/>
      <c r="H13" s="350"/>
      <c r="I13" s="350"/>
      <c r="J13" s="350"/>
      <c r="K13" s="350"/>
      <c r="L13" s="350"/>
      <c r="M13" s="350"/>
      <c r="N13" s="350"/>
      <c r="O13" s="350"/>
      <c r="P13" s="350"/>
      <c r="Q13" s="350"/>
      <c r="R13" s="350"/>
      <c r="S13" s="350"/>
      <c r="T13" s="350"/>
      <c r="U13" s="350"/>
      <c r="V13" s="350"/>
      <c r="W13" s="350"/>
      <c r="X13" s="350"/>
      <c r="Y13" s="350"/>
      <c r="Z13" s="350"/>
      <c r="AA13" s="350"/>
      <c r="AB13" s="350"/>
      <c r="AC13" s="350"/>
      <c r="AD13" s="350"/>
      <c r="AE13" s="351"/>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62.1" customHeight="1" thickBot="1" x14ac:dyDescent="0.3">
      <c r="A15" s="342" t="s">
        <v>12</v>
      </c>
      <c r="B15" s="343"/>
      <c r="C15" s="352" t="s">
        <v>134</v>
      </c>
      <c r="D15" s="353"/>
      <c r="E15" s="353"/>
      <c r="F15" s="353"/>
      <c r="G15" s="353"/>
      <c r="H15" s="353"/>
      <c r="I15" s="353"/>
      <c r="J15" s="353"/>
      <c r="K15" s="354"/>
      <c r="L15" s="369" t="s">
        <v>14</v>
      </c>
      <c r="M15" s="402"/>
      <c r="N15" s="402"/>
      <c r="O15" s="402"/>
      <c r="P15" s="402"/>
      <c r="Q15" s="370"/>
      <c r="R15" s="403" t="s">
        <v>135</v>
      </c>
      <c r="S15" s="404"/>
      <c r="T15" s="404"/>
      <c r="U15" s="404"/>
      <c r="V15" s="404"/>
      <c r="W15" s="404"/>
      <c r="X15" s="405"/>
      <c r="Y15" s="369" t="s">
        <v>15</v>
      </c>
      <c r="Z15" s="370"/>
      <c r="AA15" s="394" t="s">
        <v>214</v>
      </c>
      <c r="AB15" s="395"/>
      <c r="AC15" s="395"/>
      <c r="AD15" s="395"/>
      <c r="AE15" s="396"/>
    </row>
    <row r="16" spans="1:31" ht="9" customHeight="1" thickBot="1" x14ac:dyDescent="0.3">
      <c r="A16" s="24"/>
      <c r="B16" s="20"/>
      <c r="C16" s="407"/>
      <c r="D16" s="407"/>
      <c r="E16" s="407"/>
      <c r="F16" s="407"/>
      <c r="G16" s="407"/>
      <c r="H16" s="407"/>
      <c r="I16" s="407"/>
      <c r="J16" s="407"/>
      <c r="K16" s="407"/>
      <c r="L16" s="407"/>
      <c r="M16" s="407"/>
      <c r="N16" s="407"/>
      <c r="O16" s="407"/>
      <c r="P16" s="407"/>
      <c r="Q16" s="407"/>
      <c r="R16" s="407"/>
      <c r="S16" s="407"/>
      <c r="T16" s="407"/>
      <c r="U16" s="407"/>
      <c r="V16" s="407"/>
      <c r="W16" s="407"/>
      <c r="X16" s="407"/>
      <c r="Y16" s="407"/>
      <c r="Z16" s="407"/>
      <c r="AA16" s="407"/>
      <c r="AB16" s="407"/>
      <c r="AD16" s="22"/>
      <c r="AE16" s="23"/>
    </row>
    <row r="17" spans="1:33" s="40" customFormat="1" ht="37.5" customHeight="1" thickBot="1" x14ac:dyDescent="0.3">
      <c r="A17" s="342" t="s">
        <v>17</v>
      </c>
      <c r="B17" s="343"/>
      <c r="C17" s="394" t="s">
        <v>221</v>
      </c>
      <c r="D17" s="395"/>
      <c r="E17" s="395"/>
      <c r="F17" s="395"/>
      <c r="G17" s="395"/>
      <c r="H17" s="395"/>
      <c r="I17" s="395"/>
      <c r="J17" s="395"/>
      <c r="K17" s="395"/>
      <c r="L17" s="395"/>
      <c r="M17" s="395"/>
      <c r="N17" s="395"/>
      <c r="O17" s="395"/>
      <c r="P17" s="395"/>
      <c r="Q17" s="395"/>
      <c r="R17" s="395"/>
      <c r="S17" s="395"/>
      <c r="T17" s="395"/>
      <c r="U17" s="395"/>
      <c r="V17" s="395"/>
      <c r="W17" s="395"/>
      <c r="X17" s="395"/>
      <c r="Y17" s="395"/>
      <c r="Z17" s="395"/>
      <c r="AA17" s="395"/>
      <c r="AB17" s="395"/>
      <c r="AC17" s="395"/>
      <c r="AD17" s="395"/>
      <c r="AE17" s="396"/>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x14ac:dyDescent="0.3">
      <c r="A19" s="369" t="s">
        <v>138</v>
      </c>
      <c r="B19" s="402"/>
      <c r="C19" s="402"/>
      <c r="D19" s="402"/>
      <c r="E19" s="402"/>
      <c r="F19" s="402"/>
      <c r="G19" s="402"/>
      <c r="H19" s="402"/>
      <c r="I19" s="402"/>
      <c r="J19" s="402"/>
      <c r="K19" s="402"/>
      <c r="L19" s="402"/>
      <c r="M19" s="402"/>
      <c r="N19" s="402"/>
      <c r="O19" s="402"/>
      <c r="P19" s="402"/>
      <c r="Q19" s="402"/>
      <c r="R19" s="402"/>
      <c r="S19" s="402"/>
      <c r="T19" s="402"/>
      <c r="U19" s="402"/>
      <c r="V19" s="402"/>
      <c r="W19" s="402"/>
      <c r="X19" s="402"/>
      <c r="Y19" s="402"/>
      <c r="Z19" s="402"/>
      <c r="AA19" s="402"/>
      <c r="AB19" s="402"/>
      <c r="AC19" s="402"/>
      <c r="AD19" s="402"/>
      <c r="AE19" s="370"/>
      <c r="AF19" s="44"/>
    </row>
    <row r="20" spans="1:33" ht="32.1" customHeight="1" thickBot="1" x14ac:dyDescent="0.3">
      <c r="A20" s="45" t="s">
        <v>19</v>
      </c>
      <c r="B20" s="399" t="s">
        <v>139</v>
      </c>
      <c r="C20" s="400"/>
      <c r="D20" s="400"/>
      <c r="E20" s="400"/>
      <c r="F20" s="400"/>
      <c r="G20" s="400"/>
      <c r="H20" s="400"/>
      <c r="I20" s="400"/>
      <c r="J20" s="400"/>
      <c r="K20" s="400"/>
      <c r="L20" s="400"/>
      <c r="M20" s="400"/>
      <c r="N20" s="400"/>
      <c r="O20" s="401"/>
      <c r="P20" s="369" t="s">
        <v>140</v>
      </c>
      <c r="Q20" s="402"/>
      <c r="R20" s="402"/>
      <c r="S20" s="402"/>
      <c r="T20" s="402"/>
      <c r="U20" s="402"/>
      <c r="V20" s="402"/>
      <c r="W20" s="402"/>
      <c r="X20" s="402"/>
      <c r="Y20" s="402"/>
      <c r="Z20" s="402"/>
      <c r="AA20" s="402"/>
      <c r="AB20" s="402"/>
      <c r="AC20" s="402"/>
      <c r="AD20" s="402"/>
      <c r="AE20" s="370"/>
      <c r="AF20" s="44"/>
    </row>
    <row r="21" spans="1:33" ht="32.1" customHeight="1" thickBot="1" x14ac:dyDescent="0.3">
      <c r="A21" s="25"/>
      <c r="B21" s="46" t="s">
        <v>141</v>
      </c>
      <c r="C21" s="47" t="s">
        <v>142</v>
      </c>
      <c r="D21" s="47" t="s">
        <v>143</v>
      </c>
      <c r="E21" s="47" t="s">
        <v>144</v>
      </c>
      <c r="F21" s="47" t="s">
        <v>145</v>
      </c>
      <c r="G21" s="47" t="s">
        <v>146</v>
      </c>
      <c r="H21" s="47" t="s">
        <v>128</v>
      </c>
      <c r="I21" s="47" t="s">
        <v>147</v>
      </c>
      <c r="J21" s="47" t="s">
        <v>148</v>
      </c>
      <c r="K21" s="47" t="s">
        <v>149</v>
      </c>
      <c r="L21" s="47" t="s">
        <v>150</v>
      </c>
      <c r="M21" s="47" t="s">
        <v>151</v>
      </c>
      <c r="N21" s="47" t="s">
        <v>102</v>
      </c>
      <c r="O21" s="48" t="s">
        <v>100</v>
      </c>
      <c r="P21" s="49"/>
      <c r="Q21" s="46" t="s">
        <v>141</v>
      </c>
      <c r="R21" s="47" t="s">
        <v>142</v>
      </c>
      <c r="S21" s="47" t="s">
        <v>143</v>
      </c>
      <c r="T21" s="47" t="s">
        <v>144</v>
      </c>
      <c r="U21" s="47" t="s">
        <v>145</v>
      </c>
      <c r="V21" s="47" t="s">
        <v>146</v>
      </c>
      <c r="W21" s="47" t="s">
        <v>128</v>
      </c>
      <c r="X21" s="47" t="s">
        <v>147</v>
      </c>
      <c r="Y21" s="47" t="s">
        <v>148</v>
      </c>
      <c r="Z21" s="47" t="s">
        <v>149</v>
      </c>
      <c r="AA21" s="47" t="s">
        <v>150</v>
      </c>
      <c r="AB21" s="47" t="s">
        <v>151</v>
      </c>
      <c r="AC21" s="47" t="s">
        <v>102</v>
      </c>
      <c r="AD21" s="47" t="s">
        <v>152</v>
      </c>
      <c r="AE21" s="48" t="s">
        <v>153</v>
      </c>
      <c r="AF21" s="50"/>
    </row>
    <row r="22" spans="1:33" ht="32.1" customHeight="1" x14ac:dyDescent="0.25">
      <c r="A22" s="51" t="s">
        <v>31</v>
      </c>
      <c r="B22" s="52"/>
      <c r="C22" s="53"/>
      <c r="D22" s="53"/>
      <c r="E22" s="53"/>
      <c r="F22" s="53"/>
      <c r="G22" s="53"/>
      <c r="H22" s="53"/>
      <c r="I22" s="53"/>
      <c r="J22" s="53"/>
      <c r="K22" s="53"/>
      <c r="L22" s="53"/>
      <c r="M22" s="53"/>
      <c r="N22" s="53">
        <f>SUM(B22:M22)</f>
        <v>0</v>
      </c>
      <c r="O22" s="54"/>
      <c r="P22" s="51" t="s">
        <v>27</v>
      </c>
      <c r="Q22" s="55"/>
      <c r="R22" s="56"/>
      <c r="S22" s="56"/>
      <c r="T22" s="56"/>
      <c r="U22" s="56"/>
      <c r="V22" s="56"/>
      <c r="W22" s="56"/>
      <c r="X22" s="217">
        <v>573060000</v>
      </c>
      <c r="Y22" s="217">
        <v>0</v>
      </c>
      <c r="Z22" s="217">
        <v>0</v>
      </c>
      <c r="AA22" s="217">
        <v>0</v>
      </c>
      <c r="AB22" s="217"/>
      <c r="AC22" s="217">
        <f>SUM(Q22:AB22)</f>
        <v>573060000</v>
      </c>
      <c r="AD22" s="106"/>
      <c r="AE22" s="156"/>
      <c r="AF22" s="50"/>
    </row>
    <row r="23" spans="1:33" ht="32.1" customHeight="1" x14ac:dyDescent="0.25">
      <c r="A23" s="57" t="s">
        <v>21</v>
      </c>
      <c r="B23" s="58"/>
      <c r="C23" s="59"/>
      <c r="D23" s="59"/>
      <c r="E23" s="59"/>
      <c r="F23" s="59"/>
      <c r="G23" s="59"/>
      <c r="H23" s="59"/>
      <c r="I23" s="59"/>
      <c r="J23" s="59"/>
      <c r="K23" s="59"/>
      <c r="L23" s="59"/>
      <c r="M23" s="59"/>
      <c r="N23" s="59">
        <f>SUM(B23:M23)</f>
        <v>0</v>
      </c>
      <c r="O23" s="60" t="str">
        <f>IFERROR(N23/(SUMIF(B23:M23,"&gt;0",B22:M22))," ")</f>
        <v xml:space="preserve"> </v>
      </c>
      <c r="P23" s="57" t="s">
        <v>29</v>
      </c>
      <c r="Q23" s="58"/>
      <c r="R23" s="59"/>
      <c r="S23" s="59"/>
      <c r="T23" s="59"/>
      <c r="U23" s="59"/>
      <c r="V23" s="59"/>
      <c r="W23" s="59">
        <v>0</v>
      </c>
      <c r="X23" s="217">
        <v>304185000</v>
      </c>
      <c r="Y23" s="217">
        <v>218087500</v>
      </c>
      <c r="Z23" s="217">
        <v>4689299</v>
      </c>
      <c r="AA23" s="217"/>
      <c r="AB23" s="217"/>
      <c r="AC23" s="263">
        <f>SUM(Q23:AB23)</f>
        <v>526961799</v>
      </c>
      <c r="AD23" s="216">
        <f>AC23/SUM(W22:X22)</f>
        <v>0.91955781070045017</v>
      </c>
      <c r="AE23" s="213">
        <f>AC23/AC22</f>
        <v>0.91955781070045017</v>
      </c>
      <c r="AF23" s="50"/>
    </row>
    <row r="24" spans="1:33" ht="32.1" customHeight="1" x14ac:dyDescent="0.25">
      <c r="A24" s="57" t="s">
        <v>23</v>
      </c>
      <c r="B24" s="58">
        <f>+B22-B23</f>
        <v>0</v>
      </c>
      <c r="C24" s="59">
        <f t="shared" ref="C24:M24" si="0">+C22-C23</f>
        <v>0</v>
      </c>
      <c r="D24" s="59">
        <f t="shared" si="0"/>
        <v>0</v>
      </c>
      <c r="E24" s="59">
        <f t="shared" si="0"/>
        <v>0</v>
      </c>
      <c r="F24" s="59">
        <f t="shared" si="0"/>
        <v>0</v>
      </c>
      <c r="G24" s="59">
        <f t="shared" si="0"/>
        <v>0</v>
      </c>
      <c r="H24" s="59">
        <f t="shared" si="0"/>
        <v>0</v>
      </c>
      <c r="I24" s="59">
        <f t="shared" si="0"/>
        <v>0</v>
      </c>
      <c r="J24" s="59">
        <f t="shared" si="0"/>
        <v>0</v>
      </c>
      <c r="K24" s="59">
        <f t="shared" si="0"/>
        <v>0</v>
      </c>
      <c r="L24" s="59">
        <f t="shared" si="0"/>
        <v>0</v>
      </c>
      <c r="M24" s="59">
        <f t="shared" si="0"/>
        <v>0</v>
      </c>
      <c r="N24" s="59">
        <f>SUM(B24:M24)</f>
        <v>0</v>
      </c>
      <c r="O24" s="61"/>
      <c r="P24" s="57" t="s">
        <v>31</v>
      </c>
      <c r="Q24" s="58"/>
      <c r="R24" s="59"/>
      <c r="S24" s="59"/>
      <c r="T24" s="59"/>
      <c r="U24" s="59"/>
      <c r="V24" s="59"/>
      <c r="W24" s="59"/>
      <c r="X24" s="217">
        <v>0</v>
      </c>
      <c r="Y24" s="217">
        <v>66812000</v>
      </c>
      <c r="Z24" s="217">
        <v>126562000</v>
      </c>
      <c r="AA24" s="217">
        <v>126562000</v>
      </c>
      <c r="AB24" s="217">
        <f>+AA24*2</f>
        <v>253124000</v>
      </c>
      <c r="AC24" s="217">
        <f>SUM(Q24:AB24)</f>
        <v>573060000</v>
      </c>
      <c r="AD24" s="59"/>
      <c r="AE24" s="62"/>
      <c r="AF24" s="50"/>
    </row>
    <row r="25" spans="1:33" ht="32.1" customHeight="1" thickBot="1" x14ac:dyDescent="0.3">
      <c r="A25" s="63" t="s">
        <v>25</v>
      </c>
      <c r="B25" s="64"/>
      <c r="C25" s="65"/>
      <c r="D25" s="65"/>
      <c r="E25" s="65"/>
      <c r="F25" s="65"/>
      <c r="G25" s="65"/>
      <c r="H25" s="65"/>
      <c r="I25" s="65"/>
      <c r="J25" s="65"/>
      <c r="K25" s="65"/>
      <c r="L25" s="65"/>
      <c r="M25" s="65"/>
      <c r="N25" s="65">
        <f>SUM(B25:M25)</f>
        <v>0</v>
      </c>
      <c r="O25" s="66" t="str">
        <f>IFERROR(N25/(SUMIF(B25:M25,"&gt;0",B24:M24))," ")</f>
        <v xml:space="preserve"> </v>
      </c>
      <c r="P25" s="63" t="s">
        <v>25</v>
      </c>
      <c r="Q25" s="64"/>
      <c r="R25" s="65"/>
      <c r="S25" s="65"/>
      <c r="T25" s="65"/>
      <c r="U25" s="65"/>
      <c r="V25" s="65"/>
      <c r="W25" s="65"/>
      <c r="X25" s="65"/>
      <c r="Y25" s="65">
        <v>19319633</v>
      </c>
      <c r="Z25" s="65">
        <v>93699499</v>
      </c>
      <c r="AA25" s="65"/>
      <c r="AB25" s="65"/>
      <c r="AC25" s="217">
        <f>SUM(Q25:AB25)</f>
        <v>113019132</v>
      </c>
      <c r="AD25" s="228">
        <f>AC25/SUM(W24:AB24)</f>
        <v>0.19722041671029211</v>
      </c>
      <c r="AE25" s="229">
        <f>AC25/AC24</f>
        <v>0.19722041671029211</v>
      </c>
      <c r="AF25" s="50"/>
    </row>
    <row r="26" spans="1:33" s="67" customFormat="1" ht="16.5" customHeight="1" thickBot="1" x14ac:dyDescent="0.25"/>
    <row r="27" spans="1:33" ht="33.950000000000003" customHeight="1" x14ac:dyDescent="0.25">
      <c r="A27" s="328" t="s">
        <v>154</v>
      </c>
      <c r="B27" s="329"/>
      <c r="C27" s="329"/>
      <c r="D27" s="329"/>
      <c r="E27" s="329"/>
      <c r="F27" s="329"/>
      <c r="G27" s="329"/>
      <c r="H27" s="329"/>
      <c r="I27" s="329"/>
      <c r="J27" s="329"/>
      <c r="K27" s="329"/>
      <c r="L27" s="329"/>
      <c r="M27" s="329"/>
      <c r="N27" s="329"/>
      <c r="O27" s="329"/>
      <c r="P27" s="329"/>
      <c r="Q27" s="329"/>
      <c r="R27" s="329"/>
      <c r="S27" s="329"/>
      <c r="T27" s="329"/>
      <c r="U27" s="329"/>
      <c r="V27" s="329"/>
      <c r="W27" s="329"/>
      <c r="X27" s="329"/>
      <c r="Y27" s="329"/>
      <c r="Z27" s="329"/>
      <c r="AA27" s="329"/>
      <c r="AB27" s="329"/>
      <c r="AC27" s="329"/>
      <c r="AD27" s="329"/>
      <c r="AE27" s="330"/>
    </row>
    <row r="28" spans="1:33" ht="15" customHeight="1" x14ac:dyDescent="0.25">
      <c r="A28" s="305" t="s">
        <v>34</v>
      </c>
      <c r="B28" s="307" t="s">
        <v>36</v>
      </c>
      <c r="C28" s="307"/>
      <c r="D28" s="307" t="s">
        <v>155</v>
      </c>
      <c r="E28" s="307"/>
      <c r="F28" s="307"/>
      <c r="G28" s="307"/>
      <c r="H28" s="307"/>
      <c r="I28" s="307"/>
      <c r="J28" s="307"/>
      <c r="K28" s="307"/>
      <c r="L28" s="307"/>
      <c r="M28" s="307"/>
      <c r="N28" s="307"/>
      <c r="O28" s="307"/>
      <c r="P28" s="307" t="s">
        <v>102</v>
      </c>
      <c r="Q28" s="307" t="s">
        <v>156</v>
      </c>
      <c r="R28" s="307"/>
      <c r="S28" s="307"/>
      <c r="T28" s="307"/>
      <c r="U28" s="307"/>
      <c r="V28" s="307"/>
      <c r="W28" s="307"/>
      <c r="X28" s="307"/>
      <c r="Y28" s="307" t="s">
        <v>157</v>
      </c>
      <c r="Z28" s="307"/>
      <c r="AA28" s="307"/>
      <c r="AB28" s="307"/>
      <c r="AC28" s="307"/>
      <c r="AD28" s="307"/>
      <c r="AE28" s="331"/>
    </row>
    <row r="29" spans="1:33" ht="27" customHeight="1" x14ac:dyDescent="0.25">
      <c r="A29" s="305"/>
      <c r="B29" s="307"/>
      <c r="C29" s="307"/>
      <c r="D29" s="68" t="s">
        <v>141</v>
      </c>
      <c r="E29" s="68" t="s">
        <v>142</v>
      </c>
      <c r="F29" s="68" t="s">
        <v>143</v>
      </c>
      <c r="G29" s="68" t="s">
        <v>144</v>
      </c>
      <c r="H29" s="68" t="s">
        <v>145</v>
      </c>
      <c r="I29" s="68" t="s">
        <v>146</v>
      </c>
      <c r="J29" s="68" t="s">
        <v>128</v>
      </c>
      <c r="K29" s="68" t="s">
        <v>147</v>
      </c>
      <c r="L29" s="68" t="s">
        <v>148</v>
      </c>
      <c r="M29" s="68" t="s">
        <v>149</v>
      </c>
      <c r="N29" s="68" t="s">
        <v>150</v>
      </c>
      <c r="O29" s="68" t="s">
        <v>151</v>
      </c>
      <c r="P29" s="307"/>
      <c r="Q29" s="307"/>
      <c r="R29" s="307"/>
      <c r="S29" s="307"/>
      <c r="T29" s="307"/>
      <c r="U29" s="307"/>
      <c r="V29" s="307"/>
      <c r="W29" s="307"/>
      <c r="X29" s="307"/>
      <c r="Y29" s="307"/>
      <c r="Z29" s="307"/>
      <c r="AA29" s="307"/>
      <c r="AB29" s="307"/>
      <c r="AC29" s="307"/>
      <c r="AD29" s="307"/>
      <c r="AE29" s="331"/>
    </row>
    <row r="30" spans="1:33" ht="111.95" customHeight="1" thickBot="1" x14ac:dyDescent="0.3">
      <c r="A30" s="106"/>
      <c r="B30" s="406"/>
      <c r="C30" s="406"/>
      <c r="D30" s="16"/>
      <c r="E30" s="16"/>
      <c r="F30" s="16"/>
      <c r="G30" s="16"/>
      <c r="H30" s="16"/>
      <c r="I30" s="16"/>
      <c r="J30" s="16"/>
      <c r="K30" s="16"/>
      <c r="L30" s="16"/>
      <c r="M30" s="16"/>
      <c r="N30" s="16"/>
      <c r="O30" s="16"/>
      <c r="P30" s="69">
        <f>SUM(D30:O30)</f>
        <v>0</v>
      </c>
      <c r="Q30" s="397"/>
      <c r="R30" s="397"/>
      <c r="S30" s="397"/>
      <c r="T30" s="397"/>
      <c r="U30" s="397"/>
      <c r="V30" s="397"/>
      <c r="W30" s="397"/>
      <c r="X30" s="397"/>
      <c r="Y30" s="397"/>
      <c r="Z30" s="397"/>
      <c r="AA30" s="397"/>
      <c r="AB30" s="397"/>
      <c r="AC30" s="397"/>
      <c r="AD30" s="397"/>
      <c r="AE30" s="398"/>
      <c r="AF30" s="138"/>
      <c r="AG30" s="138"/>
    </row>
    <row r="31" spans="1:33" ht="12" customHeight="1" thickBot="1" x14ac:dyDescent="0.3">
      <c r="A31" s="70"/>
      <c r="B31" s="71"/>
      <c r="C31" s="71"/>
      <c r="D31" s="27"/>
      <c r="E31" s="27"/>
      <c r="F31" s="27"/>
      <c r="G31" s="27"/>
      <c r="H31" s="27"/>
      <c r="I31" s="27"/>
      <c r="J31" s="27"/>
      <c r="K31" s="27"/>
      <c r="L31" s="27"/>
      <c r="M31" s="27"/>
      <c r="N31" s="27"/>
      <c r="O31" s="27"/>
      <c r="P31" s="72"/>
      <c r="Q31" s="139"/>
      <c r="R31" s="139"/>
      <c r="S31" s="139"/>
      <c r="T31" s="139"/>
      <c r="U31" s="139"/>
      <c r="V31" s="139"/>
      <c r="W31" s="139"/>
      <c r="X31" s="139"/>
      <c r="Y31" s="139"/>
      <c r="Z31" s="139"/>
      <c r="AA31" s="139"/>
      <c r="AB31" s="139"/>
      <c r="AC31" s="139"/>
      <c r="AD31" s="139"/>
      <c r="AE31" s="140"/>
      <c r="AF31" s="138"/>
      <c r="AG31" s="138"/>
    </row>
    <row r="32" spans="1:33" ht="45" customHeight="1" x14ac:dyDescent="0.25">
      <c r="A32" s="308" t="s">
        <v>158</v>
      </c>
      <c r="B32" s="309"/>
      <c r="C32" s="309"/>
      <c r="D32" s="309"/>
      <c r="E32" s="309"/>
      <c r="F32" s="309"/>
      <c r="G32" s="309"/>
      <c r="H32" s="309"/>
      <c r="I32" s="309"/>
      <c r="J32" s="309"/>
      <c r="K32" s="309"/>
      <c r="L32" s="309"/>
      <c r="M32" s="309"/>
      <c r="N32" s="309"/>
      <c r="O32" s="309"/>
      <c r="P32" s="309"/>
      <c r="Q32" s="309"/>
      <c r="R32" s="309"/>
      <c r="S32" s="309"/>
      <c r="T32" s="309"/>
      <c r="U32" s="309"/>
      <c r="V32" s="309"/>
      <c r="W32" s="309"/>
      <c r="X32" s="309"/>
      <c r="Y32" s="309"/>
      <c r="Z32" s="309"/>
      <c r="AA32" s="309"/>
      <c r="AB32" s="309"/>
      <c r="AC32" s="309"/>
      <c r="AD32" s="309"/>
      <c r="AE32" s="310"/>
      <c r="AF32" s="138"/>
      <c r="AG32" s="138"/>
    </row>
    <row r="33" spans="1:41" ht="23.1" customHeight="1" x14ac:dyDescent="0.25">
      <c r="A33" s="305" t="s">
        <v>44</v>
      </c>
      <c r="B33" s="307" t="s">
        <v>46</v>
      </c>
      <c r="C33" s="307" t="s">
        <v>36</v>
      </c>
      <c r="D33" s="307" t="s">
        <v>159</v>
      </c>
      <c r="E33" s="307"/>
      <c r="F33" s="307"/>
      <c r="G33" s="307"/>
      <c r="H33" s="307"/>
      <c r="I33" s="307"/>
      <c r="J33" s="307"/>
      <c r="K33" s="307"/>
      <c r="L33" s="307"/>
      <c r="M33" s="307"/>
      <c r="N33" s="307"/>
      <c r="O33" s="307"/>
      <c r="P33" s="307"/>
      <c r="Q33" s="307" t="s">
        <v>160</v>
      </c>
      <c r="R33" s="307"/>
      <c r="S33" s="307"/>
      <c r="T33" s="307"/>
      <c r="U33" s="307"/>
      <c r="V33" s="307"/>
      <c r="W33" s="307"/>
      <c r="X33" s="307"/>
      <c r="Y33" s="307"/>
      <c r="Z33" s="307"/>
      <c r="AA33" s="307"/>
      <c r="AB33" s="307"/>
      <c r="AC33" s="307"/>
      <c r="AD33" s="307"/>
      <c r="AE33" s="331"/>
      <c r="AF33" s="138"/>
      <c r="AG33" s="141"/>
      <c r="AH33" s="73"/>
      <c r="AI33" s="73"/>
      <c r="AJ33" s="73"/>
      <c r="AK33" s="73"/>
      <c r="AL33" s="73"/>
      <c r="AM33" s="73"/>
      <c r="AN33" s="73"/>
      <c r="AO33" s="73"/>
    </row>
    <row r="34" spans="1:41" ht="27" customHeight="1" x14ac:dyDescent="0.25">
      <c r="A34" s="305"/>
      <c r="B34" s="307"/>
      <c r="C34" s="332"/>
      <c r="D34" s="68" t="s">
        <v>141</v>
      </c>
      <c r="E34" s="68" t="s">
        <v>142</v>
      </c>
      <c r="F34" s="68" t="s">
        <v>143</v>
      </c>
      <c r="G34" s="68" t="s">
        <v>144</v>
      </c>
      <c r="H34" s="68" t="s">
        <v>145</v>
      </c>
      <c r="I34" s="68" t="s">
        <v>146</v>
      </c>
      <c r="J34" s="68" t="s">
        <v>128</v>
      </c>
      <c r="K34" s="68" t="s">
        <v>147</v>
      </c>
      <c r="L34" s="68" t="s">
        <v>148</v>
      </c>
      <c r="M34" s="68" t="s">
        <v>149</v>
      </c>
      <c r="N34" s="68" t="s">
        <v>150</v>
      </c>
      <c r="O34" s="68" t="s">
        <v>151</v>
      </c>
      <c r="P34" s="68" t="s">
        <v>102</v>
      </c>
      <c r="Q34" s="287" t="s">
        <v>52</v>
      </c>
      <c r="R34" s="288"/>
      <c r="S34" s="288"/>
      <c r="T34" s="311"/>
      <c r="U34" s="307" t="s">
        <v>54</v>
      </c>
      <c r="V34" s="307"/>
      <c r="W34" s="307"/>
      <c r="X34" s="307"/>
      <c r="Y34" s="307" t="s">
        <v>56</v>
      </c>
      <c r="Z34" s="307"/>
      <c r="AA34" s="307"/>
      <c r="AB34" s="307"/>
      <c r="AC34" s="307" t="s">
        <v>58</v>
      </c>
      <c r="AD34" s="307"/>
      <c r="AE34" s="331"/>
      <c r="AF34" s="138"/>
      <c r="AG34" s="141"/>
      <c r="AH34" s="73"/>
      <c r="AI34" s="73"/>
      <c r="AJ34" s="73"/>
      <c r="AK34" s="73"/>
      <c r="AL34" s="73"/>
      <c r="AM34" s="73"/>
      <c r="AN34" s="73"/>
      <c r="AO34" s="73"/>
    </row>
    <row r="35" spans="1:41" ht="138" customHeight="1" x14ac:dyDescent="0.25">
      <c r="A35" s="300" t="s">
        <v>221</v>
      </c>
      <c r="B35" s="302">
        <f>SUM(B41:B50)</f>
        <v>0.1</v>
      </c>
      <c r="C35" s="75" t="s">
        <v>48</v>
      </c>
      <c r="D35" s="74"/>
      <c r="E35" s="74"/>
      <c r="F35" s="74"/>
      <c r="G35" s="74"/>
      <c r="H35" s="74"/>
      <c r="I35" s="74"/>
      <c r="J35" s="74">
        <v>20</v>
      </c>
      <c r="K35" s="74">
        <v>0</v>
      </c>
      <c r="L35" s="74">
        <v>20</v>
      </c>
      <c r="M35" s="74">
        <v>20</v>
      </c>
      <c r="N35" s="74">
        <v>20</v>
      </c>
      <c r="O35" s="74">
        <v>20</v>
      </c>
      <c r="P35" s="221">
        <f>MAX(J35:O35)</f>
        <v>20</v>
      </c>
      <c r="Q35" s="460" t="s">
        <v>701</v>
      </c>
      <c r="R35" s="461"/>
      <c r="S35" s="461"/>
      <c r="T35" s="462"/>
      <c r="U35" s="458" t="s">
        <v>702</v>
      </c>
      <c r="V35" s="458"/>
      <c r="W35" s="458"/>
      <c r="X35" s="458"/>
      <c r="Y35" s="458" t="s">
        <v>703</v>
      </c>
      <c r="Z35" s="458"/>
      <c r="AA35" s="458"/>
      <c r="AB35" s="458"/>
      <c r="AC35" s="458" t="s">
        <v>704</v>
      </c>
      <c r="AD35" s="458"/>
      <c r="AE35" s="494"/>
      <c r="AF35" s="138"/>
      <c r="AG35" s="141"/>
      <c r="AH35" s="73"/>
      <c r="AI35" s="73"/>
      <c r="AJ35" s="73"/>
      <c r="AK35" s="73"/>
      <c r="AL35" s="73"/>
      <c r="AM35" s="73"/>
      <c r="AN35" s="73"/>
      <c r="AO35" s="73"/>
    </row>
    <row r="36" spans="1:41" ht="195.75" customHeight="1" thickBot="1" x14ac:dyDescent="0.3">
      <c r="A36" s="301"/>
      <c r="B36" s="459"/>
      <c r="C36" s="76" t="s">
        <v>50</v>
      </c>
      <c r="D36" s="142"/>
      <c r="E36" s="142"/>
      <c r="F36" s="142"/>
      <c r="G36" s="77"/>
      <c r="H36" s="77"/>
      <c r="I36" s="77"/>
      <c r="J36" s="214">
        <v>20</v>
      </c>
      <c r="K36" s="214">
        <v>0</v>
      </c>
      <c r="L36" s="214">
        <v>20</v>
      </c>
      <c r="M36" s="214">
        <v>20</v>
      </c>
      <c r="N36" s="222"/>
      <c r="O36" s="222"/>
      <c r="P36" s="223">
        <f>MAX(J36:O36)</f>
        <v>20</v>
      </c>
      <c r="Q36" s="497"/>
      <c r="R36" s="498"/>
      <c r="S36" s="498"/>
      <c r="T36" s="499"/>
      <c r="U36" s="495"/>
      <c r="V36" s="495"/>
      <c r="W36" s="495"/>
      <c r="X36" s="495"/>
      <c r="Y36" s="495"/>
      <c r="Z36" s="495"/>
      <c r="AA36" s="495"/>
      <c r="AB36" s="495"/>
      <c r="AC36" s="495"/>
      <c r="AD36" s="495"/>
      <c r="AE36" s="496"/>
      <c r="AF36" s="138"/>
      <c r="AG36" s="141"/>
      <c r="AH36" s="73"/>
      <c r="AI36" s="73"/>
      <c r="AJ36" s="73"/>
      <c r="AK36" s="73"/>
      <c r="AL36" s="73"/>
      <c r="AM36" s="73"/>
      <c r="AN36" s="73"/>
      <c r="AO36" s="73"/>
    </row>
    <row r="37" spans="1:41" s="67" customFormat="1" ht="17.25" customHeight="1" thickBot="1" x14ac:dyDescent="0.25"/>
    <row r="38" spans="1:41" ht="45" customHeight="1" thickBot="1" x14ac:dyDescent="0.3">
      <c r="A38" s="308" t="s">
        <v>162</v>
      </c>
      <c r="B38" s="309"/>
      <c r="C38" s="309"/>
      <c r="D38" s="309"/>
      <c r="E38" s="309"/>
      <c r="F38" s="309"/>
      <c r="G38" s="309"/>
      <c r="H38" s="309"/>
      <c r="I38" s="309"/>
      <c r="J38" s="309"/>
      <c r="K38" s="309"/>
      <c r="L38" s="309"/>
      <c r="M38" s="309"/>
      <c r="N38" s="309"/>
      <c r="O38" s="309"/>
      <c r="P38" s="309"/>
      <c r="Q38" s="309"/>
      <c r="R38" s="309"/>
      <c r="S38" s="309"/>
      <c r="T38" s="309"/>
      <c r="U38" s="309"/>
      <c r="V38" s="309"/>
      <c r="W38" s="309"/>
      <c r="X38" s="309"/>
      <c r="Y38" s="309"/>
      <c r="Z38" s="309"/>
      <c r="AA38" s="309"/>
      <c r="AB38" s="309"/>
      <c r="AC38" s="309"/>
      <c r="AD38" s="309"/>
      <c r="AE38" s="310"/>
      <c r="AG38" s="73"/>
      <c r="AH38" s="73"/>
      <c r="AI38" s="73"/>
      <c r="AJ38" s="73"/>
      <c r="AK38" s="73"/>
      <c r="AL38" s="73"/>
      <c r="AM38" s="73"/>
      <c r="AN38" s="73"/>
      <c r="AO38" s="73"/>
    </row>
    <row r="39" spans="1:41" ht="26.1" customHeight="1" x14ac:dyDescent="0.25">
      <c r="A39" s="304" t="s">
        <v>60</v>
      </c>
      <c r="B39" s="306" t="s">
        <v>163</v>
      </c>
      <c r="C39" s="312" t="s">
        <v>164</v>
      </c>
      <c r="D39" s="314" t="s">
        <v>165</v>
      </c>
      <c r="E39" s="315"/>
      <c r="F39" s="315"/>
      <c r="G39" s="315"/>
      <c r="H39" s="315"/>
      <c r="I39" s="315"/>
      <c r="J39" s="315"/>
      <c r="K39" s="315"/>
      <c r="L39" s="315"/>
      <c r="M39" s="315"/>
      <c r="N39" s="315"/>
      <c r="O39" s="315"/>
      <c r="P39" s="316"/>
      <c r="Q39" s="306" t="s">
        <v>166</v>
      </c>
      <c r="R39" s="306"/>
      <c r="S39" s="306"/>
      <c r="T39" s="306"/>
      <c r="U39" s="306"/>
      <c r="V39" s="306"/>
      <c r="W39" s="306"/>
      <c r="X39" s="306"/>
      <c r="Y39" s="306"/>
      <c r="Z39" s="306"/>
      <c r="AA39" s="306"/>
      <c r="AB39" s="306"/>
      <c r="AC39" s="306"/>
      <c r="AD39" s="306"/>
      <c r="AE39" s="327"/>
      <c r="AG39" s="73"/>
      <c r="AH39" s="73"/>
      <c r="AI39" s="73"/>
      <c r="AJ39" s="73"/>
      <c r="AK39" s="73"/>
      <c r="AL39" s="73"/>
      <c r="AM39" s="73"/>
      <c r="AN39" s="73"/>
      <c r="AO39" s="73"/>
    </row>
    <row r="40" spans="1:41" ht="26.1" customHeight="1" x14ac:dyDescent="0.25">
      <c r="A40" s="305"/>
      <c r="B40" s="307"/>
      <c r="C40" s="313"/>
      <c r="D40" s="68" t="s">
        <v>167</v>
      </c>
      <c r="E40" s="68" t="s">
        <v>168</v>
      </c>
      <c r="F40" s="68" t="s">
        <v>169</v>
      </c>
      <c r="G40" s="68" t="s">
        <v>170</v>
      </c>
      <c r="H40" s="68" t="s">
        <v>171</v>
      </c>
      <c r="I40" s="68" t="s">
        <v>172</v>
      </c>
      <c r="J40" s="68" t="s">
        <v>173</v>
      </c>
      <c r="K40" s="68" t="s">
        <v>174</v>
      </c>
      <c r="L40" s="68" t="s">
        <v>175</v>
      </c>
      <c r="M40" s="68" t="s">
        <v>176</v>
      </c>
      <c r="N40" s="68" t="s">
        <v>177</v>
      </c>
      <c r="O40" s="68" t="s">
        <v>178</v>
      </c>
      <c r="P40" s="68" t="s">
        <v>179</v>
      </c>
      <c r="Q40" s="287" t="s">
        <v>180</v>
      </c>
      <c r="R40" s="288"/>
      <c r="S40" s="288"/>
      <c r="T40" s="288"/>
      <c r="U40" s="288"/>
      <c r="V40" s="288"/>
      <c r="W40" s="288"/>
      <c r="X40" s="311"/>
      <c r="Y40" s="287" t="s">
        <v>68</v>
      </c>
      <c r="Z40" s="288"/>
      <c r="AA40" s="288"/>
      <c r="AB40" s="288"/>
      <c r="AC40" s="288"/>
      <c r="AD40" s="288"/>
      <c r="AE40" s="289"/>
      <c r="AG40" s="79"/>
      <c r="AH40" s="79"/>
      <c r="AI40" s="79"/>
      <c r="AJ40" s="79"/>
      <c r="AK40" s="79"/>
      <c r="AL40" s="79"/>
      <c r="AM40" s="79"/>
      <c r="AN40" s="79"/>
      <c r="AO40" s="79"/>
    </row>
    <row r="41" spans="1:41" ht="102" customHeight="1" x14ac:dyDescent="0.25">
      <c r="A41" s="295" t="s">
        <v>222</v>
      </c>
      <c r="B41" s="410">
        <v>0.02</v>
      </c>
      <c r="C41" s="80" t="s">
        <v>48</v>
      </c>
      <c r="D41" s="81"/>
      <c r="E41" s="81"/>
      <c r="F41" s="81"/>
      <c r="G41" s="81"/>
      <c r="H41" s="81"/>
      <c r="I41" s="81"/>
      <c r="J41" s="159">
        <v>0.18</v>
      </c>
      <c r="K41" s="159">
        <v>0</v>
      </c>
      <c r="L41" s="159">
        <v>0.1</v>
      </c>
      <c r="M41" s="159">
        <v>0.24</v>
      </c>
      <c r="N41" s="159">
        <v>0.24</v>
      </c>
      <c r="O41" s="159">
        <v>0.24</v>
      </c>
      <c r="P41" s="82">
        <f t="shared" ref="P41:P48" si="1">SUM(D41:O41)</f>
        <v>1</v>
      </c>
      <c r="Q41" s="549" t="s">
        <v>783</v>
      </c>
      <c r="R41" s="550"/>
      <c r="S41" s="550"/>
      <c r="T41" s="550"/>
      <c r="U41" s="550"/>
      <c r="V41" s="550"/>
      <c r="W41" s="550"/>
      <c r="X41" s="551"/>
      <c r="Y41" s="284" t="s">
        <v>780</v>
      </c>
      <c r="Z41" s="279"/>
      <c r="AA41" s="279"/>
      <c r="AB41" s="279"/>
      <c r="AC41" s="279"/>
      <c r="AD41" s="279"/>
      <c r="AE41" s="285"/>
      <c r="AG41" s="83"/>
      <c r="AH41" s="83"/>
      <c r="AI41" s="83"/>
      <c r="AJ41" s="83"/>
      <c r="AK41" s="83"/>
      <c r="AL41" s="83"/>
      <c r="AM41" s="83"/>
      <c r="AN41" s="83"/>
      <c r="AO41" s="83"/>
    </row>
    <row r="42" spans="1:41" ht="102" customHeight="1" x14ac:dyDescent="0.25">
      <c r="A42" s="299"/>
      <c r="B42" s="410"/>
      <c r="C42" s="84" t="s">
        <v>50</v>
      </c>
      <c r="D42" s="85"/>
      <c r="E42" s="85"/>
      <c r="F42" s="85"/>
      <c r="G42" s="85"/>
      <c r="H42" s="85"/>
      <c r="I42" s="85"/>
      <c r="J42" s="85">
        <v>0.18</v>
      </c>
      <c r="K42" s="85">
        <v>0</v>
      </c>
      <c r="L42" s="85">
        <v>0.1</v>
      </c>
      <c r="M42" s="85">
        <v>0.24</v>
      </c>
      <c r="N42" s="85"/>
      <c r="O42" s="85"/>
      <c r="P42" s="82">
        <f t="shared" si="1"/>
        <v>0.52</v>
      </c>
      <c r="Q42" s="552"/>
      <c r="R42" s="553"/>
      <c r="S42" s="553"/>
      <c r="T42" s="553"/>
      <c r="U42" s="553"/>
      <c r="V42" s="553"/>
      <c r="W42" s="553"/>
      <c r="X42" s="554"/>
      <c r="Y42" s="281"/>
      <c r="Z42" s="282"/>
      <c r="AA42" s="282"/>
      <c r="AB42" s="282"/>
      <c r="AC42" s="282"/>
      <c r="AD42" s="282"/>
      <c r="AE42" s="286"/>
    </row>
    <row r="43" spans="1:41" ht="119.45" customHeight="1" x14ac:dyDescent="0.25">
      <c r="A43" s="295" t="s">
        <v>223</v>
      </c>
      <c r="B43" s="410">
        <v>0.02</v>
      </c>
      <c r="C43" s="80" t="s">
        <v>48</v>
      </c>
      <c r="D43" s="81"/>
      <c r="E43" s="81"/>
      <c r="F43" s="81"/>
      <c r="G43" s="81"/>
      <c r="H43" s="81"/>
      <c r="I43" s="81"/>
      <c r="J43" s="159">
        <v>0.18</v>
      </c>
      <c r="K43" s="159">
        <v>0</v>
      </c>
      <c r="L43" s="159">
        <v>0.1</v>
      </c>
      <c r="M43" s="159">
        <v>0.24</v>
      </c>
      <c r="N43" s="159">
        <v>0.24</v>
      </c>
      <c r="O43" s="159">
        <v>0.24</v>
      </c>
      <c r="P43" s="82">
        <f t="shared" si="1"/>
        <v>1</v>
      </c>
      <c r="Q43" s="555" t="s">
        <v>705</v>
      </c>
      <c r="R43" s="556"/>
      <c r="S43" s="556"/>
      <c r="T43" s="556"/>
      <c r="U43" s="556"/>
      <c r="V43" s="556"/>
      <c r="W43" s="556"/>
      <c r="X43" s="557"/>
      <c r="Y43" s="284" t="s">
        <v>746</v>
      </c>
      <c r="Z43" s="279"/>
      <c r="AA43" s="279"/>
      <c r="AB43" s="279"/>
      <c r="AC43" s="279"/>
      <c r="AD43" s="279"/>
      <c r="AE43" s="285"/>
    </row>
    <row r="44" spans="1:41" ht="119.45" customHeight="1" x14ac:dyDescent="0.25">
      <c r="A44" s="299"/>
      <c r="B44" s="410"/>
      <c r="C44" s="84" t="s">
        <v>50</v>
      </c>
      <c r="D44" s="85"/>
      <c r="E44" s="85"/>
      <c r="F44" s="85"/>
      <c r="G44" s="85"/>
      <c r="H44" s="85"/>
      <c r="I44" s="85"/>
      <c r="J44" s="85">
        <v>0.18</v>
      </c>
      <c r="K44" s="85">
        <v>0</v>
      </c>
      <c r="L44" s="85">
        <v>0.1</v>
      </c>
      <c r="M44" s="85">
        <v>0.24</v>
      </c>
      <c r="N44" s="85"/>
      <c r="O44" s="85"/>
      <c r="P44" s="82">
        <f t="shared" si="1"/>
        <v>0.52</v>
      </c>
      <c r="Q44" s="558"/>
      <c r="R44" s="559"/>
      <c r="S44" s="559"/>
      <c r="T44" s="559"/>
      <c r="U44" s="559"/>
      <c r="V44" s="559"/>
      <c r="W44" s="559"/>
      <c r="X44" s="560"/>
      <c r="Y44" s="281"/>
      <c r="Z44" s="282"/>
      <c r="AA44" s="282"/>
      <c r="AB44" s="282"/>
      <c r="AC44" s="282"/>
      <c r="AD44" s="282"/>
      <c r="AE44" s="286"/>
    </row>
    <row r="45" spans="1:41" ht="40.5" customHeight="1" x14ac:dyDescent="0.25">
      <c r="A45" s="295" t="s">
        <v>224</v>
      </c>
      <c r="B45" s="410">
        <v>0.02</v>
      </c>
      <c r="C45" s="80" t="s">
        <v>48</v>
      </c>
      <c r="D45" s="81"/>
      <c r="E45" s="81"/>
      <c r="F45" s="81"/>
      <c r="G45" s="81"/>
      <c r="H45" s="81"/>
      <c r="I45" s="81"/>
      <c r="J45" s="159">
        <v>0.18</v>
      </c>
      <c r="K45" s="159">
        <v>0</v>
      </c>
      <c r="L45" s="159">
        <v>0.1</v>
      </c>
      <c r="M45" s="159">
        <v>0.24</v>
      </c>
      <c r="N45" s="159">
        <v>0.24</v>
      </c>
      <c r="O45" s="159">
        <v>0.24</v>
      </c>
      <c r="P45" s="82">
        <f t="shared" si="1"/>
        <v>1</v>
      </c>
      <c r="Q45" s="555" t="s">
        <v>706</v>
      </c>
      <c r="R45" s="556"/>
      <c r="S45" s="556"/>
      <c r="T45" s="556"/>
      <c r="U45" s="556"/>
      <c r="V45" s="556"/>
      <c r="W45" s="556"/>
      <c r="X45" s="557"/>
      <c r="Y45" s="284" t="s">
        <v>747</v>
      </c>
      <c r="Z45" s="279"/>
      <c r="AA45" s="279"/>
      <c r="AB45" s="279"/>
      <c r="AC45" s="279"/>
      <c r="AD45" s="279"/>
      <c r="AE45" s="285"/>
    </row>
    <row r="46" spans="1:41" ht="40.5" customHeight="1" x14ac:dyDescent="0.25">
      <c r="A46" s="299"/>
      <c r="B46" s="410"/>
      <c r="C46" s="84" t="s">
        <v>50</v>
      </c>
      <c r="D46" s="85"/>
      <c r="E46" s="85"/>
      <c r="F46" s="85"/>
      <c r="G46" s="85"/>
      <c r="H46" s="85"/>
      <c r="I46" s="85"/>
      <c r="J46" s="85">
        <v>0</v>
      </c>
      <c r="K46" s="85">
        <v>0</v>
      </c>
      <c r="L46" s="85">
        <v>0.1</v>
      </c>
      <c r="M46" s="85">
        <v>0.24</v>
      </c>
      <c r="N46" s="85"/>
      <c r="O46" s="85"/>
      <c r="P46" s="82">
        <f t="shared" si="1"/>
        <v>0.33999999999999997</v>
      </c>
      <c r="Q46" s="558"/>
      <c r="R46" s="559"/>
      <c r="S46" s="559"/>
      <c r="T46" s="559"/>
      <c r="U46" s="559"/>
      <c r="V46" s="559"/>
      <c r="W46" s="559"/>
      <c r="X46" s="560"/>
      <c r="Y46" s="281"/>
      <c r="Z46" s="282"/>
      <c r="AA46" s="282"/>
      <c r="AB46" s="282"/>
      <c r="AC46" s="282"/>
      <c r="AD46" s="282"/>
      <c r="AE46" s="286"/>
    </row>
    <row r="47" spans="1:41" ht="95.25" customHeight="1" x14ac:dyDescent="0.25">
      <c r="A47" s="295" t="s">
        <v>225</v>
      </c>
      <c r="B47" s="410">
        <v>0.02</v>
      </c>
      <c r="C47" s="80" t="s">
        <v>48</v>
      </c>
      <c r="D47" s="81"/>
      <c r="E47" s="81"/>
      <c r="F47" s="81"/>
      <c r="G47" s="81"/>
      <c r="H47" s="81"/>
      <c r="I47" s="81"/>
      <c r="J47" s="159">
        <v>0.18</v>
      </c>
      <c r="K47" s="159">
        <v>0</v>
      </c>
      <c r="L47" s="159">
        <v>0.1</v>
      </c>
      <c r="M47" s="159">
        <v>0.24</v>
      </c>
      <c r="N47" s="159">
        <v>0.24</v>
      </c>
      <c r="O47" s="159">
        <v>0.24</v>
      </c>
      <c r="P47" s="82">
        <f t="shared" si="1"/>
        <v>1</v>
      </c>
      <c r="Q47" s="555" t="s">
        <v>707</v>
      </c>
      <c r="R47" s="556"/>
      <c r="S47" s="556"/>
      <c r="T47" s="556"/>
      <c r="U47" s="556"/>
      <c r="V47" s="556"/>
      <c r="W47" s="556"/>
      <c r="X47" s="557"/>
      <c r="Y47" s="284" t="s">
        <v>761</v>
      </c>
      <c r="Z47" s="279"/>
      <c r="AA47" s="279"/>
      <c r="AB47" s="279"/>
      <c r="AC47" s="279"/>
      <c r="AD47" s="279"/>
      <c r="AE47" s="285"/>
    </row>
    <row r="48" spans="1:41" ht="94.5" customHeight="1" x14ac:dyDescent="0.25">
      <c r="A48" s="299"/>
      <c r="B48" s="410"/>
      <c r="C48" s="84" t="s">
        <v>50</v>
      </c>
      <c r="D48" s="85"/>
      <c r="E48" s="85"/>
      <c r="F48" s="85"/>
      <c r="G48" s="85"/>
      <c r="H48" s="85"/>
      <c r="I48" s="85"/>
      <c r="J48" s="85">
        <v>0</v>
      </c>
      <c r="K48" s="85">
        <v>0</v>
      </c>
      <c r="L48" s="85">
        <v>0.1</v>
      </c>
      <c r="M48" s="85">
        <v>0.24</v>
      </c>
      <c r="N48" s="85"/>
      <c r="O48" s="85"/>
      <c r="P48" s="82">
        <f t="shared" si="1"/>
        <v>0.33999999999999997</v>
      </c>
      <c r="Q48" s="558"/>
      <c r="R48" s="559"/>
      <c r="S48" s="559"/>
      <c r="T48" s="559"/>
      <c r="U48" s="559"/>
      <c r="V48" s="559"/>
      <c r="W48" s="559"/>
      <c r="X48" s="560"/>
      <c r="Y48" s="281"/>
      <c r="Z48" s="282"/>
      <c r="AA48" s="282"/>
      <c r="AB48" s="282"/>
      <c r="AC48" s="282"/>
      <c r="AD48" s="282"/>
      <c r="AE48" s="286"/>
    </row>
    <row r="49" spans="1:31" ht="40.5" customHeight="1" x14ac:dyDescent="0.25">
      <c r="A49" s="295" t="s">
        <v>226</v>
      </c>
      <c r="B49" s="410">
        <v>0.02</v>
      </c>
      <c r="C49" s="80" t="s">
        <v>48</v>
      </c>
      <c r="D49" s="81"/>
      <c r="E49" s="81"/>
      <c r="F49" s="81"/>
      <c r="G49" s="81"/>
      <c r="H49" s="81"/>
      <c r="I49" s="81"/>
      <c r="J49" s="159">
        <v>0.18</v>
      </c>
      <c r="K49" s="159">
        <v>0</v>
      </c>
      <c r="L49" s="159">
        <v>0.1</v>
      </c>
      <c r="M49" s="159">
        <v>0.24</v>
      </c>
      <c r="N49" s="159">
        <v>0.24</v>
      </c>
      <c r="O49" s="159">
        <v>0.24</v>
      </c>
      <c r="P49" s="82">
        <f>SUM(D49:O49)</f>
        <v>1</v>
      </c>
      <c r="Q49" s="426" t="s">
        <v>708</v>
      </c>
      <c r="R49" s="427"/>
      <c r="S49" s="427"/>
      <c r="T49" s="427"/>
      <c r="U49" s="427"/>
      <c r="V49" s="427"/>
      <c r="W49" s="427"/>
      <c r="X49" s="428"/>
      <c r="Y49" s="284" t="s">
        <v>752</v>
      </c>
      <c r="Z49" s="279"/>
      <c r="AA49" s="279"/>
      <c r="AB49" s="279"/>
      <c r="AC49" s="279"/>
      <c r="AD49" s="279"/>
      <c r="AE49" s="285"/>
    </row>
    <row r="50" spans="1:31" ht="40.5" customHeight="1" thickBot="1" x14ac:dyDescent="0.3">
      <c r="A50" s="296"/>
      <c r="B50" s="411"/>
      <c r="C50" s="76" t="s">
        <v>50</v>
      </c>
      <c r="D50" s="86"/>
      <c r="E50" s="86"/>
      <c r="F50" s="86"/>
      <c r="G50" s="86"/>
      <c r="H50" s="86"/>
      <c r="I50" s="86"/>
      <c r="J50" s="86">
        <v>0</v>
      </c>
      <c r="K50" s="86">
        <v>0</v>
      </c>
      <c r="L50" s="86">
        <v>0.1</v>
      </c>
      <c r="M50" s="86">
        <v>0.24</v>
      </c>
      <c r="N50" s="86"/>
      <c r="O50" s="86"/>
      <c r="P50" s="87">
        <f>SUM(D50:O50)</f>
        <v>0.33999999999999997</v>
      </c>
      <c r="Q50" s="429"/>
      <c r="R50" s="430"/>
      <c r="S50" s="430"/>
      <c r="T50" s="430"/>
      <c r="U50" s="430"/>
      <c r="V50" s="430"/>
      <c r="W50" s="430"/>
      <c r="X50" s="431"/>
      <c r="Y50" s="281"/>
      <c r="Z50" s="282"/>
      <c r="AA50" s="282"/>
      <c r="AB50" s="282"/>
      <c r="AC50" s="282"/>
      <c r="AD50" s="282"/>
      <c r="AE50" s="286"/>
    </row>
    <row r="51" spans="1:31" x14ac:dyDescent="0.25">
      <c r="A51" s="15" t="s">
        <v>185</v>
      </c>
    </row>
  </sheetData>
  <mergeCells count="87">
    <mergeCell ref="A49:A50"/>
    <mergeCell ref="B49:B50"/>
    <mergeCell ref="Q49:X50"/>
    <mergeCell ref="Y49:AE50"/>
    <mergeCell ref="A45:A46"/>
    <mergeCell ref="B45:B46"/>
    <mergeCell ref="Q45:X46"/>
    <mergeCell ref="Y45:AE46"/>
    <mergeCell ref="A47:A48"/>
    <mergeCell ref="B47:B48"/>
    <mergeCell ref="Q47:X48"/>
    <mergeCell ref="Y47:AE48"/>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B5C1816D-507D-4BBC-B22B-106C8F385700}">
      <formula1>$B$21:$M$21</formula1>
    </dataValidation>
    <dataValidation type="textLength" operator="lessThanOrEqual" allowBlank="1" showInputMessage="1" showErrorMessage="1" errorTitle="Máximo 2.000 caracteres" error="Máximo 2.000 caracteres" promptTitle="2.000 caracteres" sqref="Q30:Q31" xr:uid="{7D226BCB-0E73-4785-A7B3-9E96A64E65D4}">
      <formula1>2000</formula1>
    </dataValidation>
    <dataValidation type="textLength" operator="lessThanOrEqual" allowBlank="1" showInputMessage="1" showErrorMessage="1" errorTitle="Máximo 2.000 caracteres" error="Máximo 2.000 caracteres" sqref="AC35 Y35 Q35 Q41 Q43 Q49 Q47 Q45" xr:uid="{81D9F718-8085-4BAA-9F3C-01D08E02E61E}">
      <formula1>2000</formula1>
    </dataValidation>
  </dataValidations>
  <hyperlinks>
    <hyperlink ref="Y49" r:id="rId1" xr:uid="{EF1FDD7C-119F-4235-A215-558EE674D66C}"/>
    <hyperlink ref="Y47" r:id="rId2" xr:uid="{94D1C1C3-B111-4DED-B4F1-64BE7BC7E468}"/>
    <hyperlink ref="Y45" r:id="rId3" xr:uid="{0E3E9D31-A02D-4E9D-AAC9-BA039C7A4311}"/>
    <hyperlink ref="Y43" r:id="rId4" xr:uid="{242307D3-1FAA-4BD3-889D-3F57E8EF163A}"/>
    <hyperlink ref="Y41" r:id="rId5" xr:uid="{16953A51-3F41-45CE-BBE2-30F54B8FB1FC}"/>
  </hyperlinks>
  <pageMargins left="0.25" right="0.25" top="0.75" bottom="0.75" header="0.3" footer="0.3"/>
  <pageSetup scale="21" orientation="landscape" r:id="rId6"/>
  <drawing r:id="rId7"/>
  <extLst>
    <ext xmlns:x14="http://schemas.microsoft.com/office/spreadsheetml/2009/9/main" uri="{CCE6A557-97BC-4b89-ADB6-D9C93CAAB3DF}">
      <x14:dataValidations xmlns:xm="http://schemas.microsoft.com/office/excel/2006/main" count="4">
        <x14:dataValidation type="list" allowBlank="1" showInputMessage="1" showErrorMessage="1" xr:uid="{471E0847-F50A-4334-9F5F-9090BFA06FD3}">
          <x14:formula1>
            <xm:f>listas!$C$2:$C$20</xm:f>
          </x14:formula1>
          <xm:sqref>AA15:AE15</xm:sqref>
        </x14:dataValidation>
        <x14:dataValidation type="list" allowBlank="1" showInputMessage="1" showErrorMessage="1" xr:uid="{DACBE664-54DF-463E-AFFE-82DC9EDE00FE}">
          <x14:formula1>
            <xm:f>listas!$B$2:$B$8</xm:f>
          </x14:formula1>
          <xm:sqref>R15:X15</xm:sqref>
        </x14:dataValidation>
        <x14:dataValidation type="list" allowBlank="1" showInputMessage="1" showErrorMessage="1" xr:uid="{FDEDE365-3DBC-4574-B9A4-9A3D55C7A1FF}">
          <x14:formula1>
            <xm:f>listas!$A$2:$A$6</xm:f>
          </x14:formula1>
          <xm:sqref>C15:K15</xm:sqref>
        </x14:dataValidation>
        <x14:dataValidation type="list" allowBlank="1" showInputMessage="1" showErrorMessage="1" xr:uid="{C970D557-FCA2-4C79-B1D9-AF474113BEF4}">
          <x14:formula1>
            <xm:f>listas!$D$2:$D$15</xm:f>
          </x14:formula1>
          <xm:sqref>C11:AE13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A149B-F447-4E4F-A9F2-C336364BF0D7}">
  <sheetPr codeName="Hoja3">
    <tabColor theme="7" tint="0.39997558519241921"/>
  </sheetPr>
  <dimension ref="A1:B13"/>
  <sheetViews>
    <sheetView workbookViewId="0">
      <selection activeCell="B3" sqref="B3"/>
    </sheetView>
  </sheetViews>
  <sheetFormatPr baseColWidth="10" defaultColWidth="11.42578125" defaultRowHeight="15" x14ac:dyDescent="0.25"/>
  <sheetData>
    <row r="1" spans="1:2" x14ac:dyDescent="0.25">
      <c r="A1" t="s">
        <v>439</v>
      </c>
      <c r="B1" t="s">
        <v>440</v>
      </c>
    </row>
    <row r="2" spans="1:2" x14ac:dyDescent="0.25">
      <c r="A2" t="s">
        <v>441</v>
      </c>
      <c r="B2" t="s">
        <v>244</v>
      </c>
    </row>
    <row r="3" spans="1:2" x14ac:dyDescent="0.25">
      <c r="A3" t="s">
        <v>442</v>
      </c>
      <c r="B3" t="s">
        <v>252</v>
      </c>
    </row>
    <row r="4" spans="1:2" x14ac:dyDescent="0.25">
      <c r="A4" t="s">
        <v>443</v>
      </c>
    </row>
    <row r="5" spans="1:2" x14ac:dyDescent="0.25">
      <c r="A5" t="s">
        <v>444</v>
      </c>
    </row>
    <row r="6" spans="1:2" x14ac:dyDescent="0.25">
      <c r="A6" t="s">
        <v>445</v>
      </c>
    </row>
    <row r="7" spans="1:2" x14ac:dyDescent="0.25">
      <c r="A7" t="s">
        <v>446</v>
      </c>
    </row>
    <row r="8" spans="1:2" x14ac:dyDescent="0.25">
      <c r="A8" t="s">
        <v>447</v>
      </c>
    </row>
    <row r="9" spans="1:2" x14ac:dyDescent="0.25">
      <c r="A9" t="s">
        <v>448</v>
      </c>
    </row>
    <row r="10" spans="1:2" x14ac:dyDescent="0.25">
      <c r="A10" t="s">
        <v>449</v>
      </c>
    </row>
    <row r="11" spans="1:2" x14ac:dyDescent="0.25">
      <c r="A11" t="s">
        <v>450</v>
      </c>
    </row>
    <row r="12" spans="1:2" x14ac:dyDescent="0.25">
      <c r="A12" t="s">
        <v>451</v>
      </c>
    </row>
    <row r="13" spans="1:2" x14ac:dyDescent="0.25">
      <c r="A13" t="s">
        <v>452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7" tint="0.39997558519241921"/>
    <pageSetUpPr fitToPage="1"/>
  </sheetPr>
  <dimension ref="A1:AV61"/>
  <sheetViews>
    <sheetView tabSelected="1" topLeftCell="AR1" zoomScale="80" zoomScaleNormal="80" workbookViewId="0">
      <pane ySplit="12" topLeftCell="A13" activePane="bottomLeft" state="frozen"/>
      <selection pane="bottomLeft" activeCell="AR16" sqref="AR16"/>
    </sheetView>
  </sheetViews>
  <sheetFormatPr baseColWidth="10" defaultColWidth="10.85546875" defaultRowHeight="14.25" x14ac:dyDescent="0.25"/>
  <cols>
    <col min="1" max="1" width="15" style="15" customWidth="1"/>
    <col min="2" max="2" width="8.42578125" style="15" customWidth="1"/>
    <col min="3" max="3" width="11.42578125" style="15" customWidth="1"/>
    <col min="4" max="5" width="29.42578125" style="15" customWidth="1"/>
    <col min="6" max="6" width="31.85546875" style="15" customWidth="1"/>
    <col min="7" max="7" width="20.5703125" style="15" customWidth="1"/>
    <col min="8" max="8" width="18.85546875" style="148" customWidth="1"/>
    <col min="9" max="9" width="15.42578125" style="30" customWidth="1"/>
    <col min="10" max="10" width="32.140625" style="15" customWidth="1"/>
    <col min="11" max="11" width="21.140625" style="15" customWidth="1"/>
    <col min="12" max="15" width="10.5703125" style="15" customWidth="1"/>
    <col min="16" max="17" width="22.42578125" style="15" customWidth="1"/>
    <col min="18" max="28" width="7.42578125" style="15" customWidth="1"/>
    <col min="29" max="29" width="5.85546875" style="15" customWidth="1"/>
    <col min="30" max="40" width="8.140625" style="15" customWidth="1"/>
    <col min="41" max="41" width="5.85546875" style="15" customWidth="1"/>
    <col min="42" max="42" width="17.140625" style="15" customWidth="1"/>
    <col min="43" max="43" width="15.85546875" style="108" customWidth="1"/>
    <col min="44" max="44" width="92.42578125" style="15" customWidth="1"/>
    <col min="45" max="45" width="44.5703125" style="15" customWidth="1"/>
    <col min="46" max="46" width="100.85546875" style="15" customWidth="1"/>
    <col min="47" max="47" width="52.140625" style="15" customWidth="1"/>
    <col min="48" max="48" width="39.7109375" style="15" customWidth="1"/>
    <col min="49" max="16377" width="10.85546875" style="15"/>
    <col min="16378" max="16378" width="9" style="15" customWidth="1"/>
    <col min="16379" max="16384" width="10.85546875" style="15"/>
  </cols>
  <sheetData>
    <row r="1" spans="1:48" ht="15.95" customHeight="1" thickBot="1" x14ac:dyDescent="0.3">
      <c r="A1" s="566" t="s">
        <v>121</v>
      </c>
      <c r="B1" s="567"/>
      <c r="C1" s="567"/>
      <c r="D1" s="567"/>
      <c r="E1" s="567"/>
      <c r="F1" s="567"/>
      <c r="G1" s="567"/>
      <c r="H1" s="567"/>
      <c r="I1" s="567"/>
      <c r="J1" s="567"/>
      <c r="K1" s="567"/>
      <c r="L1" s="567"/>
      <c r="M1" s="567"/>
      <c r="N1" s="567"/>
      <c r="O1" s="567"/>
      <c r="P1" s="567"/>
      <c r="Q1" s="567"/>
      <c r="R1" s="567"/>
      <c r="S1" s="567"/>
      <c r="T1" s="567"/>
      <c r="U1" s="567"/>
      <c r="V1" s="567"/>
      <c r="W1" s="567"/>
      <c r="X1" s="567"/>
      <c r="Y1" s="567"/>
      <c r="Z1" s="567"/>
      <c r="AA1" s="567"/>
      <c r="AB1" s="567"/>
      <c r="AC1" s="567"/>
      <c r="AD1" s="567"/>
      <c r="AE1" s="567"/>
      <c r="AF1" s="567"/>
      <c r="AG1" s="567"/>
      <c r="AH1" s="567"/>
      <c r="AI1" s="567"/>
      <c r="AJ1" s="567"/>
      <c r="AK1" s="567"/>
      <c r="AL1" s="567"/>
      <c r="AM1" s="567"/>
      <c r="AN1" s="567"/>
      <c r="AO1" s="567"/>
      <c r="AP1" s="567"/>
      <c r="AQ1" s="567"/>
      <c r="AR1" s="567"/>
      <c r="AS1" s="567"/>
      <c r="AT1" s="568"/>
      <c r="AU1" s="561" t="s">
        <v>122</v>
      </c>
      <c r="AV1" s="562"/>
    </row>
    <row r="2" spans="1:48" ht="15.95" customHeight="1" thickBot="1" x14ac:dyDescent="0.3">
      <c r="A2" s="569" t="s">
        <v>123</v>
      </c>
      <c r="B2" s="570"/>
      <c r="C2" s="570"/>
      <c r="D2" s="570"/>
      <c r="E2" s="570"/>
      <c r="F2" s="570"/>
      <c r="G2" s="570"/>
      <c r="H2" s="570"/>
      <c r="I2" s="570"/>
      <c r="J2" s="570"/>
      <c r="K2" s="570"/>
      <c r="L2" s="570"/>
      <c r="M2" s="570"/>
      <c r="N2" s="570"/>
      <c r="O2" s="570"/>
      <c r="P2" s="570"/>
      <c r="Q2" s="570"/>
      <c r="R2" s="570"/>
      <c r="S2" s="570"/>
      <c r="T2" s="570"/>
      <c r="U2" s="570"/>
      <c r="V2" s="570"/>
      <c r="W2" s="570"/>
      <c r="X2" s="570"/>
      <c r="Y2" s="570"/>
      <c r="Z2" s="570"/>
      <c r="AA2" s="570"/>
      <c r="AB2" s="570"/>
      <c r="AC2" s="570"/>
      <c r="AD2" s="570"/>
      <c r="AE2" s="570"/>
      <c r="AF2" s="570"/>
      <c r="AG2" s="570"/>
      <c r="AH2" s="570"/>
      <c r="AI2" s="570"/>
      <c r="AJ2" s="570"/>
      <c r="AK2" s="570"/>
      <c r="AL2" s="570"/>
      <c r="AM2" s="570"/>
      <c r="AN2" s="570"/>
      <c r="AO2" s="570"/>
      <c r="AP2" s="570"/>
      <c r="AQ2" s="570"/>
      <c r="AR2" s="570"/>
      <c r="AS2" s="570"/>
      <c r="AT2" s="571"/>
      <c r="AU2" s="563" t="s">
        <v>124</v>
      </c>
      <c r="AV2" s="564"/>
    </row>
    <row r="3" spans="1:48" ht="15" customHeight="1" thickBot="1" x14ac:dyDescent="0.3">
      <c r="A3" s="572" t="s">
        <v>0</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c r="AL3" s="573"/>
      <c r="AM3" s="573"/>
      <c r="AN3" s="573"/>
      <c r="AO3" s="573"/>
      <c r="AP3" s="573"/>
      <c r="AQ3" s="573"/>
      <c r="AR3" s="573"/>
      <c r="AS3" s="573"/>
      <c r="AT3" s="574"/>
      <c r="AU3" s="563" t="s">
        <v>126</v>
      </c>
      <c r="AV3" s="564"/>
    </row>
    <row r="4" spans="1:48" ht="15.95" customHeight="1" x14ac:dyDescent="0.25">
      <c r="A4" s="566"/>
      <c r="B4" s="567"/>
      <c r="C4" s="567"/>
      <c r="D4" s="567"/>
      <c r="E4" s="567"/>
      <c r="F4" s="567"/>
      <c r="G4" s="567"/>
      <c r="H4" s="567"/>
      <c r="I4" s="567"/>
      <c r="J4" s="567"/>
      <c r="K4" s="567"/>
      <c r="L4" s="567"/>
      <c r="M4" s="567"/>
      <c r="N4" s="567"/>
      <c r="O4" s="567"/>
      <c r="P4" s="567"/>
      <c r="Q4" s="567"/>
      <c r="R4" s="567"/>
      <c r="S4" s="567"/>
      <c r="T4" s="567"/>
      <c r="U4" s="567"/>
      <c r="V4" s="567"/>
      <c r="W4" s="567"/>
      <c r="X4" s="567"/>
      <c r="Y4" s="567"/>
      <c r="Z4" s="567"/>
      <c r="AA4" s="567"/>
      <c r="AB4" s="567"/>
      <c r="AC4" s="567"/>
      <c r="AD4" s="567"/>
      <c r="AE4" s="567"/>
      <c r="AF4" s="567"/>
      <c r="AG4" s="567"/>
      <c r="AH4" s="567"/>
      <c r="AI4" s="567"/>
      <c r="AJ4" s="567"/>
      <c r="AK4" s="567"/>
      <c r="AL4" s="567"/>
      <c r="AM4" s="567"/>
      <c r="AN4" s="567"/>
      <c r="AO4" s="567"/>
      <c r="AP4" s="567"/>
      <c r="AQ4" s="567"/>
      <c r="AR4" s="567"/>
      <c r="AS4" s="567"/>
      <c r="AT4" s="568"/>
      <c r="AU4" s="565" t="s">
        <v>227</v>
      </c>
      <c r="AV4" s="565"/>
    </row>
    <row r="5" spans="1:48" ht="15" customHeight="1" thickBot="1" x14ac:dyDescent="0.3">
      <c r="A5" s="589" t="s">
        <v>228</v>
      </c>
      <c r="B5" s="590"/>
      <c r="C5" s="590"/>
      <c r="D5" s="590"/>
      <c r="E5" s="590"/>
      <c r="F5" s="590"/>
      <c r="G5" s="590"/>
      <c r="H5" s="590"/>
      <c r="I5" s="590"/>
      <c r="J5" s="590"/>
      <c r="K5" s="590"/>
      <c r="L5" s="590"/>
      <c r="M5" s="590"/>
      <c r="N5" s="590"/>
      <c r="O5" s="590"/>
      <c r="P5" s="590"/>
      <c r="Q5" s="590"/>
      <c r="R5" s="590"/>
      <c r="S5" s="590"/>
      <c r="T5" s="590"/>
      <c r="U5" s="590"/>
      <c r="V5" s="590"/>
      <c r="W5" s="590"/>
      <c r="X5" s="590"/>
      <c r="Y5" s="590"/>
      <c r="Z5" s="590"/>
      <c r="AA5" s="590"/>
      <c r="AB5" s="590"/>
      <c r="AC5" s="591"/>
      <c r="AD5" s="578" t="s">
        <v>131</v>
      </c>
      <c r="AE5" s="579"/>
      <c r="AF5" s="579"/>
      <c r="AG5" s="579"/>
      <c r="AH5" s="579"/>
      <c r="AI5" s="579"/>
      <c r="AJ5" s="579"/>
      <c r="AK5" s="579"/>
      <c r="AL5" s="579"/>
      <c r="AM5" s="579"/>
      <c r="AN5" s="579"/>
      <c r="AO5" s="579"/>
      <c r="AP5" s="579"/>
      <c r="AQ5" s="580"/>
      <c r="AR5" s="587" t="s">
        <v>104</v>
      </c>
      <c r="AS5" s="587" t="s">
        <v>106</v>
      </c>
      <c r="AT5" s="587" t="s">
        <v>108</v>
      </c>
      <c r="AU5" s="587" t="s">
        <v>110</v>
      </c>
      <c r="AV5" s="587" t="s">
        <v>229</v>
      </c>
    </row>
    <row r="6" spans="1:48" ht="15" customHeight="1" x14ac:dyDescent="0.25">
      <c r="A6" s="592" t="s">
        <v>6</v>
      </c>
      <c r="B6" s="363">
        <v>45610</v>
      </c>
      <c r="C6" s="364"/>
      <c r="D6" s="163" t="s">
        <v>129</v>
      </c>
      <c r="E6" s="164"/>
      <c r="F6" s="165"/>
      <c r="G6" s="166"/>
      <c r="H6" s="167"/>
      <c r="I6" s="161"/>
      <c r="J6" s="168"/>
      <c r="K6" s="168"/>
      <c r="L6" s="168"/>
      <c r="M6" s="168"/>
      <c r="N6" s="168"/>
      <c r="O6" s="168"/>
      <c r="P6" s="168"/>
      <c r="Q6" s="168"/>
      <c r="R6" s="168"/>
      <c r="S6" s="168"/>
      <c r="T6" s="168"/>
      <c r="U6" s="168"/>
      <c r="V6" s="168"/>
      <c r="W6" s="168"/>
      <c r="X6" s="168"/>
      <c r="Y6" s="168"/>
      <c r="Z6" s="168"/>
      <c r="AA6" s="168"/>
      <c r="AB6" s="168"/>
      <c r="AC6" s="169"/>
      <c r="AD6" s="581"/>
      <c r="AE6" s="582"/>
      <c r="AF6" s="582"/>
      <c r="AG6" s="582"/>
      <c r="AH6" s="582"/>
      <c r="AI6" s="582"/>
      <c r="AJ6" s="582"/>
      <c r="AK6" s="582"/>
      <c r="AL6" s="582"/>
      <c r="AM6" s="582"/>
      <c r="AN6" s="582"/>
      <c r="AO6" s="582"/>
      <c r="AP6" s="582"/>
      <c r="AQ6" s="583"/>
      <c r="AR6" s="588"/>
      <c r="AS6" s="588"/>
      <c r="AT6" s="588"/>
      <c r="AU6" s="588"/>
      <c r="AV6" s="588"/>
    </row>
    <row r="7" spans="1:48" ht="15" customHeight="1" x14ac:dyDescent="0.25">
      <c r="A7" s="592"/>
      <c r="B7" s="365"/>
      <c r="C7" s="366"/>
      <c r="D7" s="163" t="s">
        <v>130</v>
      </c>
      <c r="E7" s="164"/>
      <c r="F7" s="171"/>
      <c r="G7" s="172"/>
      <c r="H7" s="173"/>
      <c r="I7" s="170"/>
      <c r="J7" s="174"/>
      <c r="K7" s="174"/>
      <c r="L7" s="174"/>
      <c r="M7" s="174"/>
      <c r="N7" s="174"/>
      <c r="O7" s="174"/>
      <c r="P7" s="174"/>
      <c r="Q7" s="174"/>
      <c r="R7" s="174"/>
      <c r="S7" s="174"/>
      <c r="T7" s="174"/>
      <c r="U7" s="174"/>
      <c r="V7" s="174"/>
      <c r="W7" s="174"/>
      <c r="X7" s="174"/>
      <c r="Y7" s="174"/>
      <c r="Z7" s="174"/>
      <c r="AA7" s="174"/>
      <c r="AB7" s="174"/>
      <c r="AC7" s="175"/>
      <c r="AD7" s="581"/>
      <c r="AE7" s="582"/>
      <c r="AF7" s="582"/>
      <c r="AG7" s="582"/>
      <c r="AH7" s="582"/>
      <c r="AI7" s="582"/>
      <c r="AJ7" s="582"/>
      <c r="AK7" s="582"/>
      <c r="AL7" s="582"/>
      <c r="AM7" s="582"/>
      <c r="AN7" s="582"/>
      <c r="AO7" s="582"/>
      <c r="AP7" s="582"/>
      <c r="AQ7" s="583"/>
      <c r="AR7" s="588"/>
      <c r="AS7" s="588"/>
      <c r="AT7" s="588"/>
      <c r="AU7" s="588"/>
      <c r="AV7" s="588"/>
    </row>
    <row r="8" spans="1:48" ht="15" customHeight="1" thickBot="1" x14ac:dyDescent="0.3">
      <c r="A8" s="592"/>
      <c r="B8" s="367"/>
      <c r="C8" s="368"/>
      <c r="D8" s="163" t="s">
        <v>131</v>
      </c>
      <c r="E8" s="164" t="s">
        <v>132</v>
      </c>
      <c r="F8" s="176"/>
      <c r="G8" s="177"/>
      <c r="H8" s="178"/>
      <c r="I8" s="179"/>
      <c r="J8" s="180"/>
      <c r="K8" s="180"/>
      <c r="L8" s="180"/>
      <c r="M8" s="180"/>
      <c r="N8" s="180"/>
      <c r="O8" s="180"/>
      <c r="P8" s="180"/>
      <c r="Q8" s="180"/>
      <c r="R8" s="180"/>
      <c r="S8" s="180"/>
      <c r="T8" s="180"/>
      <c r="U8" s="180"/>
      <c r="V8" s="180"/>
      <c r="W8" s="180"/>
      <c r="X8" s="180"/>
      <c r="Y8" s="180"/>
      <c r="Z8" s="180"/>
      <c r="AA8" s="180"/>
      <c r="AB8" s="180"/>
      <c r="AC8" s="181"/>
      <c r="AD8" s="581"/>
      <c r="AE8" s="582"/>
      <c r="AF8" s="582"/>
      <c r="AG8" s="582"/>
      <c r="AH8" s="582"/>
      <c r="AI8" s="582"/>
      <c r="AJ8" s="582"/>
      <c r="AK8" s="582"/>
      <c r="AL8" s="582"/>
      <c r="AM8" s="582"/>
      <c r="AN8" s="582"/>
      <c r="AO8" s="582"/>
      <c r="AP8" s="582"/>
      <c r="AQ8" s="583"/>
      <c r="AR8" s="588"/>
      <c r="AS8" s="588"/>
      <c r="AT8" s="588"/>
      <c r="AU8" s="588"/>
      <c r="AV8" s="588"/>
    </row>
    <row r="9" spans="1:48" ht="15" customHeight="1" x14ac:dyDescent="0.25">
      <c r="A9" s="589" t="s">
        <v>230</v>
      </c>
      <c r="B9" s="590"/>
      <c r="C9" s="590"/>
      <c r="D9" s="595" t="s">
        <v>231</v>
      </c>
      <c r="E9" s="595"/>
      <c r="F9" s="595"/>
      <c r="G9" s="595"/>
      <c r="H9" s="595"/>
      <c r="I9" s="595"/>
      <c r="J9" s="595"/>
      <c r="K9" s="595"/>
      <c r="L9" s="595"/>
      <c r="M9" s="595"/>
      <c r="N9" s="595"/>
      <c r="O9" s="595"/>
      <c r="P9" s="595"/>
      <c r="Q9" s="595"/>
      <c r="R9" s="595"/>
      <c r="S9" s="595"/>
      <c r="T9" s="595"/>
      <c r="U9" s="595"/>
      <c r="V9" s="595"/>
      <c r="W9" s="595"/>
      <c r="X9" s="595"/>
      <c r="Y9" s="595"/>
      <c r="Z9" s="595"/>
      <c r="AA9" s="595"/>
      <c r="AB9" s="595"/>
      <c r="AC9" s="595"/>
      <c r="AD9" s="581"/>
      <c r="AE9" s="582"/>
      <c r="AF9" s="582"/>
      <c r="AG9" s="582"/>
      <c r="AH9" s="582"/>
      <c r="AI9" s="582"/>
      <c r="AJ9" s="582"/>
      <c r="AK9" s="582"/>
      <c r="AL9" s="582"/>
      <c r="AM9" s="582"/>
      <c r="AN9" s="582"/>
      <c r="AO9" s="582"/>
      <c r="AP9" s="582"/>
      <c r="AQ9" s="583"/>
      <c r="AR9" s="588"/>
      <c r="AS9" s="588"/>
      <c r="AT9" s="588"/>
      <c r="AU9" s="588"/>
      <c r="AV9" s="588"/>
    </row>
    <row r="10" spans="1:48" ht="15" customHeight="1" x14ac:dyDescent="0.25">
      <c r="A10" s="589" t="s">
        <v>232</v>
      </c>
      <c r="B10" s="590"/>
      <c r="C10" s="590"/>
      <c r="D10" s="595" t="s">
        <v>134</v>
      </c>
      <c r="E10" s="595"/>
      <c r="F10" s="595"/>
      <c r="G10" s="595"/>
      <c r="H10" s="595"/>
      <c r="I10" s="595"/>
      <c r="J10" s="595"/>
      <c r="K10" s="595"/>
      <c r="L10" s="595"/>
      <c r="M10" s="595"/>
      <c r="N10" s="595"/>
      <c r="O10" s="595"/>
      <c r="P10" s="595"/>
      <c r="Q10" s="595"/>
      <c r="R10" s="595"/>
      <c r="S10" s="595"/>
      <c r="T10" s="595"/>
      <c r="U10" s="595"/>
      <c r="V10" s="595"/>
      <c r="W10" s="595"/>
      <c r="X10" s="595"/>
      <c r="Y10" s="595"/>
      <c r="Z10" s="595"/>
      <c r="AA10" s="595"/>
      <c r="AB10" s="595"/>
      <c r="AC10" s="595"/>
      <c r="AD10" s="584"/>
      <c r="AE10" s="585"/>
      <c r="AF10" s="585"/>
      <c r="AG10" s="585"/>
      <c r="AH10" s="585"/>
      <c r="AI10" s="585"/>
      <c r="AJ10" s="585"/>
      <c r="AK10" s="585"/>
      <c r="AL10" s="585"/>
      <c r="AM10" s="585"/>
      <c r="AN10" s="585"/>
      <c r="AO10" s="585"/>
      <c r="AP10" s="585"/>
      <c r="AQ10" s="586"/>
      <c r="AR10" s="588"/>
      <c r="AS10" s="588"/>
      <c r="AT10" s="588"/>
      <c r="AU10" s="588"/>
      <c r="AV10" s="588"/>
    </row>
    <row r="11" spans="1:48" ht="39.950000000000003" customHeight="1" x14ac:dyDescent="0.25">
      <c r="A11" s="593" t="s">
        <v>74</v>
      </c>
      <c r="B11" s="594"/>
      <c r="C11" s="594"/>
      <c r="D11" s="587" t="s">
        <v>233</v>
      </c>
      <c r="E11" s="587" t="s">
        <v>78</v>
      </c>
      <c r="F11" s="587" t="s">
        <v>80</v>
      </c>
      <c r="G11" s="587" t="s">
        <v>82</v>
      </c>
      <c r="H11" s="587" t="s">
        <v>234</v>
      </c>
      <c r="I11" s="587" t="s">
        <v>86</v>
      </c>
      <c r="J11" s="587" t="s">
        <v>88</v>
      </c>
      <c r="K11" s="587" t="s">
        <v>90</v>
      </c>
      <c r="L11" s="593" t="s">
        <v>92</v>
      </c>
      <c r="M11" s="594"/>
      <c r="N11" s="594"/>
      <c r="O11" s="594"/>
      <c r="P11" s="587" t="s">
        <v>94</v>
      </c>
      <c r="Q11" s="587" t="s">
        <v>96</v>
      </c>
      <c r="R11" s="589" t="s">
        <v>98</v>
      </c>
      <c r="S11" s="590"/>
      <c r="T11" s="590"/>
      <c r="U11" s="590"/>
      <c r="V11" s="590"/>
      <c r="W11" s="590"/>
      <c r="X11" s="590"/>
      <c r="Y11" s="590"/>
      <c r="Z11" s="590"/>
      <c r="AA11" s="590"/>
      <c r="AB11" s="590"/>
      <c r="AC11" s="591"/>
      <c r="AD11" s="589" t="s">
        <v>100</v>
      </c>
      <c r="AE11" s="590"/>
      <c r="AF11" s="590"/>
      <c r="AG11" s="590"/>
      <c r="AH11" s="590"/>
      <c r="AI11" s="590"/>
      <c r="AJ11" s="590"/>
      <c r="AK11" s="590"/>
      <c r="AL11" s="590"/>
      <c r="AM11" s="590"/>
      <c r="AN11" s="590"/>
      <c r="AO11" s="591"/>
      <c r="AP11" s="593" t="s">
        <v>102</v>
      </c>
      <c r="AQ11" s="599"/>
      <c r="AR11" s="588"/>
      <c r="AS11" s="588"/>
      <c r="AT11" s="588"/>
      <c r="AU11" s="588"/>
      <c r="AV11" s="588"/>
    </row>
    <row r="12" spans="1:48" ht="28.5" x14ac:dyDescent="0.25">
      <c r="A12" s="162" t="s">
        <v>235</v>
      </c>
      <c r="B12" s="162" t="s">
        <v>236</v>
      </c>
      <c r="C12" s="162" t="s">
        <v>237</v>
      </c>
      <c r="D12" s="588"/>
      <c r="E12" s="588"/>
      <c r="F12" s="588"/>
      <c r="G12" s="588"/>
      <c r="H12" s="588"/>
      <c r="I12" s="588"/>
      <c r="J12" s="588"/>
      <c r="K12" s="588"/>
      <c r="L12" s="162">
        <v>2024</v>
      </c>
      <c r="M12" s="162">
        <v>2025</v>
      </c>
      <c r="N12" s="162">
        <v>2026</v>
      </c>
      <c r="O12" s="162">
        <v>2027</v>
      </c>
      <c r="P12" s="588"/>
      <c r="Q12" s="588"/>
      <c r="R12" s="182" t="s">
        <v>141</v>
      </c>
      <c r="S12" s="182" t="s">
        <v>142</v>
      </c>
      <c r="T12" s="182" t="s">
        <v>143</v>
      </c>
      <c r="U12" s="182" t="s">
        <v>144</v>
      </c>
      <c r="V12" s="182" t="s">
        <v>145</v>
      </c>
      <c r="W12" s="182" t="s">
        <v>146</v>
      </c>
      <c r="X12" s="182" t="s">
        <v>128</v>
      </c>
      <c r="Y12" s="182" t="s">
        <v>147</v>
      </c>
      <c r="Z12" s="182" t="s">
        <v>148</v>
      </c>
      <c r="AA12" s="182" t="s">
        <v>149</v>
      </c>
      <c r="AB12" s="182" t="s">
        <v>150</v>
      </c>
      <c r="AC12" s="182" t="s">
        <v>151</v>
      </c>
      <c r="AD12" s="182" t="s">
        <v>141</v>
      </c>
      <c r="AE12" s="182" t="s">
        <v>142</v>
      </c>
      <c r="AF12" s="182" t="s">
        <v>143</v>
      </c>
      <c r="AG12" s="182" t="s">
        <v>144</v>
      </c>
      <c r="AH12" s="182" t="s">
        <v>145</v>
      </c>
      <c r="AI12" s="182" t="s">
        <v>146</v>
      </c>
      <c r="AJ12" s="182" t="s">
        <v>128</v>
      </c>
      <c r="AK12" s="182" t="s">
        <v>147</v>
      </c>
      <c r="AL12" s="182" t="s">
        <v>148</v>
      </c>
      <c r="AM12" s="182" t="s">
        <v>149</v>
      </c>
      <c r="AN12" s="182" t="s">
        <v>150</v>
      </c>
      <c r="AO12" s="182" t="s">
        <v>151</v>
      </c>
      <c r="AP12" s="162" t="s">
        <v>238</v>
      </c>
      <c r="AQ12" s="183" t="s">
        <v>239</v>
      </c>
      <c r="AR12" s="588"/>
      <c r="AS12" s="588"/>
      <c r="AT12" s="588"/>
      <c r="AU12" s="588"/>
      <c r="AV12" s="588"/>
    </row>
    <row r="13" spans="1:48" ht="175.5" customHeight="1" x14ac:dyDescent="0.25">
      <c r="A13" s="184">
        <v>39</v>
      </c>
      <c r="B13" s="184"/>
      <c r="C13" s="184"/>
      <c r="D13" s="146" t="s">
        <v>240</v>
      </c>
      <c r="E13" s="146" t="s">
        <v>241</v>
      </c>
      <c r="F13" s="146" t="s">
        <v>242</v>
      </c>
      <c r="G13" s="164" t="s">
        <v>243</v>
      </c>
      <c r="H13" s="185">
        <v>6</v>
      </c>
      <c r="I13" s="164" t="s">
        <v>244</v>
      </c>
      <c r="J13" s="143" t="s">
        <v>241</v>
      </c>
      <c r="K13" s="144" t="s">
        <v>245</v>
      </c>
      <c r="L13" s="184">
        <v>6</v>
      </c>
      <c r="M13" s="184">
        <v>6</v>
      </c>
      <c r="N13" s="184">
        <v>6</v>
      </c>
      <c r="O13" s="184">
        <v>6</v>
      </c>
      <c r="P13" s="145" t="s">
        <v>246</v>
      </c>
      <c r="Q13" s="145" t="s">
        <v>247</v>
      </c>
      <c r="R13" s="184"/>
      <c r="S13" s="184"/>
      <c r="T13" s="184"/>
      <c r="U13" s="184"/>
      <c r="V13" s="184"/>
      <c r="W13" s="184"/>
      <c r="X13" s="184">
        <v>6</v>
      </c>
      <c r="Y13" s="184">
        <v>6</v>
      </c>
      <c r="Z13" s="184">
        <v>6</v>
      </c>
      <c r="AA13" s="184">
        <v>6</v>
      </c>
      <c r="AB13" s="184">
        <v>6</v>
      </c>
      <c r="AC13" s="184">
        <v>6</v>
      </c>
      <c r="AD13" s="184"/>
      <c r="AE13" s="184"/>
      <c r="AF13" s="184"/>
      <c r="AG13" s="184"/>
      <c r="AH13" s="184"/>
      <c r="AI13" s="184"/>
      <c r="AJ13" s="184">
        <v>6</v>
      </c>
      <c r="AK13" s="184">
        <v>6</v>
      </c>
      <c r="AL13" s="184">
        <v>6</v>
      </c>
      <c r="AM13" s="184">
        <v>6</v>
      </c>
      <c r="AN13" s="184"/>
      <c r="AO13" s="184"/>
      <c r="AP13" s="184">
        <v>6</v>
      </c>
      <c r="AQ13" s="186">
        <f>AP13/AC13</f>
        <v>1</v>
      </c>
      <c r="AR13" s="260" t="s">
        <v>626</v>
      </c>
      <c r="AS13" s="253" t="s">
        <v>730</v>
      </c>
      <c r="AT13" s="260" t="s">
        <v>627</v>
      </c>
      <c r="AU13" s="243" t="s">
        <v>187</v>
      </c>
      <c r="AV13" s="244" t="s">
        <v>248</v>
      </c>
    </row>
    <row r="14" spans="1:48" ht="225.95" customHeight="1" x14ac:dyDescent="0.25">
      <c r="A14" s="184">
        <v>41</v>
      </c>
      <c r="B14" s="184"/>
      <c r="C14" s="184"/>
      <c r="D14" s="146" t="s">
        <v>249</v>
      </c>
      <c r="E14" s="146" t="s">
        <v>250</v>
      </c>
      <c r="F14" s="146" t="s">
        <v>251</v>
      </c>
      <c r="G14" s="164" t="s">
        <v>243</v>
      </c>
      <c r="H14" s="187">
        <v>100</v>
      </c>
      <c r="I14" s="164" t="s">
        <v>252</v>
      </c>
      <c r="J14" s="143" t="s">
        <v>253</v>
      </c>
      <c r="K14" s="144" t="s">
        <v>245</v>
      </c>
      <c r="L14" s="188">
        <v>100</v>
      </c>
      <c r="M14" s="188">
        <v>100</v>
      </c>
      <c r="N14" s="188">
        <v>100</v>
      </c>
      <c r="O14" s="188">
        <v>100</v>
      </c>
      <c r="P14" s="145" t="s">
        <v>246</v>
      </c>
      <c r="Q14" s="145" t="s">
        <v>254</v>
      </c>
      <c r="R14" s="184"/>
      <c r="S14" s="184"/>
      <c r="T14" s="184"/>
      <c r="U14" s="184"/>
      <c r="V14" s="184"/>
      <c r="W14" s="184"/>
      <c r="X14" s="184">
        <v>100</v>
      </c>
      <c r="Y14" s="184">
        <v>100</v>
      </c>
      <c r="Z14" s="184">
        <v>100</v>
      </c>
      <c r="AA14" s="184">
        <v>100</v>
      </c>
      <c r="AB14" s="184">
        <v>100</v>
      </c>
      <c r="AC14" s="184">
        <v>100</v>
      </c>
      <c r="AD14" s="184"/>
      <c r="AE14" s="184"/>
      <c r="AF14" s="184"/>
      <c r="AG14" s="184"/>
      <c r="AH14" s="184"/>
      <c r="AI14" s="184"/>
      <c r="AJ14" s="184">
        <v>100</v>
      </c>
      <c r="AK14" s="184">
        <v>100</v>
      </c>
      <c r="AL14" s="184">
        <v>100</v>
      </c>
      <c r="AM14" s="184">
        <v>100</v>
      </c>
      <c r="AN14" s="184"/>
      <c r="AO14" s="184"/>
      <c r="AP14" s="184">
        <v>100</v>
      </c>
      <c r="AQ14" s="186">
        <f>AP14/AC14</f>
        <v>1</v>
      </c>
      <c r="AR14" s="204" t="s">
        <v>748</v>
      </c>
      <c r="AS14" s="205" t="s">
        <v>750</v>
      </c>
      <c r="AT14" s="204" t="s">
        <v>749</v>
      </c>
      <c r="AU14" s="203" t="s">
        <v>187</v>
      </c>
      <c r="AV14" s="204" t="s">
        <v>248</v>
      </c>
    </row>
    <row r="15" spans="1:48" ht="330.6" customHeight="1" x14ac:dyDescent="0.25">
      <c r="A15" s="189">
        <v>42</v>
      </c>
      <c r="B15" s="164"/>
      <c r="C15" s="164"/>
      <c r="D15" s="146" t="s">
        <v>255</v>
      </c>
      <c r="E15" s="190" t="s">
        <v>256</v>
      </c>
      <c r="F15" s="191" t="s">
        <v>257</v>
      </c>
      <c r="G15" s="164" t="s">
        <v>243</v>
      </c>
      <c r="H15" s="149">
        <v>1</v>
      </c>
      <c r="I15" s="143" t="s">
        <v>244</v>
      </c>
      <c r="J15" s="143" t="s">
        <v>258</v>
      </c>
      <c r="K15" s="144" t="s">
        <v>245</v>
      </c>
      <c r="L15" s="192">
        <v>1</v>
      </c>
      <c r="M15" s="192">
        <v>1</v>
      </c>
      <c r="N15" s="192">
        <v>1</v>
      </c>
      <c r="O15" s="192">
        <v>1</v>
      </c>
      <c r="P15" s="145" t="s">
        <v>246</v>
      </c>
      <c r="Q15" s="192" t="s">
        <v>259</v>
      </c>
      <c r="R15" s="184"/>
      <c r="S15" s="184"/>
      <c r="T15" s="184"/>
      <c r="U15" s="184"/>
      <c r="V15" s="184"/>
      <c r="W15" s="184"/>
      <c r="X15" s="184">
        <v>1</v>
      </c>
      <c r="Y15" s="184">
        <v>1</v>
      </c>
      <c r="Z15" s="184">
        <v>1</v>
      </c>
      <c r="AA15" s="184">
        <v>1</v>
      </c>
      <c r="AB15" s="184">
        <v>1</v>
      </c>
      <c r="AC15" s="184">
        <v>1</v>
      </c>
      <c r="AD15" s="184"/>
      <c r="AE15" s="184"/>
      <c r="AF15" s="184"/>
      <c r="AG15" s="184"/>
      <c r="AH15" s="184"/>
      <c r="AI15" s="184"/>
      <c r="AJ15" s="184">
        <v>1</v>
      </c>
      <c r="AK15" s="184">
        <v>1</v>
      </c>
      <c r="AL15" s="184">
        <v>1</v>
      </c>
      <c r="AM15" s="184">
        <v>1</v>
      </c>
      <c r="AN15" s="184"/>
      <c r="AO15" s="184"/>
      <c r="AP15" s="184">
        <v>1</v>
      </c>
      <c r="AQ15" s="186">
        <f>AP15/AC15</f>
        <v>1</v>
      </c>
      <c r="AR15" s="147" t="s">
        <v>784</v>
      </c>
      <c r="AS15" s="253" t="s">
        <v>739</v>
      </c>
      <c r="AT15" s="147" t="s">
        <v>785</v>
      </c>
      <c r="AU15" s="245" t="s">
        <v>187</v>
      </c>
      <c r="AV15" s="245" t="s">
        <v>248</v>
      </c>
    </row>
    <row r="16" spans="1:48" ht="96.95" customHeight="1" x14ac:dyDescent="0.25">
      <c r="A16" s="164"/>
      <c r="B16" s="143">
        <v>2</v>
      </c>
      <c r="C16" s="143"/>
      <c r="D16" s="144" t="s">
        <v>231</v>
      </c>
      <c r="E16" s="144" t="s">
        <v>260</v>
      </c>
      <c r="F16" s="144" t="s">
        <v>261</v>
      </c>
      <c r="G16" s="149" t="s">
        <v>262</v>
      </c>
      <c r="H16" s="149">
        <v>122500</v>
      </c>
      <c r="I16" s="143" t="s">
        <v>244</v>
      </c>
      <c r="J16" s="144" t="s">
        <v>263</v>
      </c>
      <c r="K16" s="144" t="s">
        <v>245</v>
      </c>
      <c r="L16" s="145">
        <v>17500</v>
      </c>
      <c r="M16" s="145">
        <v>35000</v>
      </c>
      <c r="N16" s="145">
        <v>35000</v>
      </c>
      <c r="O16" s="145">
        <v>35000</v>
      </c>
      <c r="P16" s="145" t="s">
        <v>246</v>
      </c>
      <c r="Q16" s="145" t="s">
        <v>254</v>
      </c>
      <c r="R16" s="145"/>
      <c r="S16" s="146"/>
      <c r="T16" s="146"/>
      <c r="U16" s="146"/>
      <c r="V16" s="146"/>
      <c r="W16" s="146"/>
      <c r="X16" s="146"/>
      <c r="Y16" s="146"/>
      <c r="Z16" s="146"/>
      <c r="AA16" s="146"/>
      <c r="AB16" s="146"/>
      <c r="AC16" s="146"/>
      <c r="AD16" s="146"/>
      <c r="AE16" s="146"/>
      <c r="AF16" s="146"/>
      <c r="AG16" s="146"/>
      <c r="AH16" s="146"/>
      <c r="AI16" s="146"/>
      <c r="AJ16" s="146">
        <v>3695</v>
      </c>
      <c r="AK16" s="146">
        <v>3490</v>
      </c>
      <c r="AL16" s="146">
        <v>3781</v>
      </c>
      <c r="AM16" s="146">
        <v>3512</v>
      </c>
      <c r="AN16" s="146"/>
      <c r="AO16" s="146"/>
      <c r="AP16" s="146">
        <f t="shared" ref="AP16:AP57" si="0">AJ16+AK16+AL16+AM16</f>
        <v>14478</v>
      </c>
      <c r="AQ16" s="146"/>
      <c r="AR16" s="147" t="s">
        <v>652</v>
      </c>
      <c r="AS16" s="254" t="s">
        <v>731</v>
      </c>
      <c r="AT16" s="147" t="s">
        <v>653</v>
      </c>
      <c r="AU16" s="245" t="s">
        <v>187</v>
      </c>
      <c r="AV16" s="245" t="s">
        <v>248</v>
      </c>
    </row>
    <row r="17" spans="1:48" ht="161.44999999999999" customHeight="1" x14ac:dyDescent="0.25">
      <c r="A17" s="164"/>
      <c r="B17" s="143">
        <v>4</v>
      </c>
      <c r="C17" s="143"/>
      <c r="D17" s="144" t="s">
        <v>231</v>
      </c>
      <c r="E17" s="144" t="s">
        <v>264</v>
      </c>
      <c r="F17" s="144" t="s">
        <v>265</v>
      </c>
      <c r="G17" s="149" t="s">
        <v>262</v>
      </c>
      <c r="H17" s="149">
        <v>3500</v>
      </c>
      <c r="I17" s="143" t="s">
        <v>244</v>
      </c>
      <c r="J17" s="144" t="s">
        <v>266</v>
      </c>
      <c r="K17" s="144" t="s">
        <v>245</v>
      </c>
      <c r="L17" s="145">
        <v>500</v>
      </c>
      <c r="M17" s="145">
        <v>1000</v>
      </c>
      <c r="N17" s="145">
        <v>1000</v>
      </c>
      <c r="O17" s="145">
        <v>1000</v>
      </c>
      <c r="P17" s="145" t="s">
        <v>246</v>
      </c>
      <c r="Q17" s="145" t="s">
        <v>267</v>
      </c>
      <c r="R17" s="145"/>
      <c r="S17" s="146"/>
      <c r="T17" s="146"/>
      <c r="U17" s="146"/>
      <c r="V17" s="146"/>
      <c r="W17" s="146"/>
      <c r="X17" s="146"/>
      <c r="Y17" s="146"/>
      <c r="Z17" s="146"/>
      <c r="AA17" s="146"/>
      <c r="AB17" s="146"/>
      <c r="AC17" s="146"/>
      <c r="AD17" s="146"/>
      <c r="AE17" s="146"/>
      <c r="AF17" s="146"/>
      <c r="AG17" s="146"/>
      <c r="AH17" s="146"/>
      <c r="AI17" s="146"/>
      <c r="AJ17" s="146">
        <v>64</v>
      </c>
      <c r="AK17" s="146">
        <v>0</v>
      </c>
      <c r="AL17" s="146">
        <v>431</v>
      </c>
      <c r="AM17" s="146">
        <v>502</v>
      </c>
      <c r="AN17" s="146"/>
      <c r="AO17" s="146"/>
      <c r="AP17" s="146">
        <f t="shared" si="0"/>
        <v>997</v>
      </c>
      <c r="AQ17" s="186" t="e">
        <f>AP17/AC17</f>
        <v>#DIV/0!</v>
      </c>
      <c r="AR17" s="198" t="s">
        <v>767</v>
      </c>
      <c r="AS17" s="235" t="s">
        <v>777</v>
      </c>
      <c r="AT17" s="198" t="s">
        <v>768</v>
      </c>
      <c r="AU17" s="198" t="s">
        <v>769</v>
      </c>
      <c r="AV17" s="147" t="s">
        <v>614</v>
      </c>
    </row>
    <row r="18" spans="1:48" ht="257.45" customHeight="1" x14ac:dyDescent="0.25">
      <c r="A18" s="164"/>
      <c r="B18" s="143">
        <v>5</v>
      </c>
      <c r="C18" s="143"/>
      <c r="D18" s="144" t="s">
        <v>231</v>
      </c>
      <c r="E18" s="144" t="s">
        <v>268</v>
      </c>
      <c r="F18" s="144" t="s">
        <v>269</v>
      </c>
      <c r="G18" s="149" t="s">
        <v>262</v>
      </c>
      <c r="H18" s="149">
        <v>101500</v>
      </c>
      <c r="I18" s="143" t="s">
        <v>244</v>
      </c>
      <c r="J18" s="144" t="s">
        <v>270</v>
      </c>
      <c r="K18" s="144" t="s">
        <v>245</v>
      </c>
      <c r="L18" s="145">
        <v>14500</v>
      </c>
      <c r="M18" s="145">
        <v>29000</v>
      </c>
      <c r="N18" s="145">
        <v>29000</v>
      </c>
      <c r="O18" s="145">
        <v>29000</v>
      </c>
      <c r="P18" s="145" t="s">
        <v>246</v>
      </c>
      <c r="Q18" s="145" t="s">
        <v>271</v>
      </c>
      <c r="R18" s="145"/>
      <c r="S18" s="146"/>
      <c r="T18" s="146"/>
      <c r="U18" s="146"/>
      <c r="V18" s="146"/>
      <c r="W18" s="146"/>
      <c r="X18" s="146"/>
      <c r="Y18" s="146"/>
      <c r="Z18" s="146"/>
      <c r="AA18" s="146"/>
      <c r="AB18" s="146"/>
      <c r="AC18" s="146"/>
      <c r="AD18" s="146"/>
      <c r="AE18" s="146"/>
      <c r="AF18" s="146"/>
      <c r="AG18" s="146"/>
      <c r="AH18" s="146"/>
      <c r="AI18" s="146"/>
      <c r="AJ18" s="146">
        <v>905</v>
      </c>
      <c r="AK18" s="146">
        <v>0</v>
      </c>
      <c r="AL18" s="146">
        <v>2149</v>
      </c>
      <c r="AM18" s="146">
        <v>3128</v>
      </c>
      <c r="AN18" s="146"/>
      <c r="AO18" s="146"/>
      <c r="AP18" s="146">
        <f t="shared" si="0"/>
        <v>6182</v>
      </c>
      <c r="AQ18" s="186" t="e">
        <f>AP18/AC18</f>
        <v>#DIV/0!</v>
      </c>
      <c r="AR18" s="264" t="s">
        <v>709</v>
      </c>
      <c r="AS18" s="235" t="s">
        <v>752</v>
      </c>
      <c r="AT18" s="203" t="s">
        <v>710</v>
      </c>
      <c r="AU18" s="250" t="s">
        <v>187</v>
      </c>
      <c r="AV18" s="196" t="s">
        <v>248</v>
      </c>
    </row>
    <row r="19" spans="1:48" ht="105" x14ac:dyDescent="0.25">
      <c r="A19" s="164"/>
      <c r="B19" s="143">
        <v>6</v>
      </c>
      <c r="C19" s="143"/>
      <c r="D19" s="144" t="s">
        <v>231</v>
      </c>
      <c r="E19" s="144" t="s">
        <v>272</v>
      </c>
      <c r="F19" s="144" t="s">
        <v>273</v>
      </c>
      <c r="G19" s="149" t="s">
        <v>262</v>
      </c>
      <c r="H19" s="149">
        <v>4200</v>
      </c>
      <c r="I19" s="143" t="s">
        <v>244</v>
      </c>
      <c r="J19" s="144" t="s">
        <v>274</v>
      </c>
      <c r="K19" s="144" t="s">
        <v>245</v>
      </c>
      <c r="L19" s="145">
        <v>600</v>
      </c>
      <c r="M19" s="145">
        <v>1200</v>
      </c>
      <c r="N19" s="145">
        <v>1200</v>
      </c>
      <c r="O19" s="145">
        <v>1200</v>
      </c>
      <c r="P19" s="145" t="s">
        <v>246</v>
      </c>
      <c r="Q19" s="145" t="s">
        <v>254</v>
      </c>
      <c r="R19" s="2"/>
      <c r="S19" s="146"/>
      <c r="T19" s="146"/>
      <c r="U19" s="146"/>
      <c r="V19" s="146"/>
      <c r="W19" s="146"/>
      <c r="X19" s="146"/>
      <c r="Y19" s="146"/>
      <c r="Z19" s="146"/>
      <c r="AA19" s="146"/>
      <c r="AB19" s="146"/>
      <c r="AC19" s="146"/>
      <c r="AD19" s="146"/>
      <c r="AE19" s="146"/>
      <c r="AF19" s="146"/>
      <c r="AG19" s="146"/>
      <c r="AH19" s="146"/>
      <c r="AI19" s="146"/>
      <c r="AJ19" s="146">
        <v>136</v>
      </c>
      <c r="AK19" s="146">
        <v>61</v>
      </c>
      <c r="AL19" s="146">
        <v>103</v>
      </c>
      <c r="AM19" s="146">
        <v>94</v>
      </c>
      <c r="AN19" s="146"/>
      <c r="AO19" s="146"/>
      <c r="AP19" s="146">
        <f t="shared" si="0"/>
        <v>394</v>
      </c>
      <c r="AQ19" s="186" t="e">
        <f>AP19/AC19</f>
        <v>#DIV/0!</v>
      </c>
      <c r="AR19" s="260" t="s">
        <v>628</v>
      </c>
      <c r="AS19" s="253" t="s">
        <v>730</v>
      </c>
      <c r="AT19" s="260" t="s">
        <v>629</v>
      </c>
      <c r="AU19" s="258" t="s">
        <v>187</v>
      </c>
      <c r="AV19" s="259" t="s">
        <v>248</v>
      </c>
    </row>
    <row r="20" spans="1:48" ht="266.25" customHeight="1" x14ac:dyDescent="0.25">
      <c r="A20" s="164"/>
      <c r="B20" s="143">
        <v>7</v>
      </c>
      <c r="C20" s="143"/>
      <c r="D20" s="144" t="s">
        <v>231</v>
      </c>
      <c r="E20" s="144" t="s">
        <v>275</v>
      </c>
      <c r="F20" s="144" t="s">
        <v>276</v>
      </c>
      <c r="G20" s="149" t="s">
        <v>262</v>
      </c>
      <c r="H20" s="149">
        <v>4200</v>
      </c>
      <c r="I20" s="143" t="s">
        <v>244</v>
      </c>
      <c r="J20" s="144" t="s">
        <v>277</v>
      </c>
      <c r="K20" s="144" t="s">
        <v>245</v>
      </c>
      <c r="L20" s="145">
        <v>600</v>
      </c>
      <c r="M20" s="145">
        <v>1200</v>
      </c>
      <c r="N20" s="145">
        <v>1200</v>
      </c>
      <c r="O20" s="145">
        <v>1200</v>
      </c>
      <c r="P20" s="145" t="s">
        <v>246</v>
      </c>
      <c r="Q20" s="145" t="s">
        <v>254</v>
      </c>
      <c r="R20" s="145"/>
      <c r="S20" s="146"/>
      <c r="T20" s="146"/>
      <c r="U20" s="146"/>
      <c r="V20" s="146"/>
      <c r="W20" s="146"/>
      <c r="X20" s="146"/>
      <c r="Y20" s="146"/>
      <c r="Z20" s="146"/>
      <c r="AA20" s="146"/>
      <c r="AB20" s="146"/>
      <c r="AC20" s="146"/>
      <c r="AD20" s="146"/>
      <c r="AE20" s="146"/>
      <c r="AF20" s="146"/>
      <c r="AG20" s="146"/>
      <c r="AH20" s="146"/>
      <c r="AI20" s="146"/>
      <c r="AJ20" s="146">
        <v>370</v>
      </c>
      <c r="AK20" s="146">
        <v>0</v>
      </c>
      <c r="AL20" s="146">
        <v>89</v>
      </c>
      <c r="AM20" s="146">
        <v>216</v>
      </c>
      <c r="AN20" s="146"/>
      <c r="AO20" s="146"/>
      <c r="AP20" s="146">
        <f t="shared" si="0"/>
        <v>675</v>
      </c>
      <c r="AQ20" s="186" t="e">
        <f>AP20/AC20</f>
        <v>#DIV/0!</v>
      </c>
      <c r="AR20" s="256" t="s">
        <v>677</v>
      </c>
      <c r="AS20" s="235" t="s">
        <v>736</v>
      </c>
      <c r="AT20" s="257" t="s">
        <v>678</v>
      </c>
      <c r="AU20" s="258" t="s">
        <v>187</v>
      </c>
      <c r="AV20" s="259" t="s">
        <v>248</v>
      </c>
    </row>
    <row r="21" spans="1:48" ht="135" x14ac:dyDescent="0.25">
      <c r="A21" s="164"/>
      <c r="B21" s="143">
        <v>8</v>
      </c>
      <c r="C21" s="143"/>
      <c r="D21" s="144" t="s">
        <v>231</v>
      </c>
      <c r="E21" s="144" t="s">
        <v>278</v>
      </c>
      <c r="F21" s="144" t="s">
        <v>279</v>
      </c>
      <c r="G21" s="149" t="s">
        <v>262</v>
      </c>
      <c r="H21" s="149">
        <v>8400</v>
      </c>
      <c r="I21" s="143" t="s">
        <v>244</v>
      </c>
      <c r="J21" s="144" t="s">
        <v>280</v>
      </c>
      <c r="K21" s="144" t="s">
        <v>245</v>
      </c>
      <c r="L21" s="211">
        <v>1200</v>
      </c>
      <c r="M21" s="145">
        <v>2400</v>
      </c>
      <c r="N21" s="145">
        <v>2400</v>
      </c>
      <c r="O21" s="145">
        <v>2400</v>
      </c>
      <c r="P21" s="145" t="s">
        <v>246</v>
      </c>
      <c r="Q21" s="145" t="s">
        <v>254</v>
      </c>
      <c r="R21" s="145"/>
      <c r="S21" s="146"/>
      <c r="T21" s="146"/>
      <c r="U21" s="237"/>
      <c r="V21" s="146"/>
      <c r="W21" s="146"/>
      <c r="X21" s="146"/>
      <c r="Y21" s="146"/>
      <c r="Z21" s="146"/>
      <c r="AA21" s="146"/>
      <c r="AB21" s="146"/>
      <c r="AC21" s="146"/>
      <c r="AD21" s="146"/>
      <c r="AE21" s="146"/>
      <c r="AF21" s="146"/>
      <c r="AG21" s="146"/>
      <c r="AH21" s="146"/>
      <c r="AI21" s="146"/>
      <c r="AJ21" s="184">
        <v>1929</v>
      </c>
      <c r="AK21" s="184">
        <v>586</v>
      </c>
      <c r="AL21" s="184">
        <v>1674</v>
      </c>
      <c r="AM21" s="184">
        <v>1825</v>
      </c>
      <c r="AN21" s="184"/>
      <c r="AO21" s="184"/>
      <c r="AP21" s="146">
        <f t="shared" si="0"/>
        <v>6014</v>
      </c>
      <c r="AQ21" s="233" t="e">
        <f>AP21/AC21</f>
        <v>#DIV/0!</v>
      </c>
      <c r="AR21" s="230" t="s">
        <v>721</v>
      </c>
      <c r="AS21" s="235" t="s">
        <v>740</v>
      </c>
      <c r="AT21" s="230" t="s">
        <v>722</v>
      </c>
      <c r="AU21" s="193" t="s">
        <v>187</v>
      </c>
      <c r="AV21" s="196" t="s">
        <v>248</v>
      </c>
    </row>
    <row r="22" spans="1:48" ht="75" x14ac:dyDescent="0.25">
      <c r="A22" s="164"/>
      <c r="B22" s="164"/>
      <c r="C22" s="164">
        <v>1</v>
      </c>
      <c r="D22" s="190" t="s">
        <v>281</v>
      </c>
      <c r="E22" s="191" t="s">
        <v>282</v>
      </c>
      <c r="F22" s="191" t="s">
        <v>283</v>
      </c>
      <c r="G22" s="143" t="s">
        <v>262</v>
      </c>
      <c r="H22" s="149" t="s">
        <v>284</v>
      </c>
      <c r="I22" s="164" t="s">
        <v>244</v>
      </c>
      <c r="J22" s="191" t="s">
        <v>285</v>
      </c>
      <c r="K22" s="144" t="s">
        <v>245</v>
      </c>
      <c r="L22" s="192"/>
      <c r="M22" s="192"/>
      <c r="N22" s="192"/>
      <c r="O22" s="192"/>
      <c r="P22" s="145" t="s">
        <v>246</v>
      </c>
      <c r="Q22" s="192" t="s">
        <v>286</v>
      </c>
      <c r="R22" s="184"/>
      <c r="S22" s="184"/>
      <c r="T22" s="184"/>
      <c r="U22" s="184"/>
      <c r="V22" s="184"/>
      <c r="W22" s="184"/>
      <c r="X22" s="184"/>
      <c r="Y22" s="184"/>
      <c r="Z22" s="184"/>
      <c r="AA22" s="184"/>
      <c r="AB22" s="184"/>
      <c r="AC22" s="184"/>
      <c r="AD22" s="184"/>
      <c r="AE22" s="184"/>
      <c r="AF22" s="184"/>
      <c r="AG22" s="184"/>
      <c r="AH22" s="184"/>
      <c r="AI22" s="184"/>
      <c r="AJ22" s="184">
        <v>78</v>
      </c>
      <c r="AK22" s="184">
        <v>17</v>
      </c>
      <c r="AL22" s="225">
        <v>62</v>
      </c>
      <c r="AM22" s="225">
        <v>64</v>
      </c>
      <c r="AN22" s="184"/>
      <c r="AO22" s="184"/>
      <c r="AP22" s="146">
        <f t="shared" si="0"/>
        <v>221</v>
      </c>
      <c r="AQ22" s="186" t="e">
        <f t="shared" ref="AQ22:AQ57" si="1">AP22/AC22</f>
        <v>#DIV/0!</v>
      </c>
      <c r="AR22" s="260" t="s">
        <v>630</v>
      </c>
      <c r="AS22" s="253" t="s">
        <v>725</v>
      </c>
      <c r="AT22" s="260" t="s">
        <v>631</v>
      </c>
      <c r="AU22" s="243" t="s">
        <v>187</v>
      </c>
      <c r="AV22" s="244" t="s">
        <v>248</v>
      </c>
    </row>
    <row r="23" spans="1:48" ht="75" x14ac:dyDescent="0.25">
      <c r="A23" s="164"/>
      <c r="B23" s="164"/>
      <c r="C23" s="164">
        <v>2</v>
      </c>
      <c r="D23" s="190" t="s">
        <v>287</v>
      </c>
      <c r="E23" s="191" t="s">
        <v>288</v>
      </c>
      <c r="F23" s="191" t="s">
        <v>289</v>
      </c>
      <c r="G23" s="143" t="s">
        <v>262</v>
      </c>
      <c r="H23" s="149" t="s">
        <v>284</v>
      </c>
      <c r="I23" s="164" t="s">
        <v>244</v>
      </c>
      <c r="J23" s="191" t="s">
        <v>290</v>
      </c>
      <c r="K23" s="144" t="s">
        <v>245</v>
      </c>
      <c r="L23" s="192"/>
      <c r="M23" s="192"/>
      <c r="N23" s="192"/>
      <c r="O23" s="192"/>
      <c r="P23" s="145" t="s">
        <v>246</v>
      </c>
      <c r="Q23" s="192" t="s">
        <v>286</v>
      </c>
      <c r="R23" s="184"/>
      <c r="S23" s="184"/>
      <c r="T23" s="184"/>
      <c r="U23" s="184"/>
      <c r="V23" s="184"/>
      <c r="W23" s="184"/>
      <c r="X23" s="184"/>
      <c r="Y23" s="184"/>
      <c r="Z23" s="184"/>
      <c r="AA23" s="184"/>
      <c r="AB23" s="184"/>
      <c r="AC23" s="184"/>
      <c r="AD23" s="184"/>
      <c r="AE23" s="184"/>
      <c r="AF23" s="184"/>
      <c r="AG23" s="184"/>
      <c r="AH23" s="184"/>
      <c r="AI23" s="184"/>
      <c r="AJ23" s="164">
        <v>32</v>
      </c>
      <c r="AK23" s="164">
        <v>48</v>
      </c>
      <c r="AL23" s="225">
        <v>39</v>
      </c>
      <c r="AM23" s="225">
        <v>49</v>
      </c>
      <c r="AN23" s="184"/>
      <c r="AO23" s="184"/>
      <c r="AP23" s="146">
        <f t="shared" si="0"/>
        <v>168</v>
      </c>
      <c r="AQ23" s="186" t="e">
        <f t="shared" si="1"/>
        <v>#DIV/0!</v>
      </c>
      <c r="AR23" s="260" t="s">
        <v>632</v>
      </c>
      <c r="AS23" s="235" t="s">
        <v>726</v>
      </c>
      <c r="AT23" s="260" t="s">
        <v>633</v>
      </c>
      <c r="AU23" s="243" t="s">
        <v>187</v>
      </c>
      <c r="AV23" s="244" t="s">
        <v>248</v>
      </c>
    </row>
    <row r="24" spans="1:48" ht="101.1" customHeight="1" x14ac:dyDescent="0.25">
      <c r="A24" s="164"/>
      <c r="B24" s="164"/>
      <c r="C24" s="164">
        <v>3</v>
      </c>
      <c r="D24" s="190" t="s">
        <v>291</v>
      </c>
      <c r="E24" s="191" t="s">
        <v>292</v>
      </c>
      <c r="F24" s="191" t="s">
        <v>293</v>
      </c>
      <c r="G24" s="143" t="s">
        <v>262</v>
      </c>
      <c r="H24" s="149" t="s">
        <v>284</v>
      </c>
      <c r="I24" s="164" t="s">
        <v>244</v>
      </c>
      <c r="J24" s="191" t="s">
        <v>294</v>
      </c>
      <c r="K24" s="144" t="s">
        <v>245</v>
      </c>
      <c r="L24" s="192"/>
      <c r="M24" s="192"/>
      <c r="N24" s="192"/>
      <c r="O24" s="192"/>
      <c r="P24" s="145" t="s">
        <v>246</v>
      </c>
      <c r="Q24" s="192" t="s">
        <v>286</v>
      </c>
      <c r="R24" s="184"/>
      <c r="S24" s="184"/>
      <c r="T24" s="184"/>
      <c r="U24" s="184"/>
      <c r="V24" s="184"/>
      <c r="W24" s="184"/>
      <c r="X24" s="184"/>
      <c r="Y24" s="184"/>
      <c r="Z24" s="184"/>
      <c r="AA24" s="184"/>
      <c r="AB24" s="184"/>
      <c r="AC24" s="184"/>
      <c r="AD24" s="184"/>
      <c r="AE24" s="184"/>
      <c r="AF24" s="184"/>
      <c r="AG24" s="184"/>
      <c r="AH24" s="184"/>
      <c r="AI24" s="184"/>
      <c r="AJ24" s="164">
        <v>0</v>
      </c>
      <c r="AK24" s="164">
        <v>4</v>
      </c>
      <c r="AL24" s="225">
        <v>1</v>
      </c>
      <c r="AM24" s="225">
        <v>10</v>
      </c>
      <c r="AN24" s="184"/>
      <c r="AO24" s="184"/>
      <c r="AP24" s="146">
        <f t="shared" si="0"/>
        <v>15</v>
      </c>
      <c r="AQ24" s="186" t="e">
        <f t="shared" si="1"/>
        <v>#DIV/0!</v>
      </c>
      <c r="AR24" s="260" t="s">
        <v>634</v>
      </c>
      <c r="AS24" s="253" t="s">
        <v>727</v>
      </c>
      <c r="AT24" s="260" t="s">
        <v>635</v>
      </c>
      <c r="AU24" s="243" t="s">
        <v>187</v>
      </c>
      <c r="AV24" s="244" t="s">
        <v>248</v>
      </c>
    </row>
    <row r="25" spans="1:48" ht="90" x14ac:dyDescent="0.25">
      <c r="A25" s="164"/>
      <c r="B25" s="164"/>
      <c r="C25" s="164">
        <v>4</v>
      </c>
      <c r="D25" s="190" t="s">
        <v>295</v>
      </c>
      <c r="E25" s="191" t="s">
        <v>296</v>
      </c>
      <c r="F25" s="191" t="s">
        <v>297</v>
      </c>
      <c r="G25" s="143" t="s">
        <v>262</v>
      </c>
      <c r="H25" s="149" t="s">
        <v>284</v>
      </c>
      <c r="I25" s="164" t="s">
        <v>244</v>
      </c>
      <c r="J25" s="191" t="s">
        <v>298</v>
      </c>
      <c r="K25" s="144" t="s">
        <v>245</v>
      </c>
      <c r="L25" s="192"/>
      <c r="M25" s="192"/>
      <c r="N25" s="192"/>
      <c r="O25" s="192"/>
      <c r="P25" s="145" t="s">
        <v>246</v>
      </c>
      <c r="Q25" s="194" t="s">
        <v>286</v>
      </c>
      <c r="R25" s="184"/>
      <c r="S25" s="184"/>
      <c r="T25" s="184"/>
      <c r="U25" s="184"/>
      <c r="V25" s="184"/>
      <c r="W25" s="184"/>
      <c r="X25" s="184"/>
      <c r="Y25" s="184"/>
      <c r="Z25" s="184"/>
      <c r="AA25" s="184"/>
      <c r="AB25" s="184"/>
      <c r="AC25" s="184"/>
      <c r="AD25" s="184"/>
      <c r="AE25" s="184"/>
      <c r="AF25" s="184"/>
      <c r="AG25" s="184"/>
      <c r="AH25" s="184"/>
      <c r="AI25" s="184"/>
      <c r="AJ25" s="164">
        <v>32</v>
      </c>
      <c r="AK25" s="164">
        <v>48</v>
      </c>
      <c r="AL25" s="225">
        <v>39</v>
      </c>
      <c r="AM25" s="225">
        <v>49</v>
      </c>
      <c r="AN25" s="184"/>
      <c r="AO25" s="184"/>
      <c r="AP25" s="146">
        <f t="shared" si="0"/>
        <v>168</v>
      </c>
      <c r="AQ25" s="186" t="e">
        <f t="shared" si="1"/>
        <v>#DIV/0!</v>
      </c>
      <c r="AR25" s="260" t="s">
        <v>636</v>
      </c>
      <c r="AS25" s="235" t="s">
        <v>726</v>
      </c>
      <c r="AT25" s="260" t="s">
        <v>637</v>
      </c>
      <c r="AU25" s="243" t="s">
        <v>187</v>
      </c>
      <c r="AV25" s="244" t="s">
        <v>248</v>
      </c>
    </row>
    <row r="26" spans="1:48" ht="75" x14ac:dyDescent="0.25">
      <c r="A26" s="164"/>
      <c r="B26" s="164"/>
      <c r="C26" s="164">
        <v>5</v>
      </c>
      <c r="D26" s="146" t="s">
        <v>299</v>
      </c>
      <c r="E26" s="191" t="s">
        <v>300</v>
      </c>
      <c r="F26" s="191" t="s">
        <v>301</v>
      </c>
      <c r="G26" s="143" t="s">
        <v>262</v>
      </c>
      <c r="H26" s="149" t="s">
        <v>284</v>
      </c>
      <c r="I26" s="164" t="s">
        <v>244</v>
      </c>
      <c r="J26" s="191" t="s">
        <v>302</v>
      </c>
      <c r="K26" s="144" t="s">
        <v>245</v>
      </c>
      <c r="L26" s="192"/>
      <c r="M26" s="192"/>
      <c r="N26" s="192"/>
      <c r="O26" s="192"/>
      <c r="P26" s="145" t="s">
        <v>246</v>
      </c>
      <c r="Q26" s="194" t="s">
        <v>254</v>
      </c>
      <c r="R26" s="184"/>
      <c r="S26" s="184"/>
      <c r="T26" s="184"/>
      <c r="U26" s="184"/>
      <c r="V26" s="184"/>
      <c r="W26" s="184"/>
      <c r="X26" s="184"/>
      <c r="Y26" s="184"/>
      <c r="Z26" s="184"/>
      <c r="AA26" s="184"/>
      <c r="AB26" s="184"/>
      <c r="AC26" s="184"/>
      <c r="AD26" s="184"/>
      <c r="AE26" s="184"/>
      <c r="AF26" s="184"/>
      <c r="AG26" s="184"/>
      <c r="AH26" s="184"/>
      <c r="AI26" s="184"/>
      <c r="AJ26" s="164">
        <v>64</v>
      </c>
      <c r="AK26" s="164">
        <v>33</v>
      </c>
      <c r="AL26" s="225">
        <v>57</v>
      </c>
      <c r="AM26" s="225">
        <v>68</v>
      </c>
      <c r="AN26" s="184"/>
      <c r="AO26" s="184"/>
      <c r="AP26" s="146">
        <f t="shared" si="0"/>
        <v>222</v>
      </c>
      <c r="AQ26" s="186" t="e">
        <f t="shared" si="1"/>
        <v>#DIV/0!</v>
      </c>
      <c r="AR26" s="260" t="s">
        <v>638</v>
      </c>
      <c r="AS26" s="235" t="s">
        <v>729</v>
      </c>
      <c r="AT26" s="260" t="s">
        <v>639</v>
      </c>
      <c r="AU26" s="243" t="s">
        <v>187</v>
      </c>
      <c r="AV26" s="244" t="s">
        <v>248</v>
      </c>
    </row>
    <row r="27" spans="1:48" ht="75" x14ac:dyDescent="0.25">
      <c r="A27" s="164"/>
      <c r="B27" s="164"/>
      <c r="C27" s="164">
        <v>5</v>
      </c>
      <c r="D27" s="146" t="s">
        <v>299</v>
      </c>
      <c r="E27" s="191" t="s">
        <v>303</v>
      </c>
      <c r="F27" s="191" t="s">
        <v>304</v>
      </c>
      <c r="G27" s="143" t="s">
        <v>262</v>
      </c>
      <c r="H27" s="149" t="s">
        <v>284</v>
      </c>
      <c r="I27" s="164" t="s">
        <v>244</v>
      </c>
      <c r="J27" s="191" t="s">
        <v>305</v>
      </c>
      <c r="K27" s="144" t="s">
        <v>245</v>
      </c>
      <c r="L27" s="192"/>
      <c r="M27" s="192"/>
      <c r="N27" s="192"/>
      <c r="O27" s="192"/>
      <c r="P27" s="145" t="s">
        <v>246</v>
      </c>
      <c r="Q27" s="194" t="s">
        <v>254</v>
      </c>
      <c r="R27" s="184"/>
      <c r="S27" s="184"/>
      <c r="T27" s="184"/>
      <c r="U27" s="184"/>
      <c r="V27" s="184"/>
      <c r="W27" s="184"/>
      <c r="X27" s="184"/>
      <c r="Y27" s="184"/>
      <c r="Z27" s="184"/>
      <c r="AA27" s="184"/>
      <c r="AB27" s="184"/>
      <c r="AC27" s="184"/>
      <c r="AD27" s="184"/>
      <c r="AE27" s="184"/>
      <c r="AF27" s="184"/>
      <c r="AG27" s="184"/>
      <c r="AH27" s="184"/>
      <c r="AI27" s="184"/>
      <c r="AJ27" s="164">
        <v>60</v>
      </c>
      <c r="AK27" s="164">
        <v>28</v>
      </c>
      <c r="AL27" s="225">
        <v>48</v>
      </c>
      <c r="AM27" s="225">
        <v>52</v>
      </c>
      <c r="AN27" s="184"/>
      <c r="AO27" s="184"/>
      <c r="AP27" s="146">
        <f t="shared" si="0"/>
        <v>188</v>
      </c>
      <c r="AQ27" s="186" t="e">
        <f t="shared" si="1"/>
        <v>#DIV/0!</v>
      </c>
      <c r="AR27" s="260" t="s">
        <v>640</v>
      </c>
      <c r="AS27" s="235" t="s">
        <v>729</v>
      </c>
      <c r="AT27" s="260" t="s">
        <v>641</v>
      </c>
      <c r="AU27" s="243" t="s">
        <v>187</v>
      </c>
      <c r="AV27" s="244" t="s">
        <v>248</v>
      </c>
    </row>
    <row r="28" spans="1:48" ht="90" x14ac:dyDescent="0.25">
      <c r="A28" s="164"/>
      <c r="B28" s="164"/>
      <c r="C28" s="164">
        <v>6</v>
      </c>
      <c r="D28" s="146" t="s">
        <v>306</v>
      </c>
      <c r="E28" s="191" t="s">
        <v>307</v>
      </c>
      <c r="F28" s="191" t="s">
        <v>308</v>
      </c>
      <c r="G28" s="143" t="s">
        <v>262</v>
      </c>
      <c r="H28" s="149" t="s">
        <v>284</v>
      </c>
      <c r="I28" s="164" t="s">
        <v>244</v>
      </c>
      <c r="J28" s="191" t="s">
        <v>308</v>
      </c>
      <c r="K28" s="144" t="s">
        <v>245</v>
      </c>
      <c r="L28" s="192"/>
      <c r="M28" s="192"/>
      <c r="N28" s="192"/>
      <c r="O28" s="192"/>
      <c r="P28" s="145" t="s">
        <v>246</v>
      </c>
      <c r="Q28" s="194" t="s">
        <v>254</v>
      </c>
      <c r="R28" s="184"/>
      <c r="S28" s="184"/>
      <c r="T28" s="184"/>
      <c r="U28" s="184"/>
      <c r="V28" s="184"/>
      <c r="W28" s="184"/>
      <c r="X28" s="184"/>
      <c r="Y28" s="184"/>
      <c r="Z28" s="184"/>
      <c r="AA28" s="184"/>
      <c r="AB28" s="184"/>
      <c r="AC28" s="184"/>
      <c r="AD28" s="184"/>
      <c r="AE28" s="184"/>
      <c r="AF28" s="184"/>
      <c r="AG28" s="184"/>
      <c r="AH28" s="184"/>
      <c r="AI28" s="184"/>
      <c r="AJ28" s="164">
        <v>136</v>
      </c>
      <c r="AK28" s="164">
        <v>61</v>
      </c>
      <c r="AL28" s="225">
        <v>103</v>
      </c>
      <c r="AM28" s="225">
        <v>94</v>
      </c>
      <c r="AN28" s="184"/>
      <c r="AO28" s="184"/>
      <c r="AP28" s="146">
        <f t="shared" si="0"/>
        <v>394</v>
      </c>
      <c r="AQ28" s="186" t="e">
        <f t="shared" si="1"/>
        <v>#DIV/0!</v>
      </c>
      <c r="AR28" s="260" t="s">
        <v>628</v>
      </c>
      <c r="AS28" s="235" t="s">
        <v>730</v>
      </c>
      <c r="AT28" s="260" t="s">
        <v>629</v>
      </c>
      <c r="AU28" s="243" t="s">
        <v>187</v>
      </c>
      <c r="AV28" s="244" t="s">
        <v>248</v>
      </c>
    </row>
    <row r="29" spans="1:48" ht="57.95" customHeight="1" x14ac:dyDescent="0.25">
      <c r="A29" s="164"/>
      <c r="B29" s="164"/>
      <c r="C29" s="164">
        <v>6</v>
      </c>
      <c r="D29" s="146" t="s">
        <v>306</v>
      </c>
      <c r="E29" s="191" t="s">
        <v>309</v>
      </c>
      <c r="F29" s="191" t="s">
        <v>310</v>
      </c>
      <c r="G29" s="143" t="s">
        <v>262</v>
      </c>
      <c r="H29" s="149" t="s">
        <v>284</v>
      </c>
      <c r="I29" s="164" t="s">
        <v>244</v>
      </c>
      <c r="J29" s="191" t="s">
        <v>311</v>
      </c>
      <c r="K29" s="144" t="s">
        <v>245</v>
      </c>
      <c r="L29" s="192"/>
      <c r="M29" s="192"/>
      <c r="N29" s="192"/>
      <c r="O29" s="192"/>
      <c r="P29" s="145" t="s">
        <v>246</v>
      </c>
      <c r="Q29" s="194" t="s">
        <v>254</v>
      </c>
      <c r="R29" s="184"/>
      <c r="S29" s="184"/>
      <c r="T29" s="184"/>
      <c r="U29" s="184"/>
      <c r="V29" s="184"/>
      <c r="W29" s="184"/>
      <c r="X29" s="184"/>
      <c r="Y29" s="184"/>
      <c r="Z29" s="184"/>
      <c r="AA29" s="184"/>
      <c r="AB29" s="184"/>
      <c r="AC29" s="184"/>
      <c r="AD29" s="184"/>
      <c r="AE29" s="184"/>
      <c r="AF29" s="184"/>
      <c r="AG29" s="184"/>
      <c r="AH29" s="184"/>
      <c r="AI29" s="184"/>
      <c r="AJ29" s="164">
        <v>81</v>
      </c>
      <c r="AK29" s="164">
        <v>46</v>
      </c>
      <c r="AL29" s="225">
        <v>60</v>
      </c>
      <c r="AM29" s="225">
        <v>75</v>
      </c>
      <c r="AN29" s="184"/>
      <c r="AO29" s="184"/>
      <c r="AP29" s="146">
        <f t="shared" si="0"/>
        <v>262</v>
      </c>
      <c r="AQ29" s="186" t="e">
        <f t="shared" si="1"/>
        <v>#DIV/0!</v>
      </c>
      <c r="AR29" s="260" t="s">
        <v>642</v>
      </c>
      <c r="AS29" s="235" t="s">
        <v>730</v>
      </c>
      <c r="AT29" s="260" t="s">
        <v>643</v>
      </c>
      <c r="AU29" s="243" t="s">
        <v>187</v>
      </c>
      <c r="AV29" s="244" t="s">
        <v>248</v>
      </c>
    </row>
    <row r="30" spans="1:48" ht="75" x14ac:dyDescent="0.25">
      <c r="A30" s="164"/>
      <c r="B30" s="164"/>
      <c r="C30" s="164">
        <v>6</v>
      </c>
      <c r="D30" s="146" t="s">
        <v>306</v>
      </c>
      <c r="E30" s="191" t="s">
        <v>312</v>
      </c>
      <c r="F30" s="191" t="s">
        <v>313</v>
      </c>
      <c r="G30" s="143" t="s">
        <v>262</v>
      </c>
      <c r="H30" s="149" t="s">
        <v>284</v>
      </c>
      <c r="I30" s="164" t="s">
        <v>244</v>
      </c>
      <c r="J30" s="191" t="s">
        <v>314</v>
      </c>
      <c r="K30" s="144" t="s">
        <v>245</v>
      </c>
      <c r="L30" s="192"/>
      <c r="M30" s="192"/>
      <c r="N30" s="192"/>
      <c r="O30" s="192"/>
      <c r="P30" s="145" t="s">
        <v>246</v>
      </c>
      <c r="Q30" s="194" t="s">
        <v>254</v>
      </c>
      <c r="R30" s="184"/>
      <c r="S30" s="184"/>
      <c r="T30" s="184"/>
      <c r="U30" s="184"/>
      <c r="V30" s="184"/>
      <c r="W30" s="184"/>
      <c r="X30" s="184"/>
      <c r="Y30" s="184"/>
      <c r="Z30" s="184"/>
      <c r="AA30" s="184"/>
      <c r="AB30" s="184"/>
      <c r="AC30" s="184"/>
      <c r="AD30" s="184"/>
      <c r="AE30" s="184"/>
      <c r="AF30" s="184"/>
      <c r="AG30" s="184"/>
      <c r="AH30" s="184"/>
      <c r="AI30" s="184"/>
      <c r="AJ30" s="164">
        <v>42</v>
      </c>
      <c r="AK30" s="164">
        <v>8</v>
      </c>
      <c r="AL30" s="225">
        <v>38</v>
      </c>
      <c r="AM30" s="225">
        <v>13</v>
      </c>
      <c r="AN30" s="184"/>
      <c r="AO30" s="184"/>
      <c r="AP30" s="146">
        <f t="shared" si="0"/>
        <v>101</v>
      </c>
      <c r="AQ30" s="186" t="e">
        <f t="shared" si="1"/>
        <v>#DIV/0!</v>
      </c>
      <c r="AR30" s="260" t="s">
        <v>644</v>
      </c>
      <c r="AS30" s="235" t="s">
        <v>730</v>
      </c>
      <c r="AT30" s="260" t="s">
        <v>645</v>
      </c>
      <c r="AU30" s="243" t="s">
        <v>187</v>
      </c>
      <c r="AV30" s="244" t="s">
        <v>248</v>
      </c>
    </row>
    <row r="31" spans="1:48" ht="75" x14ac:dyDescent="0.25">
      <c r="A31" s="164"/>
      <c r="B31" s="164"/>
      <c r="C31" s="164">
        <v>6</v>
      </c>
      <c r="D31" s="146" t="s">
        <v>306</v>
      </c>
      <c r="E31" s="191" t="s">
        <v>315</v>
      </c>
      <c r="F31" s="144" t="s">
        <v>316</v>
      </c>
      <c r="G31" s="143" t="s">
        <v>262</v>
      </c>
      <c r="H31" s="149" t="s">
        <v>284</v>
      </c>
      <c r="I31" s="164" t="s">
        <v>244</v>
      </c>
      <c r="J31" s="144" t="s">
        <v>317</v>
      </c>
      <c r="K31" s="144" t="s">
        <v>245</v>
      </c>
      <c r="L31" s="192"/>
      <c r="M31" s="192"/>
      <c r="N31" s="192"/>
      <c r="O31" s="192"/>
      <c r="P31" s="145" t="s">
        <v>246</v>
      </c>
      <c r="Q31" s="194" t="s">
        <v>254</v>
      </c>
      <c r="R31" s="184"/>
      <c r="S31" s="184"/>
      <c r="T31" s="184"/>
      <c r="U31" s="184"/>
      <c r="V31" s="184"/>
      <c r="W31" s="184"/>
      <c r="X31" s="184"/>
      <c r="Y31" s="184"/>
      <c r="Z31" s="184"/>
      <c r="AA31" s="184"/>
      <c r="AB31" s="184"/>
      <c r="AC31" s="184"/>
      <c r="AD31" s="184"/>
      <c r="AE31" s="184"/>
      <c r="AF31" s="184"/>
      <c r="AG31" s="184"/>
      <c r="AH31" s="184"/>
      <c r="AI31" s="184"/>
      <c r="AJ31" s="164">
        <v>13</v>
      </c>
      <c r="AK31" s="164">
        <v>7</v>
      </c>
      <c r="AL31" s="225">
        <v>5</v>
      </c>
      <c r="AM31" s="225">
        <v>6</v>
      </c>
      <c r="AN31" s="184"/>
      <c r="AO31" s="184"/>
      <c r="AP31" s="146">
        <f t="shared" si="0"/>
        <v>31</v>
      </c>
      <c r="AQ31" s="186" t="e">
        <f t="shared" si="1"/>
        <v>#DIV/0!</v>
      </c>
      <c r="AR31" s="260" t="s">
        <v>646</v>
      </c>
      <c r="AS31" s="235" t="s">
        <v>730</v>
      </c>
      <c r="AT31" s="260" t="s">
        <v>647</v>
      </c>
      <c r="AU31" s="243" t="s">
        <v>187</v>
      </c>
      <c r="AV31" s="244" t="s">
        <v>248</v>
      </c>
    </row>
    <row r="32" spans="1:48" ht="105" x14ac:dyDescent="0.25">
      <c r="A32" s="164"/>
      <c r="B32" s="164"/>
      <c r="C32" s="164">
        <v>7</v>
      </c>
      <c r="D32" s="144" t="s">
        <v>318</v>
      </c>
      <c r="E32" s="144" t="s">
        <v>319</v>
      </c>
      <c r="F32" s="144" t="s">
        <v>320</v>
      </c>
      <c r="G32" s="143" t="s">
        <v>262</v>
      </c>
      <c r="H32" s="149" t="s">
        <v>284</v>
      </c>
      <c r="I32" s="164" t="s">
        <v>244</v>
      </c>
      <c r="J32" s="144" t="s">
        <v>320</v>
      </c>
      <c r="K32" s="144" t="s">
        <v>245</v>
      </c>
      <c r="L32" s="192"/>
      <c r="M32" s="192"/>
      <c r="N32" s="192"/>
      <c r="O32" s="192"/>
      <c r="P32" s="145" t="s">
        <v>246</v>
      </c>
      <c r="Q32" s="192" t="s">
        <v>254</v>
      </c>
      <c r="R32" s="184"/>
      <c r="S32" s="184"/>
      <c r="T32" s="184"/>
      <c r="U32" s="184"/>
      <c r="V32" s="184"/>
      <c r="W32" s="184"/>
      <c r="X32" s="184"/>
      <c r="Y32" s="184"/>
      <c r="Z32" s="184"/>
      <c r="AA32" s="184"/>
      <c r="AB32" s="184"/>
      <c r="AC32" s="184"/>
      <c r="AD32" s="184"/>
      <c r="AE32" s="184"/>
      <c r="AF32" s="184"/>
      <c r="AG32" s="184"/>
      <c r="AH32" s="184"/>
      <c r="AI32" s="184"/>
      <c r="AJ32" s="184">
        <v>3443</v>
      </c>
      <c r="AK32" s="184">
        <v>3390</v>
      </c>
      <c r="AL32" s="184">
        <v>3637</v>
      </c>
      <c r="AM32" s="184">
        <v>3327</v>
      </c>
      <c r="AN32" s="184"/>
      <c r="AO32" s="184"/>
      <c r="AP32" s="146">
        <f t="shared" si="0"/>
        <v>13797</v>
      </c>
      <c r="AQ32" s="186"/>
      <c r="AR32" s="147" t="s">
        <v>654</v>
      </c>
      <c r="AS32" s="253" t="s">
        <v>731</v>
      </c>
      <c r="AT32" s="267" t="s">
        <v>655</v>
      </c>
      <c r="AU32" s="246" t="s">
        <v>321</v>
      </c>
      <c r="AV32" s="196" t="s">
        <v>248</v>
      </c>
    </row>
    <row r="33" spans="1:48" ht="101.1" customHeight="1" x14ac:dyDescent="0.25">
      <c r="A33" s="164"/>
      <c r="B33" s="164"/>
      <c r="C33" s="164">
        <v>8</v>
      </c>
      <c r="D33" s="146" t="s">
        <v>322</v>
      </c>
      <c r="E33" s="144" t="s">
        <v>323</v>
      </c>
      <c r="F33" s="144" t="s">
        <v>324</v>
      </c>
      <c r="G33" s="143" t="s">
        <v>262</v>
      </c>
      <c r="H33" s="149" t="s">
        <v>284</v>
      </c>
      <c r="I33" s="164" t="s">
        <v>244</v>
      </c>
      <c r="J33" s="144" t="s">
        <v>325</v>
      </c>
      <c r="K33" s="144" t="s">
        <v>245</v>
      </c>
      <c r="L33" s="192"/>
      <c r="M33" s="192"/>
      <c r="N33" s="192"/>
      <c r="O33" s="192"/>
      <c r="P33" s="145" t="s">
        <v>246</v>
      </c>
      <c r="Q33" s="192" t="s">
        <v>254</v>
      </c>
      <c r="R33" s="184"/>
      <c r="S33" s="184"/>
      <c r="T33" s="184"/>
      <c r="U33" s="184"/>
      <c r="V33" s="184"/>
      <c r="W33" s="184"/>
      <c r="X33" s="184"/>
      <c r="Y33" s="184"/>
      <c r="Z33" s="184"/>
      <c r="AA33" s="184"/>
      <c r="AB33" s="184"/>
      <c r="AC33" s="184"/>
      <c r="AD33" s="184"/>
      <c r="AE33" s="184"/>
      <c r="AF33" s="184"/>
      <c r="AG33" s="184"/>
      <c r="AH33" s="184"/>
      <c r="AI33" s="184"/>
      <c r="AJ33" s="184">
        <v>1028</v>
      </c>
      <c r="AK33" s="184">
        <v>914</v>
      </c>
      <c r="AL33" s="184">
        <v>1036</v>
      </c>
      <c r="AM33" s="184">
        <v>969</v>
      </c>
      <c r="AN33" s="184"/>
      <c r="AO33" s="184"/>
      <c r="AP33" s="146">
        <f t="shared" si="0"/>
        <v>3947</v>
      </c>
      <c r="AQ33" s="186"/>
      <c r="AR33" s="147" t="s">
        <v>656</v>
      </c>
      <c r="AS33" s="253" t="s">
        <v>731</v>
      </c>
      <c r="AT33" s="267" t="s">
        <v>657</v>
      </c>
      <c r="AU33" s="247" t="s">
        <v>187</v>
      </c>
      <c r="AV33" s="196" t="s">
        <v>248</v>
      </c>
    </row>
    <row r="34" spans="1:48" ht="90" x14ac:dyDescent="0.25">
      <c r="A34" s="164"/>
      <c r="B34" s="164"/>
      <c r="C34" s="164">
        <v>8</v>
      </c>
      <c r="D34" s="146" t="s">
        <v>322</v>
      </c>
      <c r="E34" s="144" t="s">
        <v>326</v>
      </c>
      <c r="F34" s="144" t="s">
        <v>327</v>
      </c>
      <c r="G34" s="143" t="s">
        <v>262</v>
      </c>
      <c r="H34" s="149" t="s">
        <v>284</v>
      </c>
      <c r="I34" s="164" t="s">
        <v>244</v>
      </c>
      <c r="J34" s="144" t="s">
        <v>328</v>
      </c>
      <c r="K34" s="144" t="s">
        <v>245</v>
      </c>
      <c r="L34" s="184"/>
      <c r="M34" s="184"/>
      <c r="N34" s="184"/>
      <c r="O34" s="184"/>
      <c r="P34" s="145" t="s">
        <v>246</v>
      </c>
      <c r="Q34" s="164" t="s">
        <v>254</v>
      </c>
      <c r="R34" s="184"/>
      <c r="S34" s="184"/>
      <c r="T34" s="184"/>
      <c r="U34" s="184"/>
      <c r="V34" s="184"/>
      <c r="W34" s="184"/>
      <c r="X34" s="184"/>
      <c r="Y34" s="184"/>
      <c r="Z34" s="184"/>
      <c r="AA34" s="184"/>
      <c r="AB34" s="184"/>
      <c r="AC34" s="184"/>
      <c r="AD34" s="184"/>
      <c r="AE34" s="184"/>
      <c r="AF34" s="184"/>
      <c r="AG34" s="184"/>
      <c r="AH34" s="184"/>
      <c r="AI34" s="184"/>
      <c r="AJ34" s="184">
        <v>822</v>
      </c>
      <c r="AK34" s="184">
        <v>727</v>
      </c>
      <c r="AL34" s="207">
        <v>748</v>
      </c>
      <c r="AM34" s="207">
        <v>695</v>
      </c>
      <c r="AN34" s="207"/>
      <c r="AO34" s="207"/>
      <c r="AP34" s="146">
        <f t="shared" si="0"/>
        <v>2992</v>
      </c>
      <c r="AQ34" s="208"/>
      <c r="AR34" s="230" t="s">
        <v>658</v>
      </c>
      <c r="AS34" s="253" t="s">
        <v>731</v>
      </c>
      <c r="AT34" s="230" t="s">
        <v>659</v>
      </c>
      <c r="AU34" s="226" t="s">
        <v>187</v>
      </c>
      <c r="AV34" s="184" t="s">
        <v>248</v>
      </c>
    </row>
    <row r="35" spans="1:48" ht="105" x14ac:dyDescent="0.25">
      <c r="A35" s="164"/>
      <c r="B35" s="164"/>
      <c r="C35" s="164">
        <v>9</v>
      </c>
      <c r="D35" s="146" t="s">
        <v>329</v>
      </c>
      <c r="E35" s="144" t="s">
        <v>330</v>
      </c>
      <c r="F35" s="144" t="s">
        <v>331</v>
      </c>
      <c r="G35" s="143" t="s">
        <v>262</v>
      </c>
      <c r="H35" s="149" t="s">
        <v>284</v>
      </c>
      <c r="I35" s="164" t="s">
        <v>244</v>
      </c>
      <c r="J35" s="144" t="s">
        <v>332</v>
      </c>
      <c r="K35" s="144" t="s">
        <v>245</v>
      </c>
      <c r="L35" s="184"/>
      <c r="M35" s="184"/>
      <c r="N35" s="184"/>
      <c r="O35" s="184"/>
      <c r="P35" s="145" t="s">
        <v>246</v>
      </c>
      <c r="Q35" s="143" t="s">
        <v>333</v>
      </c>
      <c r="R35" s="184"/>
      <c r="S35" s="184"/>
      <c r="T35" s="184"/>
      <c r="U35" s="184"/>
      <c r="V35" s="184"/>
      <c r="W35" s="184"/>
      <c r="X35" s="184"/>
      <c r="Y35" s="184"/>
      <c r="Z35" s="184"/>
      <c r="AA35" s="184"/>
      <c r="AB35" s="184"/>
      <c r="AC35" s="184"/>
      <c r="AD35" s="184"/>
      <c r="AE35" s="184"/>
      <c r="AF35" s="184"/>
      <c r="AG35" s="184"/>
      <c r="AH35" s="184"/>
      <c r="AI35" s="184"/>
      <c r="AJ35" s="207">
        <v>895</v>
      </c>
      <c r="AK35" s="207">
        <v>863</v>
      </c>
      <c r="AL35" s="184">
        <v>966</v>
      </c>
      <c r="AM35" s="184">
        <v>864</v>
      </c>
      <c r="AN35" s="207"/>
      <c r="AO35" s="207"/>
      <c r="AP35" s="146">
        <f t="shared" si="0"/>
        <v>3588</v>
      </c>
      <c r="AQ35" s="208" t="e">
        <f t="shared" si="1"/>
        <v>#DIV/0!</v>
      </c>
      <c r="AR35" s="265" t="s">
        <v>664</v>
      </c>
      <c r="AS35" s="235" t="s">
        <v>732</v>
      </c>
      <c r="AT35" s="265" t="s">
        <v>665</v>
      </c>
      <c r="AU35" s="226" t="s">
        <v>187</v>
      </c>
      <c r="AV35" s="184" t="s">
        <v>248</v>
      </c>
    </row>
    <row r="36" spans="1:48" ht="105" x14ac:dyDescent="0.25">
      <c r="A36" s="164"/>
      <c r="B36" s="164"/>
      <c r="C36" s="164">
        <v>9</v>
      </c>
      <c r="D36" s="146" t="s">
        <v>329</v>
      </c>
      <c r="E36" s="144" t="s">
        <v>334</v>
      </c>
      <c r="F36" s="144" t="s">
        <v>335</v>
      </c>
      <c r="G36" s="143" t="s">
        <v>262</v>
      </c>
      <c r="H36" s="149" t="s">
        <v>284</v>
      </c>
      <c r="I36" s="164" t="s">
        <v>244</v>
      </c>
      <c r="J36" s="144" t="s">
        <v>336</v>
      </c>
      <c r="K36" s="144" t="s">
        <v>245</v>
      </c>
      <c r="L36" s="184"/>
      <c r="M36" s="184"/>
      <c r="N36" s="184"/>
      <c r="O36" s="184"/>
      <c r="P36" s="145" t="s">
        <v>246</v>
      </c>
      <c r="Q36" s="143" t="s">
        <v>333</v>
      </c>
      <c r="R36" s="184"/>
      <c r="S36" s="184"/>
      <c r="T36" s="184"/>
      <c r="U36" s="184"/>
      <c r="V36" s="184"/>
      <c r="W36" s="184"/>
      <c r="X36" s="184"/>
      <c r="Y36" s="184"/>
      <c r="Z36" s="184"/>
      <c r="AA36" s="184"/>
      <c r="AB36" s="184"/>
      <c r="AC36" s="184"/>
      <c r="AD36" s="184"/>
      <c r="AE36" s="184"/>
      <c r="AF36" s="184"/>
      <c r="AG36" s="184"/>
      <c r="AH36" s="184"/>
      <c r="AI36" s="184"/>
      <c r="AJ36" s="207">
        <v>646</v>
      </c>
      <c r="AK36" s="207">
        <v>603</v>
      </c>
      <c r="AL36" s="184">
        <v>685</v>
      </c>
      <c r="AM36" s="184">
        <v>608</v>
      </c>
      <c r="AN36" s="207"/>
      <c r="AO36" s="207"/>
      <c r="AP36" s="146">
        <f t="shared" si="0"/>
        <v>2542</v>
      </c>
      <c r="AQ36" s="208" t="e">
        <f t="shared" si="1"/>
        <v>#DIV/0!</v>
      </c>
      <c r="AR36" s="265" t="s">
        <v>666</v>
      </c>
      <c r="AS36" s="235" t="s">
        <v>732</v>
      </c>
      <c r="AT36" s="265" t="s">
        <v>667</v>
      </c>
      <c r="AU36" s="226" t="s">
        <v>187</v>
      </c>
      <c r="AV36" s="184" t="s">
        <v>248</v>
      </c>
    </row>
    <row r="37" spans="1:48" ht="90" x14ac:dyDescent="0.25">
      <c r="A37" s="164"/>
      <c r="B37" s="164"/>
      <c r="C37" s="164">
        <v>10</v>
      </c>
      <c r="D37" s="146" t="s">
        <v>337</v>
      </c>
      <c r="E37" s="144" t="s">
        <v>338</v>
      </c>
      <c r="F37" s="144" t="s">
        <v>339</v>
      </c>
      <c r="G37" s="143" t="s">
        <v>262</v>
      </c>
      <c r="H37" s="149" t="s">
        <v>284</v>
      </c>
      <c r="I37" s="164" t="s">
        <v>244</v>
      </c>
      <c r="J37" s="144" t="s">
        <v>340</v>
      </c>
      <c r="K37" s="144" t="s">
        <v>245</v>
      </c>
      <c r="L37" s="184"/>
      <c r="M37" s="184"/>
      <c r="N37" s="184"/>
      <c r="O37" s="184"/>
      <c r="P37" s="145" t="s">
        <v>246</v>
      </c>
      <c r="Q37" s="143" t="s">
        <v>333</v>
      </c>
      <c r="R37" s="184"/>
      <c r="S37" s="184"/>
      <c r="T37" s="184"/>
      <c r="U37" s="184"/>
      <c r="V37" s="184"/>
      <c r="W37" s="184"/>
      <c r="X37" s="184"/>
      <c r="Y37" s="184"/>
      <c r="Z37" s="184"/>
      <c r="AA37" s="184"/>
      <c r="AB37" s="184"/>
      <c r="AC37" s="184"/>
      <c r="AD37" s="184"/>
      <c r="AE37" s="184"/>
      <c r="AF37" s="184"/>
      <c r="AG37" s="184"/>
      <c r="AH37" s="184"/>
      <c r="AI37" s="184"/>
      <c r="AJ37" s="207">
        <v>148</v>
      </c>
      <c r="AK37" s="207">
        <v>180</v>
      </c>
      <c r="AL37" s="184">
        <v>158</v>
      </c>
      <c r="AM37" s="184">
        <v>164</v>
      </c>
      <c r="AN37" s="207"/>
      <c r="AO37" s="207"/>
      <c r="AP37" s="146">
        <f t="shared" si="0"/>
        <v>650</v>
      </c>
      <c r="AQ37" s="208" t="e">
        <f t="shared" si="1"/>
        <v>#DIV/0!</v>
      </c>
      <c r="AR37" s="265" t="s">
        <v>668</v>
      </c>
      <c r="AS37" s="235" t="s">
        <v>733</v>
      </c>
      <c r="AT37" s="265" t="s">
        <v>669</v>
      </c>
      <c r="AU37" s="226" t="s">
        <v>187</v>
      </c>
      <c r="AV37" s="184" t="s">
        <v>248</v>
      </c>
    </row>
    <row r="38" spans="1:48" ht="90" x14ac:dyDescent="0.25">
      <c r="A38" s="164"/>
      <c r="B38" s="164"/>
      <c r="C38" s="164">
        <v>10</v>
      </c>
      <c r="D38" s="146" t="s">
        <v>337</v>
      </c>
      <c r="E38" s="144" t="s">
        <v>341</v>
      </c>
      <c r="F38" s="144" t="s">
        <v>342</v>
      </c>
      <c r="G38" s="143" t="s">
        <v>262</v>
      </c>
      <c r="H38" s="149" t="s">
        <v>284</v>
      </c>
      <c r="I38" s="164" t="s">
        <v>244</v>
      </c>
      <c r="J38" s="144" t="s">
        <v>342</v>
      </c>
      <c r="K38" s="144" t="s">
        <v>245</v>
      </c>
      <c r="L38" s="184"/>
      <c r="M38" s="184"/>
      <c r="N38" s="184"/>
      <c r="O38" s="184"/>
      <c r="P38" s="145" t="s">
        <v>246</v>
      </c>
      <c r="Q38" s="143" t="s">
        <v>333</v>
      </c>
      <c r="R38" s="184"/>
      <c r="S38" s="184"/>
      <c r="T38" s="184"/>
      <c r="U38" s="184"/>
      <c r="V38" s="184"/>
      <c r="W38" s="184"/>
      <c r="X38" s="184"/>
      <c r="Y38" s="184"/>
      <c r="Z38" s="184"/>
      <c r="AA38" s="184"/>
      <c r="AB38" s="184"/>
      <c r="AC38" s="184"/>
      <c r="AD38" s="184"/>
      <c r="AE38" s="184"/>
      <c r="AF38" s="184"/>
      <c r="AG38" s="184"/>
      <c r="AH38" s="184"/>
      <c r="AI38" s="184"/>
      <c r="AJ38" s="207">
        <v>71</v>
      </c>
      <c r="AK38" s="207">
        <v>110</v>
      </c>
      <c r="AL38" s="184">
        <v>78</v>
      </c>
      <c r="AM38" s="184">
        <v>73</v>
      </c>
      <c r="AN38" s="207"/>
      <c r="AO38" s="207"/>
      <c r="AP38" s="146">
        <f t="shared" si="0"/>
        <v>332</v>
      </c>
      <c r="AQ38" s="208" t="e">
        <f t="shared" si="1"/>
        <v>#DIV/0!</v>
      </c>
      <c r="AR38" s="265" t="s">
        <v>670</v>
      </c>
      <c r="AS38" s="235" t="s">
        <v>733</v>
      </c>
      <c r="AT38" s="265" t="s">
        <v>671</v>
      </c>
      <c r="AU38" s="226" t="s">
        <v>187</v>
      </c>
      <c r="AV38" s="184" t="s">
        <v>248</v>
      </c>
    </row>
    <row r="39" spans="1:48" ht="90" x14ac:dyDescent="0.25">
      <c r="A39" s="164"/>
      <c r="B39" s="164"/>
      <c r="C39" s="164">
        <v>10</v>
      </c>
      <c r="D39" s="146" t="s">
        <v>337</v>
      </c>
      <c r="E39" s="144" t="s">
        <v>343</v>
      </c>
      <c r="F39" s="144" t="s">
        <v>344</v>
      </c>
      <c r="G39" s="143" t="s">
        <v>262</v>
      </c>
      <c r="H39" s="149" t="s">
        <v>284</v>
      </c>
      <c r="I39" s="164" t="s">
        <v>244</v>
      </c>
      <c r="J39" s="144" t="s">
        <v>345</v>
      </c>
      <c r="K39" s="144" t="s">
        <v>245</v>
      </c>
      <c r="L39" s="184"/>
      <c r="M39" s="184"/>
      <c r="N39" s="184"/>
      <c r="O39" s="184"/>
      <c r="P39" s="145" t="s">
        <v>246</v>
      </c>
      <c r="Q39" s="143" t="s">
        <v>333</v>
      </c>
      <c r="R39" s="184"/>
      <c r="S39" s="184"/>
      <c r="T39" s="184"/>
      <c r="U39" s="184"/>
      <c r="V39" s="184"/>
      <c r="W39" s="184"/>
      <c r="X39" s="184"/>
      <c r="Y39" s="184"/>
      <c r="Z39" s="184"/>
      <c r="AA39" s="184"/>
      <c r="AB39" s="184"/>
      <c r="AC39" s="184"/>
      <c r="AD39" s="184"/>
      <c r="AE39" s="184"/>
      <c r="AF39" s="184"/>
      <c r="AG39" s="184"/>
      <c r="AH39" s="184"/>
      <c r="AI39" s="184"/>
      <c r="AJ39" s="207">
        <v>70</v>
      </c>
      <c r="AK39" s="207">
        <v>77</v>
      </c>
      <c r="AL39" s="184">
        <v>80</v>
      </c>
      <c r="AM39" s="184">
        <v>91</v>
      </c>
      <c r="AN39" s="207"/>
      <c r="AO39" s="207"/>
      <c r="AP39" s="146">
        <f t="shared" si="0"/>
        <v>318</v>
      </c>
      <c r="AQ39" s="208" t="e">
        <f t="shared" si="1"/>
        <v>#DIV/0!</v>
      </c>
      <c r="AR39" s="265" t="s">
        <v>672</v>
      </c>
      <c r="AS39" s="235" t="s">
        <v>733</v>
      </c>
      <c r="AT39" s="265" t="s">
        <v>673</v>
      </c>
      <c r="AU39" s="226" t="s">
        <v>187</v>
      </c>
      <c r="AV39" s="184" t="s">
        <v>248</v>
      </c>
    </row>
    <row r="40" spans="1:48" ht="180" x14ac:dyDescent="0.25">
      <c r="A40" s="164"/>
      <c r="B40" s="164"/>
      <c r="C40" s="164">
        <v>11</v>
      </c>
      <c r="D40" s="144" t="s">
        <v>346</v>
      </c>
      <c r="E40" s="144" t="s">
        <v>347</v>
      </c>
      <c r="F40" s="144" t="s">
        <v>348</v>
      </c>
      <c r="G40" s="143" t="s">
        <v>262</v>
      </c>
      <c r="H40" s="149" t="s">
        <v>284</v>
      </c>
      <c r="I40" s="164" t="s">
        <v>244</v>
      </c>
      <c r="J40" s="144" t="s">
        <v>349</v>
      </c>
      <c r="K40" s="144" t="s">
        <v>245</v>
      </c>
      <c r="L40" s="184"/>
      <c r="M40" s="184"/>
      <c r="N40" s="184"/>
      <c r="O40" s="184"/>
      <c r="P40" s="145" t="s">
        <v>246</v>
      </c>
      <c r="Q40" s="164" t="s">
        <v>350</v>
      </c>
      <c r="R40" s="184"/>
      <c r="S40" s="184"/>
      <c r="T40" s="184"/>
      <c r="U40" s="184"/>
      <c r="V40" s="184"/>
      <c r="W40" s="184"/>
      <c r="X40" s="184"/>
      <c r="Y40" s="184"/>
      <c r="Z40" s="184"/>
      <c r="AA40" s="184"/>
      <c r="AB40" s="184"/>
      <c r="AC40" s="184"/>
      <c r="AD40" s="184"/>
      <c r="AE40" s="184"/>
      <c r="AF40" s="184"/>
      <c r="AG40" s="184"/>
      <c r="AH40" s="184"/>
      <c r="AI40" s="184"/>
      <c r="AJ40" s="184">
        <v>64</v>
      </c>
      <c r="AK40" s="184">
        <v>0</v>
      </c>
      <c r="AL40" s="207">
        <v>431</v>
      </c>
      <c r="AM40" s="184">
        <v>502</v>
      </c>
      <c r="AN40" s="184"/>
      <c r="AO40" s="184"/>
      <c r="AP40" s="146">
        <f t="shared" si="0"/>
        <v>997</v>
      </c>
      <c r="AQ40" s="186" t="e">
        <f t="shared" si="1"/>
        <v>#DIV/0!</v>
      </c>
      <c r="AR40" s="198" t="s">
        <v>767</v>
      </c>
      <c r="AS40" s="235" t="s">
        <v>777</v>
      </c>
      <c r="AT40" s="198" t="s">
        <v>768</v>
      </c>
      <c r="AU40" s="198" t="s">
        <v>769</v>
      </c>
      <c r="AV40" s="147" t="s">
        <v>614</v>
      </c>
    </row>
    <row r="41" spans="1:48" ht="138.6" customHeight="1" x14ac:dyDescent="0.25">
      <c r="A41" s="164"/>
      <c r="B41" s="164"/>
      <c r="C41" s="164">
        <v>12</v>
      </c>
      <c r="D41" s="144" t="s">
        <v>351</v>
      </c>
      <c r="E41" s="144" t="s">
        <v>352</v>
      </c>
      <c r="F41" s="184" t="s">
        <v>353</v>
      </c>
      <c r="G41" s="143" t="s">
        <v>262</v>
      </c>
      <c r="H41" s="149" t="s">
        <v>284</v>
      </c>
      <c r="I41" s="164" t="s">
        <v>244</v>
      </c>
      <c r="J41" s="146" t="s">
        <v>354</v>
      </c>
      <c r="K41" s="144" t="s">
        <v>245</v>
      </c>
      <c r="L41" s="184"/>
      <c r="M41" s="184"/>
      <c r="N41" s="184"/>
      <c r="O41" s="184"/>
      <c r="P41" s="145" t="s">
        <v>246</v>
      </c>
      <c r="Q41" s="164" t="s">
        <v>350</v>
      </c>
      <c r="R41" s="184"/>
      <c r="S41" s="184"/>
      <c r="T41" s="184"/>
      <c r="U41" s="184"/>
      <c r="V41" s="184"/>
      <c r="W41" s="184"/>
      <c r="X41" s="184"/>
      <c r="Y41" s="184"/>
      <c r="Z41" s="184"/>
      <c r="AA41" s="184"/>
      <c r="AB41" s="184"/>
      <c r="AC41" s="184"/>
      <c r="AD41" s="184"/>
      <c r="AE41" s="184"/>
      <c r="AF41" s="184"/>
      <c r="AG41" s="184"/>
      <c r="AH41" s="184"/>
      <c r="AI41" s="184"/>
      <c r="AJ41" s="184">
        <v>24</v>
      </c>
      <c r="AK41" s="184">
        <v>0</v>
      </c>
      <c r="AL41" s="207">
        <v>4</v>
      </c>
      <c r="AM41" s="184">
        <v>5</v>
      </c>
      <c r="AN41" s="184"/>
      <c r="AO41" s="184"/>
      <c r="AP41" s="146">
        <f t="shared" si="0"/>
        <v>33</v>
      </c>
      <c r="AQ41" s="186" t="e">
        <f t="shared" si="1"/>
        <v>#DIV/0!</v>
      </c>
      <c r="AR41" s="234" t="s">
        <v>770</v>
      </c>
      <c r="AS41" s="235" t="s">
        <v>778</v>
      </c>
      <c r="AT41" s="234" t="s">
        <v>771</v>
      </c>
      <c r="AU41" s="198" t="s">
        <v>772</v>
      </c>
      <c r="AV41" s="147" t="s">
        <v>773</v>
      </c>
    </row>
    <row r="42" spans="1:48" ht="162" customHeight="1" x14ac:dyDescent="0.25">
      <c r="A42" s="164"/>
      <c r="B42" s="164"/>
      <c r="C42" s="164">
        <v>13</v>
      </c>
      <c r="D42" s="144" t="s">
        <v>355</v>
      </c>
      <c r="E42" s="144" t="s">
        <v>356</v>
      </c>
      <c r="F42" s="144" t="s">
        <v>357</v>
      </c>
      <c r="G42" s="143" t="s">
        <v>262</v>
      </c>
      <c r="H42" s="149" t="s">
        <v>284</v>
      </c>
      <c r="I42" s="164" t="s">
        <v>244</v>
      </c>
      <c r="J42" s="144" t="s">
        <v>358</v>
      </c>
      <c r="K42" s="144" t="s">
        <v>245</v>
      </c>
      <c r="L42" s="184"/>
      <c r="M42" s="184"/>
      <c r="N42" s="184"/>
      <c r="O42" s="184"/>
      <c r="P42" s="145" t="s">
        <v>246</v>
      </c>
      <c r="Q42" s="164" t="s">
        <v>350</v>
      </c>
      <c r="R42" s="184"/>
      <c r="S42" s="184"/>
      <c r="T42" s="184"/>
      <c r="U42" s="184"/>
      <c r="V42" s="184"/>
      <c r="W42" s="184"/>
      <c r="X42" s="184"/>
      <c r="Y42" s="184"/>
      <c r="Z42" s="184"/>
      <c r="AA42" s="184"/>
      <c r="AB42" s="184"/>
      <c r="AC42" s="184"/>
      <c r="AD42" s="184"/>
      <c r="AE42" s="184"/>
      <c r="AF42" s="184"/>
      <c r="AG42" s="184"/>
      <c r="AH42" s="184"/>
      <c r="AI42" s="184"/>
      <c r="AJ42" s="184">
        <v>88</v>
      </c>
      <c r="AK42" s="184">
        <v>0</v>
      </c>
      <c r="AL42" s="207">
        <v>105</v>
      </c>
      <c r="AM42" s="184">
        <v>76</v>
      </c>
      <c r="AN42" s="184"/>
      <c r="AO42" s="184"/>
      <c r="AP42" s="146">
        <f t="shared" si="0"/>
        <v>269</v>
      </c>
      <c r="AQ42" s="186" t="e">
        <f t="shared" si="1"/>
        <v>#DIV/0!</v>
      </c>
      <c r="AR42" s="234" t="s">
        <v>774</v>
      </c>
      <c r="AS42" s="235" t="s">
        <v>779</v>
      </c>
      <c r="AT42" s="234" t="s">
        <v>775</v>
      </c>
      <c r="AU42" s="198" t="s">
        <v>776</v>
      </c>
      <c r="AV42" s="147" t="s">
        <v>615</v>
      </c>
    </row>
    <row r="43" spans="1:48" ht="276.75" customHeight="1" x14ac:dyDescent="0.25">
      <c r="A43" s="209"/>
      <c r="B43" s="209"/>
      <c r="C43" s="209">
        <v>14</v>
      </c>
      <c r="D43" s="197" t="s">
        <v>359</v>
      </c>
      <c r="E43" s="197" t="s">
        <v>360</v>
      </c>
      <c r="F43" s="198" t="s">
        <v>361</v>
      </c>
      <c r="G43" s="199" t="s">
        <v>262</v>
      </c>
      <c r="H43" s="210" t="s">
        <v>284</v>
      </c>
      <c r="I43" s="209" t="s">
        <v>244</v>
      </c>
      <c r="J43" s="198" t="s">
        <v>362</v>
      </c>
      <c r="K43" s="197" t="s">
        <v>245</v>
      </c>
      <c r="L43" s="207"/>
      <c r="M43" s="207"/>
      <c r="N43" s="207"/>
      <c r="O43" s="207"/>
      <c r="P43" s="211" t="s">
        <v>246</v>
      </c>
      <c r="Q43" s="209" t="s">
        <v>254</v>
      </c>
      <c r="R43" s="207"/>
      <c r="S43" s="207"/>
      <c r="T43" s="207"/>
      <c r="U43" s="207"/>
      <c r="V43" s="207"/>
      <c r="W43" s="207"/>
      <c r="X43" s="207"/>
      <c r="Y43" s="207"/>
      <c r="Z43" s="207"/>
      <c r="AA43" s="207"/>
      <c r="AB43" s="207"/>
      <c r="AC43" s="207"/>
      <c r="AD43" s="207"/>
      <c r="AE43" s="207"/>
      <c r="AF43" s="207"/>
      <c r="AG43" s="207"/>
      <c r="AH43" s="207"/>
      <c r="AI43" s="207"/>
      <c r="AJ43" s="207">
        <v>370</v>
      </c>
      <c r="AK43" s="207">
        <v>0</v>
      </c>
      <c r="AL43" s="207">
        <v>89</v>
      </c>
      <c r="AM43" s="207">
        <v>216</v>
      </c>
      <c r="AN43" s="207"/>
      <c r="AO43" s="207"/>
      <c r="AP43" s="146">
        <f t="shared" si="0"/>
        <v>675</v>
      </c>
      <c r="AQ43" s="224" t="e">
        <f t="shared" si="1"/>
        <v>#DIV/0!</v>
      </c>
      <c r="AR43" s="261" t="s">
        <v>723</v>
      </c>
      <c r="AS43" s="255" t="s">
        <v>612</v>
      </c>
      <c r="AT43" s="261" t="s">
        <v>724</v>
      </c>
      <c r="AU43" s="208" t="s">
        <v>187</v>
      </c>
      <c r="AV43" s="207" t="s">
        <v>248</v>
      </c>
    </row>
    <row r="44" spans="1:48" ht="240" x14ac:dyDescent="0.25">
      <c r="A44" s="209"/>
      <c r="B44" s="209"/>
      <c r="C44" s="209">
        <v>15</v>
      </c>
      <c r="D44" s="197" t="s">
        <v>363</v>
      </c>
      <c r="E44" s="197" t="s">
        <v>364</v>
      </c>
      <c r="F44" s="198" t="s">
        <v>365</v>
      </c>
      <c r="G44" s="199" t="s">
        <v>262</v>
      </c>
      <c r="H44" s="210" t="s">
        <v>284</v>
      </c>
      <c r="I44" s="209" t="s">
        <v>244</v>
      </c>
      <c r="J44" s="198" t="s">
        <v>366</v>
      </c>
      <c r="K44" s="197" t="s">
        <v>245</v>
      </c>
      <c r="L44" s="207"/>
      <c r="M44" s="207"/>
      <c r="N44" s="207"/>
      <c r="O44" s="207"/>
      <c r="P44" s="211" t="s">
        <v>246</v>
      </c>
      <c r="Q44" s="209" t="s">
        <v>254</v>
      </c>
      <c r="R44" s="207"/>
      <c r="S44" s="207"/>
      <c r="T44" s="207"/>
      <c r="U44" s="207"/>
      <c r="V44" s="207"/>
      <c r="W44" s="207"/>
      <c r="X44" s="207"/>
      <c r="Y44" s="207"/>
      <c r="Z44" s="207"/>
      <c r="AA44" s="207"/>
      <c r="AB44" s="207"/>
      <c r="AC44" s="207"/>
      <c r="AD44" s="207"/>
      <c r="AE44" s="207"/>
      <c r="AF44" s="207"/>
      <c r="AG44" s="207"/>
      <c r="AH44" s="207"/>
      <c r="AI44" s="207"/>
      <c r="AJ44" s="207">
        <v>116</v>
      </c>
      <c r="AK44" s="207">
        <v>0</v>
      </c>
      <c r="AL44" s="207">
        <v>34</v>
      </c>
      <c r="AM44" s="207">
        <v>145</v>
      </c>
      <c r="AN44" s="207"/>
      <c r="AO44" s="207"/>
      <c r="AP44" s="146">
        <f t="shared" si="0"/>
        <v>295</v>
      </c>
      <c r="AQ44" s="224" t="e">
        <f t="shared" si="1"/>
        <v>#DIV/0!</v>
      </c>
      <c r="AR44" s="261" t="s">
        <v>679</v>
      </c>
      <c r="AS44" s="235" t="s">
        <v>737</v>
      </c>
      <c r="AT44" s="262" t="s">
        <v>680</v>
      </c>
      <c r="AU44" s="208" t="s">
        <v>187</v>
      </c>
      <c r="AV44" s="249" t="s">
        <v>248</v>
      </c>
    </row>
    <row r="45" spans="1:48" ht="177" customHeight="1" x14ac:dyDescent="0.25">
      <c r="A45" s="164"/>
      <c r="B45" s="164"/>
      <c r="C45" s="164">
        <v>16</v>
      </c>
      <c r="D45" s="144" t="s">
        <v>367</v>
      </c>
      <c r="E45" s="144" t="s">
        <v>368</v>
      </c>
      <c r="F45" s="144" t="s">
        <v>369</v>
      </c>
      <c r="G45" s="143" t="s">
        <v>262</v>
      </c>
      <c r="H45" s="149" t="s">
        <v>284</v>
      </c>
      <c r="I45" s="164" t="s">
        <v>244</v>
      </c>
      <c r="J45" s="144" t="s">
        <v>370</v>
      </c>
      <c r="K45" s="144" t="s">
        <v>245</v>
      </c>
      <c r="L45" s="184"/>
      <c r="M45" s="184"/>
      <c r="N45" s="184"/>
      <c r="O45" s="184"/>
      <c r="P45" s="145" t="s">
        <v>246</v>
      </c>
      <c r="Q45" s="164" t="s">
        <v>254</v>
      </c>
      <c r="R45" s="184"/>
      <c r="S45" s="184"/>
      <c r="T45" s="184"/>
      <c r="U45" s="184"/>
      <c r="V45" s="184"/>
      <c r="W45" s="184"/>
      <c r="X45" s="184"/>
      <c r="Y45" s="184"/>
      <c r="Z45" s="184"/>
      <c r="AA45" s="184"/>
      <c r="AB45" s="184"/>
      <c r="AC45" s="184"/>
      <c r="AD45" s="184"/>
      <c r="AE45" s="184"/>
      <c r="AF45" s="184"/>
      <c r="AG45" s="184"/>
      <c r="AH45" s="184"/>
      <c r="AI45" s="184"/>
      <c r="AJ45" s="146">
        <v>262</v>
      </c>
      <c r="AK45" s="146">
        <v>0</v>
      </c>
      <c r="AL45" s="146">
        <v>60</v>
      </c>
      <c r="AM45" s="146">
        <v>122</v>
      </c>
      <c r="AN45" s="146"/>
      <c r="AO45" s="146"/>
      <c r="AP45" s="146">
        <f t="shared" si="0"/>
        <v>444</v>
      </c>
      <c r="AQ45" s="233" t="e">
        <f>AP45/AC45</f>
        <v>#DIV/0!</v>
      </c>
      <c r="AR45" s="204" t="s">
        <v>754</v>
      </c>
      <c r="AS45" s="232" t="s">
        <v>611</v>
      </c>
      <c r="AT45" s="204" t="s">
        <v>755</v>
      </c>
      <c r="AU45" s="195" t="s">
        <v>187</v>
      </c>
      <c r="AV45" s="196" t="s">
        <v>248</v>
      </c>
    </row>
    <row r="46" spans="1:48" ht="409.5" customHeight="1" x14ac:dyDescent="0.25">
      <c r="A46" s="164"/>
      <c r="B46" s="164"/>
      <c r="C46" s="164">
        <v>17</v>
      </c>
      <c r="D46" s="144" t="s">
        <v>371</v>
      </c>
      <c r="E46" s="144" t="s">
        <v>372</v>
      </c>
      <c r="F46" s="146" t="s">
        <v>373</v>
      </c>
      <c r="G46" s="143" t="s">
        <v>262</v>
      </c>
      <c r="H46" s="149" t="s">
        <v>284</v>
      </c>
      <c r="I46" s="164" t="s">
        <v>244</v>
      </c>
      <c r="J46" s="146" t="s">
        <v>374</v>
      </c>
      <c r="K46" s="144" t="s">
        <v>245</v>
      </c>
      <c r="L46" s="184"/>
      <c r="M46" s="184"/>
      <c r="N46" s="184"/>
      <c r="O46" s="184"/>
      <c r="P46" s="145" t="s">
        <v>246</v>
      </c>
      <c r="Q46" s="143" t="s">
        <v>608</v>
      </c>
      <c r="R46" s="184"/>
      <c r="S46" s="184"/>
      <c r="T46" s="184"/>
      <c r="U46" s="184"/>
      <c r="V46" s="184"/>
      <c r="W46" s="184"/>
      <c r="X46" s="184"/>
      <c r="Y46" s="184"/>
      <c r="Z46" s="184"/>
      <c r="AA46" s="184"/>
      <c r="AB46" s="184"/>
      <c r="AC46" s="184"/>
      <c r="AD46" s="184"/>
      <c r="AE46" s="184"/>
      <c r="AF46" s="184"/>
      <c r="AG46" s="184"/>
      <c r="AH46" s="184"/>
      <c r="AI46" s="184"/>
      <c r="AJ46" s="184">
        <v>4</v>
      </c>
      <c r="AK46" s="231">
        <v>0</v>
      </c>
      <c r="AL46" s="231">
        <v>9</v>
      </c>
      <c r="AM46" s="231">
        <v>7</v>
      </c>
      <c r="AN46" s="231"/>
      <c r="AO46" s="231"/>
      <c r="AP46" s="146">
        <f t="shared" si="0"/>
        <v>20</v>
      </c>
      <c r="AQ46" s="233" t="e">
        <f t="shared" si="1"/>
        <v>#DIV/0!</v>
      </c>
      <c r="AR46" s="147" t="s">
        <v>781</v>
      </c>
      <c r="AS46" s="253" t="s">
        <v>739</v>
      </c>
      <c r="AT46" s="147" t="s">
        <v>751</v>
      </c>
      <c r="AU46" s="246" t="s">
        <v>187</v>
      </c>
      <c r="AV46" s="196" t="s">
        <v>248</v>
      </c>
    </row>
    <row r="47" spans="1:48" ht="294.75" customHeight="1" x14ac:dyDescent="0.25">
      <c r="A47" s="164"/>
      <c r="B47" s="164"/>
      <c r="C47" s="164">
        <v>18</v>
      </c>
      <c r="D47" s="144" t="s">
        <v>376</v>
      </c>
      <c r="E47" s="144" t="s">
        <v>377</v>
      </c>
      <c r="F47" s="146" t="s">
        <v>378</v>
      </c>
      <c r="G47" s="143" t="s">
        <v>262</v>
      </c>
      <c r="H47" s="149" t="s">
        <v>284</v>
      </c>
      <c r="I47" s="164" t="s">
        <v>244</v>
      </c>
      <c r="J47" s="146" t="s">
        <v>379</v>
      </c>
      <c r="K47" s="144" t="s">
        <v>245</v>
      </c>
      <c r="L47" s="184"/>
      <c r="M47" s="184"/>
      <c r="N47" s="184"/>
      <c r="O47" s="184"/>
      <c r="P47" s="145" t="s">
        <v>246</v>
      </c>
      <c r="Q47" s="143" t="s">
        <v>375</v>
      </c>
      <c r="R47" s="184"/>
      <c r="S47" s="184"/>
      <c r="T47" s="184"/>
      <c r="U47" s="184"/>
      <c r="V47" s="184"/>
      <c r="W47" s="184"/>
      <c r="X47" s="184"/>
      <c r="Y47" s="184"/>
      <c r="Z47" s="184"/>
      <c r="AA47" s="184"/>
      <c r="AB47" s="184"/>
      <c r="AC47" s="184"/>
      <c r="AD47" s="184"/>
      <c r="AE47" s="184"/>
      <c r="AF47" s="184"/>
      <c r="AG47" s="184"/>
      <c r="AH47" s="184"/>
      <c r="AI47" s="184"/>
      <c r="AJ47" s="184">
        <v>1929</v>
      </c>
      <c r="AK47" s="184">
        <v>586</v>
      </c>
      <c r="AL47" s="184">
        <v>1674</v>
      </c>
      <c r="AM47" s="184">
        <v>1825</v>
      </c>
      <c r="AN47" s="184"/>
      <c r="AO47" s="184"/>
      <c r="AP47" s="146">
        <f t="shared" si="0"/>
        <v>6014</v>
      </c>
      <c r="AQ47" s="186" t="e">
        <f t="shared" si="1"/>
        <v>#DIV/0!</v>
      </c>
      <c r="AR47" s="230" t="s">
        <v>756</v>
      </c>
      <c r="AS47" s="206" t="s">
        <v>740</v>
      </c>
      <c r="AT47" s="230" t="s">
        <v>757</v>
      </c>
      <c r="AU47" s="193" t="s">
        <v>187</v>
      </c>
      <c r="AV47" s="196" t="s">
        <v>248</v>
      </c>
    </row>
    <row r="48" spans="1:48" ht="298.5" customHeight="1" x14ac:dyDescent="0.25">
      <c r="A48" s="164"/>
      <c r="B48" s="164"/>
      <c r="C48" s="164">
        <v>19</v>
      </c>
      <c r="D48" s="144" t="s">
        <v>380</v>
      </c>
      <c r="E48" s="144" t="s">
        <v>381</v>
      </c>
      <c r="F48" s="146" t="s">
        <v>382</v>
      </c>
      <c r="G48" s="143" t="s">
        <v>262</v>
      </c>
      <c r="H48" s="149" t="s">
        <v>284</v>
      </c>
      <c r="I48" s="164" t="s">
        <v>244</v>
      </c>
      <c r="J48" s="146" t="s">
        <v>383</v>
      </c>
      <c r="K48" s="144" t="s">
        <v>245</v>
      </c>
      <c r="L48" s="184"/>
      <c r="M48" s="184"/>
      <c r="N48" s="184"/>
      <c r="O48" s="184"/>
      <c r="P48" s="145" t="s">
        <v>246</v>
      </c>
      <c r="Q48" s="143" t="s">
        <v>375</v>
      </c>
      <c r="R48" s="184"/>
      <c r="S48" s="184"/>
      <c r="T48" s="184"/>
      <c r="U48" s="184"/>
      <c r="V48" s="184"/>
      <c r="W48" s="184"/>
      <c r="X48" s="184"/>
      <c r="Y48" s="184"/>
      <c r="Z48" s="184"/>
      <c r="AA48" s="184"/>
      <c r="AB48" s="184"/>
      <c r="AC48" s="184"/>
      <c r="AD48" s="184"/>
      <c r="AE48" s="184"/>
      <c r="AF48" s="184"/>
      <c r="AG48" s="184"/>
      <c r="AH48" s="184"/>
      <c r="AI48" s="184"/>
      <c r="AJ48" s="184">
        <v>27</v>
      </c>
      <c r="AK48" s="184">
        <v>13</v>
      </c>
      <c r="AL48" s="184">
        <v>17</v>
      </c>
      <c r="AM48" s="184">
        <v>28</v>
      </c>
      <c r="AN48" s="184"/>
      <c r="AO48" s="184"/>
      <c r="AP48" s="146">
        <f t="shared" si="0"/>
        <v>85</v>
      </c>
      <c r="AQ48" s="186" t="e">
        <f t="shared" si="1"/>
        <v>#DIV/0!</v>
      </c>
      <c r="AR48" s="261" t="s">
        <v>758</v>
      </c>
      <c r="AS48" s="206" t="s">
        <v>741</v>
      </c>
      <c r="AT48" s="230" t="s">
        <v>759</v>
      </c>
      <c r="AU48" s="193" t="s">
        <v>187</v>
      </c>
      <c r="AV48" s="196" t="s">
        <v>248</v>
      </c>
    </row>
    <row r="49" spans="1:48" ht="360" customHeight="1" x14ac:dyDescent="0.25">
      <c r="A49" s="164"/>
      <c r="B49" s="164"/>
      <c r="C49" s="164">
        <v>20</v>
      </c>
      <c r="D49" s="144" t="s">
        <v>384</v>
      </c>
      <c r="E49" s="144" t="s">
        <v>385</v>
      </c>
      <c r="F49" s="144" t="s">
        <v>386</v>
      </c>
      <c r="G49" s="143" t="s">
        <v>262</v>
      </c>
      <c r="H49" s="143" t="s">
        <v>387</v>
      </c>
      <c r="I49" s="143" t="s">
        <v>244</v>
      </c>
      <c r="J49" s="144" t="s">
        <v>388</v>
      </c>
      <c r="K49" s="144" t="s">
        <v>245</v>
      </c>
      <c r="L49" s="184"/>
      <c r="M49" s="184"/>
      <c r="N49" s="184"/>
      <c r="O49" s="184"/>
      <c r="P49" s="145" t="s">
        <v>246</v>
      </c>
      <c r="Q49" s="145" t="s">
        <v>389</v>
      </c>
      <c r="R49" s="184"/>
      <c r="S49" s="184"/>
      <c r="T49" s="184"/>
      <c r="U49" s="184"/>
      <c r="V49" s="184"/>
      <c r="W49" s="184"/>
      <c r="X49" s="184"/>
      <c r="Y49" s="184"/>
      <c r="Z49" s="184"/>
      <c r="AA49" s="184"/>
      <c r="AB49" s="184"/>
      <c r="AC49" s="184"/>
      <c r="AD49" s="184"/>
      <c r="AE49" s="184"/>
      <c r="AF49" s="184"/>
      <c r="AG49" s="184"/>
      <c r="AH49" s="184"/>
      <c r="AI49" s="184"/>
      <c r="AJ49" s="184">
        <v>1132</v>
      </c>
      <c r="AK49" s="184">
        <v>369</v>
      </c>
      <c r="AL49" s="184">
        <v>478</v>
      </c>
      <c r="AM49" s="184">
        <v>1269</v>
      </c>
      <c r="AN49" s="184"/>
      <c r="AO49" s="184"/>
      <c r="AP49" s="146">
        <f t="shared" si="0"/>
        <v>3248</v>
      </c>
      <c r="AQ49" s="233" t="e">
        <f t="shared" si="1"/>
        <v>#DIV/0!</v>
      </c>
      <c r="AR49" s="230" t="s">
        <v>683</v>
      </c>
      <c r="AS49" s="235" t="s">
        <v>742</v>
      </c>
      <c r="AT49" s="230" t="s">
        <v>684</v>
      </c>
      <c r="AU49" s="246" t="s">
        <v>187</v>
      </c>
      <c r="AV49" s="196" t="s">
        <v>248</v>
      </c>
    </row>
    <row r="50" spans="1:48" ht="357" customHeight="1" x14ac:dyDescent="0.25">
      <c r="A50" s="164"/>
      <c r="B50" s="164"/>
      <c r="C50" s="164">
        <v>21</v>
      </c>
      <c r="D50" s="144" t="s">
        <v>390</v>
      </c>
      <c r="E50" s="144" t="s">
        <v>391</v>
      </c>
      <c r="F50" s="144" t="s">
        <v>392</v>
      </c>
      <c r="G50" s="143" t="s">
        <v>262</v>
      </c>
      <c r="H50" s="143" t="s">
        <v>387</v>
      </c>
      <c r="I50" s="143" t="s">
        <v>244</v>
      </c>
      <c r="J50" s="144" t="s">
        <v>393</v>
      </c>
      <c r="K50" s="144" t="s">
        <v>245</v>
      </c>
      <c r="L50" s="184"/>
      <c r="M50" s="184"/>
      <c r="N50" s="184"/>
      <c r="O50" s="184"/>
      <c r="P50" s="145" t="s">
        <v>246</v>
      </c>
      <c r="Q50" s="145" t="s">
        <v>389</v>
      </c>
      <c r="R50" s="184"/>
      <c r="S50" s="184"/>
      <c r="T50" s="184"/>
      <c r="U50" s="184"/>
      <c r="V50" s="184"/>
      <c r="W50" s="184"/>
      <c r="X50" s="184"/>
      <c r="Y50" s="184"/>
      <c r="Z50" s="184"/>
      <c r="AA50" s="184"/>
      <c r="AB50" s="184"/>
      <c r="AC50" s="184"/>
      <c r="AD50" s="184"/>
      <c r="AE50" s="184"/>
      <c r="AF50" s="184"/>
      <c r="AG50" s="184"/>
      <c r="AH50" s="184"/>
      <c r="AI50" s="184"/>
      <c r="AJ50" s="184">
        <v>6</v>
      </c>
      <c r="AK50" s="184">
        <v>0</v>
      </c>
      <c r="AL50" s="184">
        <v>7</v>
      </c>
      <c r="AM50" s="184">
        <v>19</v>
      </c>
      <c r="AN50" s="184"/>
      <c r="AO50" s="184"/>
      <c r="AP50" s="146">
        <f t="shared" si="0"/>
        <v>32</v>
      </c>
      <c r="AQ50" s="186" t="e">
        <f t="shared" si="1"/>
        <v>#DIV/0!</v>
      </c>
      <c r="AR50" s="230" t="s">
        <v>685</v>
      </c>
      <c r="AS50" s="235" t="s">
        <v>743</v>
      </c>
      <c r="AT50" s="230" t="s">
        <v>686</v>
      </c>
      <c r="AU50" s="246" t="s">
        <v>187</v>
      </c>
      <c r="AV50" s="196" t="s">
        <v>248</v>
      </c>
    </row>
    <row r="51" spans="1:48" ht="318.75" customHeight="1" x14ac:dyDescent="0.25">
      <c r="A51" s="164"/>
      <c r="B51" s="164"/>
      <c r="C51" s="164">
        <v>22</v>
      </c>
      <c r="D51" s="144" t="s">
        <v>394</v>
      </c>
      <c r="E51" s="144" t="s">
        <v>395</v>
      </c>
      <c r="F51" s="144" t="s">
        <v>396</v>
      </c>
      <c r="G51" s="143" t="s">
        <v>262</v>
      </c>
      <c r="H51" s="143" t="s">
        <v>387</v>
      </c>
      <c r="I51" s="143" t="s">
        <v>244</v>
      </c>
      <c r="J51" s="144" t="s">
        <v>397</v>
      </c>
      <c r="K51" s="144" t="s">
        <v>245</v>
      </c>
      <c r="L51" s="184"/>
      <c r="M51" s="184"/>
      <c r="N51" s="184"/>
      <c r="O51" s="184"/>
      <c r="P51" s="145" t="s">
        <v>246</v>
      </c>
      <c r="Q51" s="145" t="s">
        <v>389</v>
      </c>
      <c r="R51" s="184"/>
      <c r="S51" s="184"/>
      <c r="T51" s="184"/>
      <c r="U51" s="184"/>
      <c r="V51" s="184"/>
      <c r="W51" s="184"/>
      <c r="X51" s="184"/>
      <c r="Y51" s="184"/>
      <c r="Z51" s="184"/>
      <c r="AA51" s="184"/>
      <c r="AB51" s="184"/>
      <c r="AC51" s="184"/>
      <c r="AD51" s="184"/>
      <c r="AE51" s="184"/>
      <c r="AF51" s="184"/>
      <c r="AG51" s="184"/>
      <c r="AH51" s="184"/>
      <c r="AI51" s="184"/>
      <c r="AJ51" s="184">
        <v>6</v>
      </c>
      <c r="AK51" s="184">
        <v>0</v>
      </c>
      <c r="AL51" s="184">
        <v>12</v>
      </c>
      <c r="AM51" s="184">
        <v>10</v>
      </c>
      <c r="AN51" s="184"/>
      <c r="AO51" s="184"/>
      <c r="AP51" s="146">
        <f t="shared" si="0"/>
        <v>28</v>
      </c>
      <c r="AQ51" s="186" t="e">
        <f t="shared" si="1"/>
        <v>#DIV/0!</v>
      </c>
      <c r="AR51" s="230" t="s">
        <v>687</v>
      </c>
      <c r="AS51" s="235" t="s">
        <v>744</v>
      </c>
      <c r="AT51" s="230" t="s">
        <v>688</v>
      </c>
      <c r="AU51" s="246" t="s">
        <v>187</v>
      </c>
      <c r="AV51" s="196" t="s">
        <v>248</v>
      </c>
    </row>
    <row r="52" spans="1:48" ht="409.6" customHeight="1" x14ac:dyDescent="0.25">
      <c r="A52" s="164"/>
      <c r="B52" s="164"/>
      <c r="C52" s="164">
        <v>23</v>
      </c>
      <c r="D52" s="197" t="s">
        <v>398</v>
      </c>
      <c r="E52" s="197" t="s">
        <v>399</v>
      </c>
      <c r="F52" s="198" t="s">
        <v>400</v>
      </c>
      <c r="G52" s="199"/>
      <c r="H52" s="200" t="s">
        <v>284</v>
      </c>
      <c r="I52" s="199" t="s">
        <v>244</v>
      </c>
      <c r="J52" s="198" t="s">
        <v>401</v>
      </c>
      <c r="K52" s="144" t="s">
        <v>245</v>
      </c>
      <c r="L52" s="184"/>
      <c r="M52" s="184"/>
      <c r="N52" s="184"/>
      <c r="O52" s="184"/>
      <c r="P52" s="145" t="s">
        <v>246</v>
      </c>
      <c r="Q52" s="145" t="s">
        <v>389</v>
      </c>
      <c r="R52" s="184"/>
      <c r="S52" s="184"/>
      <c r="T52" s="184"/>
      <c r="U52" s="184"/>
      <c r="V52" s="184"/>
      <c r="W52" s="184"/>
      <c r="X52" s="184"/>
      <c r="Y52" s="184"/>
      <c r="Z52" s="184"/>
      <c r="AA52" s="184"/>
      <c r="AB52" s="184"/>
      <c r="AC52" s="184"/>
      <c r="AD52" s="184"/>
      <c r="AE52" s="184"/>
      <c r="AF52" s="184"/>
      <c r="AG52" s="184"/>
      <c r="AH52" s="184"/>
      <c r="AI52" s="184"/>
      <c r="AJ52" s="184">
        <v>6</v>
      </c>
      <c r="AK52" s="184">
        <v>0</v>
      </c>
      <c r="AL52" s="207">
        <v>4</v>
      </c>
      <c r="AM52" s="184">
        <v>20</v>
      </c>
      <c r="AN52" s="184"/>
      <c r="AO52" s="184"/>
      <c r="AP52" s="146">
        <f t="shared" si="0"/>
        <v>30</v>
      </c>
      <c r="AQ52" s="186" t="e">
        <f t="shared" si="1"/>
        <v>#DIV/0!</v>
      </c>
      <c r="AR52" s="230" t="s">
        <v>689</v>
      </c>
      <c r="AS52" s="235" t="s">
        <v>745</v>
      </c>
      <c r="AT52" s="230" t="s">
        <v>690</v>
      </c>
      <c r="AU52" s="246" t="s">
        <v>187</v>
      </c>
      <c r="AV52" s="196" t="s">
        <v>248</v>
      </c>
    </row>
    <row r="53" spans="1:48" ht="183.75" customHeight="1" x14ac:dyDescent="0.25">
      <c r="A53" s="164"/>
      <c r="B53" s="164"/>
      <c r="C53" s="164">
        <v>24</v>
      </c>
      <c r="D53" s="144" t="s">
        <v>402</v>
      </c>
      <c r="E53" s="144" t="s">
        <v>403</v>
      </c>
      <c r="F53" s="146" t="s">
        <v>404</v>
      </c>
      <c r="G53" s="143" t="s">
        <v>262</v>
      </c>
      <c r="H53" s="149" t="s">
        <v>284</v>
      </c>
      <c r="I53" s="164" t="s">
        <v>244</v>
      </c>
      <c r="J53" s="146" t="s">
        <v>405</v>
      </c>
      <c r="K53" s="144" t="s">
        <v>245</v>
      </c>
      <c r="L53" s="184"/>
      <c r="M53" s="184"/>
      <c r="N53" s="184"/>
      <c r="O53" s="184"/>
      <c r="P53" s="145" t="s">
        <v>246</v>
      </c>
      <c r="Q53" s="143" t="s">
        <v>406</v>
      </c>
      <c r="R53" s="184"/>
      <c r="S53" s="184"/>
      <c r="T53" s="184"/>
      <c r="U53" s="184"/>
      <c r="V53" s="184"/>
      <c r="W53" s="184"/>
      <c r="X53" s="184"/>
      <c r="Y53" s="184"/>
      <c r="Z53" s="184"/>
      <c r="AA53" s="184"/>
      <c r="AB53" s="184"/>
      <c r="AC53" s="184"/>
      <c r="AD53" s="184"/>
      <c r="AE53" s="184"/>
      <c r="AF53" s="184"/>
      <c r="AG53" s="184"/>
      <c r="AH53" s="184"/>
      <c r="AI53" s="184"/>
      <c r="AJ53" s="106">
        <v>6</v>
      </c>
      <c r="AK53" s="106">
        <v>0</v>
      </c>
      <c r="AL53" s="106">
        <v>8</v>
      </c>
      <c r="AM53" s="106">
        <v>13</v>
      </c>
      <c r="AN53" s="106"/>
      <c r="AO53" s="106"/>
      <c r="AP53" s="146">
        <f t="shared" si="0"/>
        <v>27</v>
      </c>
      <c r="AQ53" s="107"/>
      <c r="AR53" s="266" t="s">
        <v>711</v>
      </c>
      <c r="AS53" s="235" t="s">
        <v>760</v>
      </c>
      <c r="AT53" s="266" t="s">
        <v>712</v>
      </c>
      <c r="AU53" s="251" t="s">
        <v>411</v>
      </c>
      <c r="AV53" s="251" t="s">
        <v>411</v>
      </c>
    </row>
    <row r="54" spans="1:48" ht="108.6" customHeight="1" x14ac:dyDescent="0.25">
      <c r="A54" s="164"/>
      <c r="B54" s="164"/>
      <c r="C54" s="164">
        <v>25</v>
      </c>
      <c r="D54" s="144" t="s">
        <v>407</v>
      </c>
      <c r="E54" s="144" t="s">
        <v>408</v>
      </c>
      <c r="F54" s="146" t="s">
        <v>409</v>
      </c>
      <c r="G54" s="143" t="s">
        <v>262</v>
      </c>
      <c r="H54" s="149" t="s">
        <v>284</v>
      </c>
      <c r="I54" s="164" t="s">
        <v>244</v>
      </c>
      <c r="J54" s="146" t="s">
        <v>410</v>
      </c>
      <c r="K54" s="144" t="s">
        <v>245</v>
      </c>
      <c r="L54" s="184"/>
      <c r="M54" s="184"/>
      <c r="N54" s="184"/>
      <c r="O54" s="184"/>
      <c r="P54" s="145" t="s">
        <v>246</v>
      </c>
      <c r="Q54" s="143" t="s">
        <v>406</v>
      </c>
      <c r="R54" s="184"/>
      <c r="S54" s="184"/>
      <c r="T54" s="184"/>
      <c r="U54" s="184"/>
      <c r="V54" s="184"/>
      <c r="W54" s="184"/>
      <c r="X54" s="184"/>
      <c r="Y54" s="184"/>
      <c r="Z54" s="184"/>
      <c r="AA54" s="184"/>
      <c r="AB54" s="184"/>
      <c r="AC54" s="184"/>
      <c r="AD54" s="184"/>
      <c r="AE54" s="184"/>
      <c r="AF54" s="184"/>
      <c r="AG54" s="184"/>
      <c r="AH54" s="184"/>
      <c r="AI54" s="184"/>
      <c r="AJ54" s="106">
        <v>5</v>
      </c>
      <c r="AK54" s="106">
        <v>4</v>
      </c>
      <c r="AL54" s="106">
        <v>14</v>
      </c>
      <c r="AM54" s="106">
        <v>18</v>
      </c>
      <c r="AN54" s="106"/>
      <c r="AO54" s="106"/>
      <c r="AP54" s="146">
        <f t="shared" si="0"/>
        <v>41</v>
      </c>
      <c r="AQ54" s="107"/>
      <c r="AR54" s="266" t="s">
        <v>713</v>
      </c>
      <c r="AS54" s="235" t="s">
        <v>746</v>
      </c>
      <c r="AT54" s="264" t="s">
        <v>714</v>
      </c>
      <c r="AU54" s="252" t="s">
        <v>411</v>
      </c>
      <c r="AV54" s="106" t="s">
        <v>248</v>
      </c>
    </row>
    <row r="55" spans="1:48" ht="84" customHeight="1" x14ac:dyDescent="0.25">
      <c r="A55" s="164"/>
      <c r="B55" s="164"/>
      <c r="C55" s="164">
        <v>26</v>
      </c>
      <c r="D55" s="144" t="s">
        <v>412</v>
      </c>
      <c r="E55" s="144" t="s">
        <v>413</v>
      </c>
      <c r="F55" s="146" t="s">
        <v>414</v>
      </c>
      <c r="G55" s="143" t="s">
        <v>262</v>
      </c>
      <c r="H55" s="149" t="s">
        <v>284</v>
      </c>
      <c r="I55" s="164" t="s">
        <v>244</v>
      </c>
      <c r="J55" s="146" t="s">
        <v>415</v>
      </c>
      <c r="K55" s="144" t="s">
        <v>245</v>
      </c>
      <c r="L55" s="184"/>
      <c r="M55" s="184"/>
      <c r="N55" s="184"/>
      <c r="O55" s="184"/>
      <c r="P55" s="145" t="s">
        <v>246</v>
      </c>
      <c r="Q55" s="143" t="s">
        <v>406</v>
      </c>
      <c r="R55" s="184"/>
      <c r="S55" s="184"/>
      <c r="T55" s="184"/>
      <c r="U55" s="184"/>
      <c r="V55" s="184"/>
      <c r="W55" s="184"/>
      <c r="X55" s="184"/>
      <c r="Y55" s="184"/>
      <c r="Z55" s="184"/>
      <c r="AA55" s="184"/>
      <c r="AB55" s="184"/>
      <c r="AC55" s="184"/>
      <c r="AD55" s="184"/>
      <c r="AE55" s="184"/>
      <c r="AF55" s="184"/>
      <c r="AG55" s="184"/>
      <c r="AH55" s="184"/>
      <c r="AI55" s="184"/>
      <c r="AJ55" s="184">
        <v>0</v>
      </c>
      <c r="AK55" s="184">
        <v>0</v>
      </c>
      <c r="AL55" s="184">
        <v>23</v>
      </c>
      <c r="AM55" s="184">
        <v>45</v>
      </c>
      <c r="AN55" s="184"/>
      <c r="AO55" s="184"/>
      <c r="AP55" s="146">
        <f t="shared" si="0"/>
        <v>68</v>
      </c>
      <c r="AQ55" s="186" t="e">
        <f t="shared" si="1"/>
        <v>#DIV/0!</v>
      </c>
      <c r="AR55" s="230" t="s">
        <v>715</v>
      </c>
      <c r="AS55" s="235" t="s">
        <v>747</v>
      </c>
      <c r="AT55" s="268" t="s">
        <v>716</v>
      </c>
      <c r="AU55" s="252" t="s">
        <v>411</v>
      </c>
      <c r="AV55" s="106" t="s">
        <v>248</v>
      </c>
    </row>
    <row r="56" spans="1:48" ht="125.25" customHeight="1" x14ac:dyDescent="0.25">
      <c r="A56" s="164"/>
      <c r="B56" s="164"/>
      <c r="C56" s="164">
        <v>27</v>
      </c>
      <c r="D56" s="144" t="s">
        <v>416</v>
      </c>
      <c r="E56" s="144" t="s">
        <v>417</v>
      </c>
      <c r="F56" s="146" t="s">
        <v>418</v>
      </c>
      <c r="G56" s="143" t="s">
        <v>262</v>
      </c>
      <c r="H56" s="149" t="s">
        <v>284</v>
      </c>
      <c r="I56" s="164" t="s">
        <v>244</v>
      </c>
      <c r="J56" s="146" t="s">
        <v>419</v>
      </c>
      <c r="K56" s="144" t="s">
        <v>245</v>
      </c>
      <c r="L56" s="184"/>
      <c r="M56" s="184"/>
      <c r="N56" s="184"/>
      <c r="O56" s="184"/>
      <c r="P56" s="145" t="s">
        <v>246</v>
      </c>
      <c r="Q56" s="143" t="s">
        <v>406</v>
      </c>
      <c r="R56" s="184"/>
      <c r="S56" s="184"/>
      <c r="T56" s="184"/>
      <c r="U56" s="184"/>
      <c r="V56" s="184"/>
      <c r="W56" s="184"/>
      <c r="X56" s="184"/>
      <c r="Y56" s="184"/>
      <c r="Z56" s="184"/>
      <c r="AA56" s="184"/>
      <c r="AB56" s="184"/>
      <c r="AC56" s="184"/>
      <c r="AD56" s="184"/>
      <c r="AE56" s="184"/>
      <c r="AF56" s="184"/>
      <c r="AG56" s="184"/>
      <c r="AH56" s="184"/>
      <c r="AI56" s="184"/>
      <c r="AJ56" s="106">
        <v>23</v>
      </c>
      <c r="AK56" s="106">
        <v>10</v>
      </c>
      <c r="AL56" s="106">
        <v>10</v>
      </c>
      <c r="AM56" s="106">
        <v>14</v>
      </c>
      <c r="AN56" s="106"/>
      <c r="AO56" s="106"/>
      <c r="AP56" s="146">
        <f t="shared" si="0"/>
        <v>57</v>
      </c>
      <c r="AQ56" s="107"/>
      <c r="AR56" s="266" t="s">
        <v>717</v>
      </c>
      <c r="AS56" s="232" t="s">
        <v>607</v>
      </c>
      <c r="AT56" s="266" t="s">
        <v>718</v>
      </c>
      <c r="AU56" s="252" t="s">
        <v>411</v>
      </c>
      <c r="AV56" s="106" t="s">
        <v>248</v>
      </c>
    </row>
    <row r="57" spans="1:48" ht="71.099999999999994" customHeight="1" x14ac:dyDescent="0.25">
      <c r="A57" s="164"/>
      <c r="B57" s="164"/>
      <c r="C57" s="164">
        <v>28</v>
      </c>
      <c r="D57" s="144" t="s">
        <v>420</v>
      </c>
      <c r="E57" s="144" t="s">
        <v>421</v>
      </c>
      <c r="F57" s="146" t="s">
        <v>422</v>
      </c>
      <c r="G57" s="143" t="s">
        <v>262</v>
      </c>
      <c r="H57" s="149" t="s">
        <v>284</v>
      </c>
      <c r="I57" s="164" t="s">
        <v>244</v>
      </c>
      <c r="J57" s="146" t="s">
        <v>423</v>
      </c>
      <c r="K57" s="144" t="s">
        <v>245</v>
      </c>
      <c r="L57" s="184"/>
      <c r="M57" s="184"/>
      <c r="N57" s="184"/>
      <c r="O57" s="184"/>
      <c r="P57" s="145" t="s">
        <v>246</v>
      </c>
      <c r="Q57" s="143" t="s">
        <v>406</v>
      </c>
      <c r="R57" s="184"/>
      <c r="S57" s="184"/>
      <c r="T57" s="184"/>
      <c r="U57" s="184"/>
      <c r="V57" s="184"/>
      <c r="W57" s="184"/>
      <c r="X57" s="184"/>
      <c r="Y57" s="184"/>
      <c r="Z57" s="184"/>
      <c r="AA57" s="184"/>
      <c r="AB57" s="184"/>
      <c r="AC57" s="184"/>
      <c r="AD57" s="184"/>
      <c r="AE57" s="184"/>
      <c r="AF57" s="184"/>
      <c r="AG57" s="184"/>
      <c r="AH57" s="184"/>
      <c r="AI57" s="184"/>
      <c r="AJ57" s="184">
        <v>0</v>
      </c>
      <c r="AK57" s="184">
        <v>0</v>
      </c>
      <c r="AL57" s="184">
        <v>60</v>
      </c>
      <c r="AM57" s="184">
        <v>48</v>
      </c>
      <c r="AN57" s="184"/>
      <c r="AO57" s="184"/>
      <c r="AP57" s="146">
        <f t="shared" si="0"/>
        <v>108</v>
      </c>
      <c r="AQ57" s="186" t="e">
        <f t="shared" si="1"/>
        <v>#DIV/0!</v>
      </c>
      <c r="AR57" s="230" t="s">
        <v>719</v>
      </c>
      <c r="AS57" s="232" t="s">
        <v>607</v>
      </c>
      <c r="AT57" s="268" t="s">
        <v>720</v>
      </c>
      <c r="AU57" s="252" t="s">
        <v>411</v>
      </c>
      <c r="AV57" s="106" t="s">
        <v>248</v>
      </c>
    </row>
    <row r="58" spans="1:48" ht="15" x14ac:dyDescent="0.25">
      <c r="A58" s="596" t="s">
        <v>185</v>
      </c>
      <c r="B58" s="597"/>
      <c r="C58" s="597"/>
      <c r="D58" s="597"/>
      <c r="E58" s="597"/>
      <c r="F58" s="597"/>
      <c r="G58" s="597"/>
      <c r="H58" s="597"/>
      <c r="I58" s="597"/>
      <c r="J58" s="597"/>
      <c r="K58" s="597"/>
      <c r="L58" s="597"/>
      <c r="M58" s="597"/>
      <c r="N58" s="597"/>
      <c r="O58" s="597"/>
      <c r="P58" s="597"/>
      <c r="Q58" s="597"/>
      <c r="R58" s="597"/>
      <c r="S58" s="597"/>
      <c r="T58" s="597"/>
      <c r="U58" s="597"/>
      <c r="V58" s="597"/>
      <c r="W58" s="597"/>
      <c r="X58" s="597"/>
      <c r="Y58" s="597"/>
      <c r="Z58" s="597"/>
      <c r="AA58" s="597"/>
      <c r="AB58" s="597"/>
      <c r="AC58" s="597"/>
      <c r="AD58" s="597"/>
      <c r="AE58" s="597"/>
      <c r="AF58" s="597"/>
      <c r="AG58" s="597"/>
      <c r="AH58" s="597"/>
      <c r="AI58" s="597"/>
      <c r="AJ58" s="597"/>
      <c r="AK58" s="597"/>
      <c r="AL58" s="597"/>
      <c r="AM58" s="597"/>
      <c r="AN58" s="597"/>
      <c r="AO58" s="597"/>
      <c r="AP58" s="597"/>
      <c r="AQ58" s="597"/>
      <c r="AR58" s="597"/>
      <c r="AS58" s="597"/>
      <c r="AT58" s="597"/>
      <c r="AU58" s="597"/>
      <c r="AV58" s="598"/>
    </row>
    <row r="59" spans="1:48" ht="50.1" customHeight="1" x14ac:dyDescent="0.25">
      <c r="A59" s="576" t="s">
        <v>424</v>
      </c>
      <c r="B59" s="575" t="s">
        <v>425</v>
      </c>
      <c r="C59" s="575"/>
      <c r="D59" s="575"/>
      <c r="E59" s="577" t="s">
        <v>426</v>
      </c>
      <c r="F59" s="577"/>
      <c r="G59" s="577"/>
      <c r="H59" s="577"/>
      <c r="I59" s="577"/>
      <c r="J59" s="577"/>
      <c r="K59" s="577"/>
      <c r="L59" s="577"/>
      <c r="M59" s="575" t="s">
        <v>425</v>
      </c>
      <c r="N59" s="575"/>
      <c r="O59" s="575"/>
      <c r="P59" s="575"/>
      <c r="Q59" s="575"/>
      <c r="R59" s="575" t="s">
        <v>425</v>
      </c>
      <c r="S59" s="575"/>
      <c r="T59" s="575"/>
      <c r="U59" s="575"/>
      <c r="V59" s="575"/>
      <c r="W59" s="575"/>
      <c r="X59" s="575"/>
      <c r="Y59" s="575"/>
      <c r="Z59" s="575" t="s">
        <v>425</v>
      </c>
      <c r="AA59" s="575"/>
      <c r="AB59" s="575"/>
      <c r="AC59" s="575"/>
      <c r="AD59" s="575"/>
      <c r="AE59" s="575"/>
      <c r="AF59" s="575"/>
      <c r="AG59" s="575"/>
      <c r="AH59" s="575"/>
      <c r="AI59" s="575"/>
      <c r="AJ59" s="575"/>
      <c r="AK59" s="575"/>
      <c r="AL59" s="577" t="s">
        <v>427</v>
      </c>
      <c r="AM59" s="577"/>
      <c r="AN59" s="577"/>
      <c r="AO59" s="577"/>
      <c r="AP59" s="575" t="s">
        <v>428</v>
      </c>
      <c r="AQ59" s="575"/>
      <c r="AR59" s="575"/>
      <c r="AS59" s="575"/>
      <c r="AT59" s="575"/>
      <c r="AU59" s="575"/>
      <c r="AV59" s="575"/>
    </row>
    <row r="60" spans="1:48" ht="50.1" customHeight="1" x14ac:dyDescent="0.25">
      <c r="A60" s="576"/>
      <c r="B60" s="575" t="s">
        <v>429</v>
      </c>
      <c r="C60" s="575"/>
      <c r="D60" s="575"/>
      <c r="E60" s="577"/>
      <c r="F60" s="577"/>
      <c r="G60" s="577"/>
      <c r="H60" s="577"/>
      <c r="I60" s="577"/>
      <c r="J60" s="577"/>
      <c r="K60" s="577"/>
      <c r="L60" s="577"/>
      <c r="M60" s="575" t="s">
        <v>430</v>
      </c>
      <c r="N60" s="575"/>
      <c r="O60" s="575"/>
      <c r="P60" s="575"/>
      <c r="Q60" s="575"/>
      <c r="R60" s="575" t="s">
        <v>431</v>
      </c>
      <c r="S60" s="575"/>
      <c r="T60" s="575"/>
      <c r="U60" s="575"/>
      <c r="V60" s="575"/>
      <c r="W60" s="575"/>
      <c r="X60" s="575"/>
      <c r="Y60" s="575"/>
      <c r="Z60" s="575" t="s">
        <v>432</v>
      </c>
      <c r="AA60" s="575"/>
      <c r="AB60" s="575"/>
      <c r="AC60" s="575"/>
      <c r="AD60" s="575"/>
      <c r="AE60" s="575"/>
      <c r="AF60" s="575"/>
      <c r="AG60" s="575"/>
      <c r="AH60" s="575"/>
      <c r="AI60" s="575"/>
      <c r="AJ60" s="575"/>
      <c r="AK60" s="575"/>
      <c r="AL60" s="577"/>
      <c r="AM60" s="577"/>
      <c r="AN60" s="577"/>
      <c r="AO60" s="577"/>
      <c r="AP60" s="575" t="s">
        <v>433</v>
      </c>
      <c r="AQ60" s="575"/>
      <c r="AR60" s="575"/>
      <c r="AS60" s="575"/>
      <c r="AT60" s="575"/>
      <c r="AU60" s="575"/>
      <c r="AV60" s="575"/>
    </row>
    <row r="61" spans="1:48" ht="50.1" customHeight="1" x14ac:dyDescent="0.25">
      <c r="A61" s="576"/>
      <c r="B61" s="575" t="s">
        <v>434</v>
      </c>
      <c r="C61" s="575"/>
      <c r="D61" s="575"/>
      <c r="E61" s="577"/>
      <c r="F61" s="577"/>
      <c r="G61" s="577"/>
      <c r="H61" s="577"/>
      <c r="I61" s="577"/>
      <c r="J61" s="577"/>
      <c r="K61" s="577"/>
      <c r="L61" s="577"/>
      <c r="M61" s="575" t="s">
        <v>435</v>
      </c>
      <c r="N61" s="575"/>
      <c r="O61" s="575"/>
      <c r="P61" s="575"/>
      <c r="Q61" s="575"/>
      <c r="R61" s="575" t="s">
        <v>436</v>
      </c>
      <c r="S61" s="575"/>
      <c r="T61" s="575"/>
      <c r="U61" s="575"/>
      <c r="V61" s="575"/>
      <c r="W61" s="575"/>
      <c r="X61" s="575"/>
      <c r="Y61" s="575"/>
      <c r="Z61" s="575" t="s">
        <v>437</v>
      </c>
      <c r="AA61" s="575"/>
      <c r="AB61" s="575"/>
      <c r="AC61" s="575"/>
      <c r="AD61" s="575"/>
      <c r="AE61" s="575"/>
      <c r="AF61" s="575"/>
      <c r="AG61" s="575"/>
      <c r="AH61" s="575"/>
      <c r="AI61" s="575"/>
      <c r="AJ61" s="575"/>
      <c r="AK61" s="575"/>
      <c r="AL61" s="577"/>
      <c r="AM61" s="577"/>
      <c r="AN61" s="577"/>
      <c r="AO61" s="577"/>
      <c r="AP61" s="575" t="s">
        <v>438</v>
      </c>
      <c r="AQ61" s="575"/>
      <c r="AR61" s="575"/>
      <c r="AS61" s="575"/>
      <c r="AT61" s="575"/>
      <c r="AU61" s="575"/>
      <c r="AV61" s="575"/>
    </row>
  </sheetData>
  <mergeCells count="54">
    <mergeCell ref="R60:Y60"/>
    <mergeCell ref="R61:Y61"/>
    <mergeCell ref="A10:C10"/>
    <mergeCell ref="D9:AC9"/>
    <mergeCell ref="D10:AC10"/>
    <mergeCell ref="A11:C11"/>
    <mergeCell ref="H11:H12"/>
    <mergeCell ref="A58:AV58"/>
    <mergeCell ref="AP11:AQ11"/>
    <mergeCell ref="AS5:AS12"/>
    <mergeCell ref="AU5:AU12"/>
    <mergeCell ref="AV5:AV12"/>
    <mergeCell ref="AD11:AO11"/>
    <mergeCell ref="D11:D12"/>
    <mergeCell ref="E11:E12"/>
    <mergeCell ref="AT5:AT12"/>
    <mergeCell ref="AD5:AQ10"/>
    <mergeCell ref="AR5:AR12"/>
    <mergeCell ref="A5:AC5"/>
    <mergeCell ref="A6:A8"/>
    <mergeCell ref="B6:C8"/>
    <mergeCell ref="G11:G12"/>
    <mergeCell ref="Q11:Q12"/>
    <mergeCell ref="L11:O11"/>
    <mergeCell ref="F11:F12"/>
    <mergeCell ref="K11:K12"/>
    <mergeCell ref="R11:AC11"/>
    <mergeCell ref="P11:P12"/>
    <mergeCell ref="J11:J12"/>
    <mergeCell ref="I11:I12"/>
    <mergeCell ref="A9:C9"/>
    <mergeCell ref="AP60:AV60"/>
    <mergeCell ref="AP59:AV59"/>
    <mergeCell ref="B60:D60"/>
    <mergeCell ref="A59:A61"/>
    <mergeCell ref="E59:L61"/>
    <mergeCell ref="Z59:AK59"/>
    <mergeCell ref="Z60:AK60"/>
    <mergeCell ref="Z61:AK61"/>
    <mergeCell ref="AP61:AV61"/>
    <mergeCell ref="AL59:AO61"/>
    <mergeCell ref="M59:Q59"/>
    <mergeCell ref="M60:Q60"/>
    <mergeCell ref="M61:Q61"/>
    <mergeCell ref="R59:Y59"/>
    <mergeCell ref="B59:D59"/>
    <mergeCell ref="B61:D61"/>
    <mergeCell ref="AU1:AV1"/>
    <mergeCell ref="AU2:AV2"/>
    <mergeCell ref="AU3:AV3"/>
    <mergeCell ref="AU4:AV4"/>
    <mergeCell ref="A1:AT1"/>
    <mergeCell ref="A2:AT2"/>
    <mergeCell ref="A3:AT4"/>
  </mergeCells>
  <dataValidations count="2">
    <dataValidation type="list" allowBlank="1" showInputMessage="1" showErrorMessage="1" sqref="G16:G21" xr:uid="{13953121-AC9C-4BCC-B0F8-603AF5F16162}">
      <formula1>$XFB$13:$XFD$62</formula1>
    </dataValidation>
    <dataValidation type="list" allowBlank="1" showInputMessage="1" showErrorMessage="1" sqref="G49:G51" xr:uid="{A72A28DE-547A-43E5-9481-A3830D5C75E0}">
      <formula1>$XFD$13:$XFD$56</formula1>
    </dataValidation>
  </dataValidations>
  <hyperlinks>
    <hyperlink ref="AS43" r:id="rId1" xr:uid="{01C8E154-A9B6-4843-BAE9-964D30B1F61E}"/>
    <hyperlink ref="AS13" r:id="rId2" xr:uid="{4ECECC9E-521C-402C-A6D6-93EC9DEDB084}"/>
    <hyperlink ref="AS14" r:id="rId3" display="https://secretariadistritald-my.sharepoint.com/:f:/g/personal/cvillareal_sdmujer_gov_co/En1BQXRFbohDgcvV5MCL9KYBv6CIDG4I4ZNzXexwGBuYLg?e=WhhAGg_x000a__x000a_" xr:uid="{7675ABF3-30D7-4FBA-859B-62A7493A0CC7}"/>
    <hyperlink ref="AS15" r:id="rId4" xr:uid="{31B98363-DCE6-41D7-A1D0-09CFBEC1D4ED}"/>
    <hyperlink ref="AS16" r:id="rId5" xr:uid="{E1A09533-8313-4FDF-9E36-DE1074D9202B}"/>
    <hyperlink ref="AS18" r:id="rId6" xr:uid="{37228FCD-77AF-4E3F-83A7-17C475ACC7BD}"/>
    <hyperlink ref="AS19" r:id="rId7" xr:uid="{5DF3A74C-342C-4F28-85B3-02846E595D60}"/>
    <hyperlink ref="AS20" r:id="rId8" xr:uid="{68D85AD3-A1D1-4CCD-8A1C-30009F8275BA}"/>
    <hyperlink ref="AS22" r:id="rId9" xr:uid="{EF1FF9B6-80FC-4FC7-A03A-F72F87F4D790}"/>
    <hyperlink ref="AS23" r:id="rId10" xr:uid="{4B00BFB2-9CAD-4B0D-B8CA-8CE39573EBD6}"/>
    <hyperlink ref="AS24" r:id="rId11" xr:uid="{D0FE3390-C884-4935-830D-B153D005BDB1}"/>
    <hyperlink ref="AS25" r:id="rId12" xr:uid="{C374D95E-609B-4F52-BDCD-FAE12FF0628C}"/>
    <hyperlink ref="AS26" r:id="rId13" xr:uid="{934A336E-B53E-4209-8989-7C9CC2FDA416}"/>
    <hyperlink ref="AS27" r:id="rId14" xr:uid="{F1EB12CA-A307-4D37-91F2-29F15FB96D21}"/>
    <hyperlink ref="AS32" r:id="rId15" xr:uid="{94CC8667-B42A-432A-A5F7-B10C9B9B469A}"/>
    <hyperlink ref="AS33" r:id="rId16" xr:uid="{43C2E4D0-DA46-46F8-828B-1D07517D7D02}"/>
    <hyperlink ref="AS34" r:id="rId17" xr:uid="{22B0CAAE-852B-4E86-9A89-8A0DB8F641BB}"/>
    <hyperlink ref="AS35" r:id="rId18" xr:uid="{85AE056C-A4C8-4B5A-B82E-4E0604D609E4}"/>
    <hyperlink ref="AS36" r:id="rId19" xr:uid="{49C6B2B6-B997-49EE-9C13-46CF5B41B7E0}"/>
    <hyperlink ref="AS37" r:id="rId20" xr:uid="{C8F67202-12A6-442F-A221-CF76CE05686D}"/>
    <hyperlink ref="AS38" r:id="rId21" xr:uid="{4F7659F7-D8BB-486A-B25F-CB78F7BEA6DC}"/>
    <hyperlink ref="AS39" r:id="rId22" xr:uid="{3923E226-B0CC-46FC-8E80-74FF9B37D809}"/>
    <hyperlink ref="AS44" r:id="rId23" xr:uid="{9224F73F-717B-45CB-A435-065C4A0AB6A8}"/>
    <hyperlink ref="AS46" r:id="rId24" xr:uid="{E4275282-4979-4D65-82DB-85F13758380D}"/>
    <hyperlink ref="AS47" r:id="rId25" xr:uid="{E73C2899-88A5-43F3-B89D-D0FCA1D45B97}"/>
    <hyperlink ref="AS49" r:id="rId26" xr:uid="{78AE325F-C8E0-4AFF-BFB2-070B93A361FE}"/>
    <hyperlink ref="AS50" r:id="rId27" xr:uid="{D4EE7D3C-449C-451B-AE71-C814AAA2B4E3}"/>
    <hyperlink ref="AS51" r:id="rId28" xr:uid="{C60C1C4C-287B-4F21-8989-5DDD39540D39}"/>
    <hyperlink ref="AS52" r:id="rId29" xr:uid="{3A8694EB-D3EE-46E9-8141-33436D2A9AF0}"/>
    <hyperlink ref="AS53" r:id="rId30" xr:uid="{4DB0B13C-95D1-4FC4-BC74-00019F8363C4}"/>
    <hyperlink ref="AS54" r:id="rId31" xr:uid="{81FC274C-40A8-4148-A2E5-7FBEC120ED30}"/>
    <hyperlink ref="AS56" r:id="rId32" xr:uid="{D1034A77-BC4A-4ED0-9ABA-A25654C13A4F}"/>
    <hyperlink ref="AS57" r:id="rId33" xr:uid="{918510A8-8B15-41CE-8895-49061422B770}"/>
    <hyperlink ref="AS55" r:id="rId34" xr:uid="{1008298C-99BC-4ED7-A6B1-668CBE279710}"/>
    <hyperlink ref="AS40" r:id="rId35" xr:uid="{49AE14E5-A855-4226-8D3F-B7328714CE7C}"/>
    <hyperlink ref="AS41" r:id="rId36" xr:uid="{C75425A9-C1A6-4CE7-B487-813BA3BF4782}"/>
    <hyperlink ref="AS42" r:id="rId37" xr:uid="{872FC012-E264-4A7E-9E1C-143ADA04B90A}"/>
    <hyperlink ref="AS17" r:id="rId38" xr:uid="{46558955-7694-463C-B363-3F005298A77C}"/>
  </hyperlinks>
  <pageMargins left="0.7" right="0.7" top="0.75" bottom="0.75" header="0.3" footer="0.3"/>
  <pageSetup scale="10" orientation="landscape" r:id="rId39"/>
  <legacyDrawing r:id="rId40"/>
  <extLst>
    <ext xmlns:x14="http://schemas.microsoft.com/office/spreadsheetml/2009/9/main" uri="{CCE6A557-97BC-4b89-ADB6-D9C93CAAB3DF}">
      <x14:dataValidations xmlns:xm="http://schemas.microsoft.com/office/excel/2006/main" count="2">
        <x14:dataValidation type="list" allowBlank="1" showInputMessage="1" showErrorMessage="1" xr:uid="{30B5F1B6-729C-44FA-A4F3-34AD2BA71C5F}">
          <x14:formula1>
            <xm:f>listas!$A$3:$A$6</xm:f>
          </x14:formula1>
          <xm:sqref>D10:AC10</xm:sqref>
        </x14:dataValidation>
        <x14:dataValidation type="list" allowBlank="1" showInputMessage="1" showErrorMessage="1" xr:uid="{BB947DFD-876D-4CBA-B4F9-43960E36A95A}">
          <x14:formula1>
            <xm:f>listas!$H$2:$H$5</xm:f>
          </x14:formula1>
          <xm:sqref>G52:G57 G22:G48</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tabColor theme="7" tint="0.39997558519241921"/>
    <pageSetUpPr fitToPage="1"/>
  </sheetPr>
  <dimension ref="A1:BK32"/>
  <sheetViews>
    <sheetView topLeftCell="A10" zoomScale="70" zoomScaleNormal="70" workbookViewId="0">
      <selection activeCell="S12" sqref="S12:S31"/>
    </sheetView>
  </sheetViews>
  <sheetFormatPr baseColWidth="10" defaultColWidth="19.42578125" defaultRowHeight="14.25" x14ac:dyDescent="0.25"/>
  <cols>
    <col min="1" max="1" width="29.5703125" style="15" bestFit="1" customWidth="1"/>
    <col min="2" max="12" width="11" style="15" customWidth="1"/>
    <col min="13" max="13" width="21.7109375" style="15" bestFit="1" customWidth="1"/>
    <col min="14" max="17" width="11" style="15" customWidth="1"/>
    <col min="18" max="18" width="12.140625" style="15" customWidth="1"/>
    <col min="19" max="19" width="24.28515625" style="15" bestFit="1" customWidth="1"/>
    <col min="20" max="23" width="8.140625" style="15" customWidth="1"/>
    <col min="24" max="24" width="9.42578125" style="15" customWidth="1"/>
    <col min="25" max="25" width="8.140625" style="15" customWidth="1"/>
    <col min="26" max="30" width="7.85546875" style="15" customWidth="1"/>
    <col min="31" max="31" width="11.42578125" style="15" customWidth="1"/>
    <col min="32" max="32" width="2.42578125" style="15" customWidth="1"/>
    <col min="33" max="33" width="19.42578125" style="15" customWidth="1"/>
    <col min="34" max="34" width="11.140625" style="15" customWidth="1"/>
    <col min="35" max="51" width="11.42578125" style="15" customWidth="1"/>
    <col min="52" max="63" width="8.85546875" style="15" customWidth="1"/>
    <col min="64" max="16384" width="19.42578125" style="15"/>
  </cols>
  <sheetData>
    <row r="1" spans="1:63" ht="15.95" customHeight="1" x14ac:dyDescent="0.25">
      <c r="A1" s="601" t="s">
        <v>121</v>
      </c>
      <c r="B1" s="601"/>
      <c r="C1" s="601"/>
      <c r="D1" s="601"/>
      <c r="E1" s="601"/>
      <c r="F1" s="601"/>
      <c r="G1" s="601"/>
      <c r="H1" s="601"/>
      <c r="I1" s="601"/>
      <c r="J1" s="601"/>
      <c r="K1" s="601"/>
      <c r="L1" s="601"/>
      <c r="M1" s="601"/>
      <c r="N1" s="601"/>
      <c r="O1" s="601"/>
      <c r="P1" s="601"/>
      <c r="Q1" s="601"/>
      <c r="R1" s="601"/>
      <c r="S1" s="601"/>
      <c r="T1" s="601"/>
      <c r="U1" s="601"/>
      <c r="V1" s="601"/>
      <c r="W1" s="601"/>
      <c r="X1" s="601"/>
      <c r="Y1" s="601"/>
      <c r="Z1" s="601"/>
      <c r="AA1" s="601"/>
      <c r="AB1" s="601"/>
      <c r="AC1" s="601"/>
      <c r="AD1" s="601"/>
      <c r="AE1" s="601"/>
      <c r="AF1" s="601"/>
      <c r="AG1" s="601"/>
      <c r="AH1" s="601"/>
      <c r="AI1" s="601"/>
      <c r="AJ1" s="601"/>
      <c r="AK1" s="601"/>
      <c r="AL1" s="601"/>
      <c r="AM1" s="601"/>
      <c r="AN1" s="601"/>
      <c r="AO1" s="601"/>
      <c r="AP1" s="601"/>
      <c r="AQ1" s="601"/>
      <c r="AR1" s="601"/>
      <c r="AS1" s="601"/>
      <c r="AT1" s="601"/>
      <c r="AU1" s="601"/>
      <c r="AV1" s="601"/>
      <c r="AW1" s="601"/>
      <c r="AX1" s="601"/>
      <c r="AY1" s="601"/>
      <c r="AZ1" s="601"/>
      <c r="BA1" s="601"/>
      <c r="BB1" s="601"/>
      <c r="BC1" s="601"/>
      <c r="BD1" s="601"/>
      <c r="BE1" s="601"/>
      <c r="BF1" s="601"/>
      <c r="BG1" s="601"/>
      <c r="BH1" s="601"/>
      <c r="BI1" s="600" t="s">
        <v>453</v>
      </c>
      <c r="BJ1" s="600"/>
      <c r="BK1" s="600"/>
    </row>
    <row r="2" spans="1:63" ht="15.95" customHeight="1" x14ac:dyDescent="0.25">
      <c r="A2" s="601" t="s">
        <v>123</v>
      </c>
      <c r="B2" s="601"/>
      <c r="C2" s="601"/>
      <c r="D2" s="601"/>
      <c r="E2" s="601"/>
      <c r="F2" s="601"/>
      <c r="G2" s="601"/>
      <c r="H2" s="601"/>
      <c r="I2" s="601"/>
      <c r="J2" s="601"/>
      <c r="K2" s="601"/>
      <c r="L2" s="601"/>
      <c r="M2" s="601"/>
      <c r="N2" s="601"/>
      <c r="O2" s="601"/>
      <c r="P2" s="601"/>
      <c r="Q2" s="601"/>
      <c r="R2" s="601"/>
      <c r="S2" s="601"/>
      <c r="T2" s="601"/>
      <c r="U2" s="601"/>
      <c r="V2" s="601"/>
      <c r="W2" s="601"/>
      <c r="X2" s="601"/>
      <c r="Y2" s="601"/>
      <c r="Z2" s="601"/>
      <c r="AA2" s="601"/>
      <c r="AB2" s="601"/>
      <c r="AC2" s="601"/>
      <c r="AD2" s="601"/>
      <c r="AE2" s="601"/>
      <c r="AF2" s="601"/>
      <c r="AG2" s="601"/>
      <c r="AH2" s="601"/>
      <c r="AI2" s="601"/>
      <c r="AJ2" s="601"/>
      <c r="AK2" s="601"/>
      <c r="AL2" s="601"/>
      <c r="AM2" s="601"/>
      <c r="AN2" s="601"/>
      <c r="AO2" s="601"/>
      <c r="AP2" s="601"/>
      <c r="AQ2" s="601"/>
      <c r="AR2" s="601"/>
      <c r="AS2" s="601"/>
      <c r="AT2" s="601"/>
      <c r="AU2" s="601"/>
      <c r="AV2" s="601"/>
      <c r="AW2" s="601"/>
      <c r="AX2" s="601"/>
      <c r="AY2" s="601"/>
      <c r="AZ2" s="601"/>
      <c r="BA2" s="601"/>
      <c r="BB2" s="601"/>
      <c r="BC2" s="601"/>
      <c r="BD2" s="601"/>
      <c r="BE2" s="601"/>
      <c r="BF2" s="601"/>
      <c r="BG2" s="601"/>
      <c r="BH2" s="601"/>
      <c r="BI2" s="600" t="s">
        <v>124</v>
      </c>
      <c r="BJ2" s="600"/>
      <c r="BK2" s="600"/>
    </row>
    <row r="3" spans="1:63" ht="26.1" customHeight="1" x14ac:dyDescent="0.25">
      <c r="A3" s="601" t="s">
        <v>454</v>
      </c>
      <c r="B3" s="601"/>
      <c r="C3" s="601"/>
      <c r="D3" s="601"/>
      <c r="E3" s="601"/>
      <c r="F3" s="601"/>
      <c r="G3" s="601"/>
      <c r="H3" s="601"/>
      <c r="I3" s="601"/>
      <c r="J3" s="601"/>
      <c r="K3" s="601"/>
      <c r="L3" s="601"/>
      <c r="M3" s="601"/>
      <c r="N3" s="601"/>
      <c r="O3" s="601"/>
      <c r="P3" s="601"/>
      <c r="Q3" s="601"/>
      <c r="R3" s="601"/>
      <c r="S3" s="601"/>
      <c r="T3" s="601"/>
      <c r="U3" s="601"/>
      <c r="V3" s="601"/>
      <c r="W3" s="601"/>
      <c r="X3" s="601"/>
      <c r="Y3" s="601"/>
      <c r="Z3" s="601"/>
      <c r="AA3" s="601"/>
      <c r="AB3" s="601"/>
      <c r="AC3" s="601"/>
      <c r="AD3" s="601"/>
      <c r="AE3" s="601"/>
      <c r="AF3" s="601"/>
      <c r="AG3" s="601"/>
      <c r="AH3" s="601"/>
      <c r="AI3" s="601"/>
      <c r="AJ3" s="601"/>
      <c r="AK3" s="601"/>
      <c r="AL3" s="601"/>
      <c r="AM3" s="601"/>
      <c r="AN3" s="601"/>
      <c r="AO3" s="601"/>
      <c r="AP3" s="601"/>
      <c r="AQ3" s="601"/>
      <c r="AR3" s="601"/>
      <c r="AS3" s="601"/>
      <c r="AT3" s="601"/>
      <c r="AU3" s="601"/>
      <c r="AV3" s="601"/>
      <c r="AW3" s="601"/>
      <c r="AX3" s="601"/>
      <c r="AY3" s="601"/>
      <c r="AZ3" s="601"/>
      <c r="BA3" s="601"/>
      <c r="BB3" s="601"/>
      <c r="BC3" s="601"/>
      <c r="BD3" s="601"/>
      <c r="BE3" s="601"/>
      <c r="BF3" s="601"/>
      <c r="BG3" s="601"/>
      <c r="BH3" s="601"/>
      <c r="BI3" s="600" t="s">
        <v>126</v>
      </c>
      <c r="BJ3" s="600"/>
      <c r="BK3" s="600"/>
    </row>
    <row r="4" spans="1:63" ht="15.95" customHeight="1" x14ac:dyDescent="0.25">
      <c r="A4" s="601" t="s">
        <v>455</v>
      </c>
      <c r="B4" s="601"/>
      <c r="C4" s="601"/>
      <c r="D4" s="601"/>
      <c r="E4" s="601"/>
      <c r="F4" s="601"/>
      <c r="G4" s="601"/>
      <c r="H4" s="601"/>
      <c r="I4" s="601"/>
      <c r="J4" s="601"/>
      <c r="K4" s="601"/>
      <c r="L4" s="601"/>
      <c r="M4" s="601"/>
      <c r="N4" s="601"/>
      <c r="O4" s="601"/>
      <c r="P4" s="601"/>
      <c r="Q4" s="601"/>
      <c r="R4" s="601"/>
      <c r="S4" s="601"/>
      <c r="T4" s="601"/>
      <c r="U4" s="601"/>
      <c r="V4" s="601"/>
      <c r="W4" s="601"/>
      <c r="X4" s="601"/>
      <c r="Y4" s="601"/>
      <c r="Z4" s="601"/>
      <c r="AA4" s="601"/>
      <c r="AB4" s="601"/>
      <c r="AC4" s="601"/>
      <c r="AD4" s="601"/>
      <c r="AE4" s="601"/>
      <c r="AF4" s="601"/>
      <c r="AG4" s="601"/>
      <c r="AH4" s="601"/>
      <c r="AI4" s="601"/>
      <c r="AJ4" s="601"/>
      <c r="AK4" s="601"/>
      <c r="AL4" s="601"/>
      <c r="AM4" s="601"/>
      <c r="AN4" s="601"/>
      <c r="AO4" s="601"/>
      <c r="AP4" s="601"/>
      <c r="AQ4" s="601"/>
      <c r="AR4" s="601"/>
      <c r="AS4" s="601"/>
      <c r="AT4" s="601"/>
      <c r="AU4" s="601"/>
      <c r="AV4" s="601"/>
      <c r="AW4" s="601"/>
      <c r="AX4" s="601"/>
      <c r="AY4" s="601"/>
      <c r="AZ4" s="601"/>
      <c r="BA4" s="601"/>
      <c r="BB4" s="601"/>
      <c r="BC4" s="601"/>
      <c r="BD4" s="601"/>
      <c r="BE4" s="601"/>
      <c r="BF4" s="601"/>
      <c r="BG4" s="601"/>
      <c r="BH4" s="601"/>
      <c r="BI4" s="607" t="s">
        <v>456</v>
      </c>
      <c r="BJ4" s="608"/>
      <c r="BK4" s="609"/>
    </row>
    <row r="5" spans="1:63" ht="26.1" customHeight="1" x14ac:dyDescent="0.25">
      <c r="A5" s="611" t="s">
        <v>228</v>
      </c>
      <c r="B5" s="611"/>
      <c r="C5" s="611"/>
      <c r="D5" s="611"/>
      <c r="E5" s="611"/>
      <c r="F5" s="611"/>
      <c r="G5" s="611"/>
      <c r="H5" s="611"/>
      <c r="I5" s="611"/>
      <c r="J5" s="611"/>
      <c r="K5" s="611"/>
      <c r="L5" s="611"/>
      <c r="M5" s="611"/>
      <c r="N5" s="611"/>
      <c r="O5" s="611"/>
      <c r="P5" s="611"/>
      <c r="Q5" s="611"/>
      <c r="R5" s="611"/>
      <c r="S5" s="611"/>
      <c r="T5" s="611"/>
      <c r="U5" s="611"/>
      <c r="V5" s="611"/>
      <c r="W5" s="611"/>
      <c r="X5" s="611"/>
      <c r="Y5" s="611"/>
      <c r="Z5" s="611"/>
      <c r="AA5" s="611"/>
      <c r="AB5" s="611"/>
      <c r="AC5" s="611"/>
      <c r="AD5" s="611"/>
      <c r="AE5" s="611"/>
      <c r="AG5" s="611" t="s">
        <v>457</v>
      </c>
      <c r="AH5" s="611"/>
      <c r="AI5" s="611"/>
      <c r="AJ5" s="611"/>
      <c r="AK5" s="611"/>
      <c r="AL5" s="611"/>
      <c r="AM5" s="611"/>
      <c r="AN5" s="611"/>
      <c r="AO5" s="611"/>
      <c r="AP5" s="611"/>
      <c r="AQ5" s="611"/>
      <c r="AR5" s="611"/>
      <c r="AS5" s="611"/>
      <c r="AT5" s="611"/>
      <c r="AU5" s="611"/>
      <c r="AV5" s="611"/>
      <c r="AW5" s="611"/>
      <c r="AX5" s="611"/>
      <c r="AY5" s="611"/>
      <c r="AZ5" s="611"/>
      <c r="BA5" s="611"/>
      <c r="BB5" s="611"/>
      <c r="BC5" s="611"/>
      <c r="BD5" s="611"/>
      <c r="BE5" s="611"/>
      <c r="BF5" s="611"/>
      <c r="BG5" s="611"/>
      <c r="BH5" s="611"/>
      <c r="BI5" s="612"/>
      <c r="BJ5" s="612"/>
      <c r="BK5" s="612"/>
    </row>
    <row r="6" spans="1:63" ht="31.5" customHeight="1" x14ac:dyDescent="0.25">
      <c r="A6" s="109" t="s">
        <v>458</v>
      </c>
      <c r="B6" s="602">
        <v>45610</v>
      </c>
      <c r="C6" s="603"/>
      <c r="D6" s="603"/>
      <c r="E6" s="603"/>
      <c r="F6" s="603"/>
      <c r="G6" s="603"/>
      <c r="H6" s="603"/>
      <c r="I6" s="603"/>
      <c r="J6" s="603"/>
      <c r="K6" s="603"/>
      <c r="L6" s="603"/>
      <c r="M6" s="603"/>
      <c r="N6" s="603"/>
      <c r="O6" s="603"/>
      <c r="P6" s="603"/>
      <c r="Q6" s="603"/>
      <c r="R6" s="603"/>
      <c r="S6" s="603"/>
      <c r="T6" s="603"/>
      <c r="U6" s="603"/>
      <c r="V6" s="603"/>
      <c r="W6" s="603"/>
      <c r="X6" s="603"/>
      <c r="Y6" s="603"/>
      <c r="Z6" s="603"/>
      <c r="AA6" s="603"/>
      <c r="AB6" s="603"/>
      <c r="AC6" s="603"/>
      <c r="AD6" s="603"/>
      <c r="AE6" s="603"/>
      <c r="AF6" s="603"/>
      <c r="AG6" s="603"/>
      <c r="AH6" s="603"/>
      <c r="AI6" s="603"/>
      <c r="AJ6" s="603"/>
      <c r="AK6" s="603"/>
      <c r="AL6" s="603"/>
      <c r="AM6" s="603"/>
      <c r="AN6" s="603"/>
      <c r="AO6" s="603"/>
      <c r="AP6" s="603"/>
      <c r="AQ6" s="603"/>
      <c r="AR6" s="603"/>
      <c r="AS6" s="603"/>
      <c r="AT6" s="603"/>
      <c r="AU6" s="603"/>
      <c r="AV6" s="603"/>
      <c r="AW6" s="603"/>
      <c r="AX6" s="603"/>
      <c r="AY6" s="603"/>
      <c r="AZ6" s="603"/>
      <c r="BA6" s="603"/>
      <c r="BB6" s="603"/>
      <c r="BC6" s="603"/>
      <c r="BD6" s="603"/>
      <c r="BE6" s="603"/>
      <c r="BF6" s="603"/>
      <c r="BG6" s="603"/>
      <c r="BH6" s="603"/>
      <c r="BI6" s="603"/>
      <c r="BJ6" s="603"/>
      <c r="BK6" s="604"/>
    </row>
    <row r="7" spans="1:63" ht="31.5" customHeight="1" x14ac:dyDescent="0.25">
      <c r="A7" s="110" t="s">
        <v>459</v>
      </c>
      <c r="B7" s="615" t="s">
        <v>221</v>
      </c>
      <c r="C7" s="616"/>
      <c r="D7" s="616"/>
      <c r="E7" s="616"/>
      <c r="F7" s="616"/>
      <c r="G7" s="616"/>
      <c r="H7" s="616"/>
      <c r="I7" s="616"/>
      <c r="J7" s="616"/>
      <c r="K7" s="616"/>
      <c r="L7" s="616"/>
      <c r="M7" s="616"/>
      <c r="N7" s="616"/>
      <c r="O7" s="616"/>
      <c r="P7" s="616"/>
      <c r="Q7" s="616"/>
      <c r="R7" s="616"/>
      <c r="S7" s="616"/>
      <c r="T7" s="616"/>
      <c r="U7" s="616"/>
      <c r="V7" s="616"/>
      <c r="W7" s="616"/>
      <c r="X7" s="616"/>
      <c r="Y7" s="616"/>
      <c r="Z7" s="616"/>
      <c r="AA7" s="616"/>
      <c r="AB7" s="616"/>
      <c r="AC7" s="616"/>
      <c r="AD7" s="616"/>
      <c r="AE7" s="616"/>
      <c r="AF7" s="616"/>
      <c r="AG7" s="616"/>
      <c r="AH7" s="616"/>
      <c r="AI7" s="616"/>
      <c r="AJ7" s="616"/>
      <c r="AK7" s="616"/>
      <c r="AL7" s="616"/>
      <c r="AM7" s="616"/>
      <c r="AN7" s="616"/>
      <c r="AO7" s="616"/>
      <c r="AP7" s="616"/>
      <c r="AQ7" s="616"/>
      <c r="AR7" s="616"/>
      <c r="AS7" s="616"/>
      <c r="AT7" s="616"/>
      <c r="AU7" s="616"/>
      <c r="AV7" s="616"/>
      <c r="AW7" s="616"/>
      <c r="AX7" s="616"/>
      <c r="AY7" s="616"/>
      <c r="AZ7" s="616"/>
      <c r="BA7" s="616"/>
      <c r="BB7" s="616"/>
      <c r="BC7" s="616"/>
      <c r="BD7" s="616"/>
      <c r="BE7" s="616"/>
      <c r="BF7" s="616"/>
      <c r="BG7" s="616"/>
      <c r="BH7" s="616"/>
      <c r="BI7" s="616"/>
      <c r="BJ7" s="616"/>
      <c r="BK7" s="617"/>
    </row>
    <row r="8" spans="1:63" ht="18.75" customHeight="1" x14ac:dyDescent="0.25">
      <c r="A8" s="111"/>
      <c r="B8" s="111"/>
      <c r="C8" s="111"/>
      <c r="D8" s="111"/>
      <c r="E8" s="111"/>
      <c r="F8" s="111"/>
      <c r="G8" s="111"/>
      <c r="H8" s="111"/>
      <c r="I8" s="111"/>
      <c r="J8" s="111"/>
      <c r="K8" s="112"/>
      <c r="L8" s="112"/>
      <c r="M8" s="112"/>
      <c r="N8" s="112"/>
      <c r="O8" s="112"/>
      <c r="P8" s="112"/>
      <c r="Q8" s="112"/>
      <c r="R8" s="112"/>
      <c r="S8" s="112"/>
      <c r="T8" s="112"/>
      <c r="U8" s="112"/>
      <c r="V8" s="112"/>
      <c r="W8" s="112"/>
      <c r="X8" s="112"/>
      <c r="Y8" s="112"/>
      <c r="Z8" s="112"/>
      <c r="AA8" s="112"/>
      <c r="AB8" s="112"/>
      <c r="AC8" s="112"/>
      <c r="AD8" s="112"/>
      <c r="AE8" s="112"/>
      <c r="AG8" s="111"/>
      <c r="AH8" s="112"/>
      <c r="AI8" s="112"/>
      <c r="AJ8" s="112"/>
      <c r="AK8" s="112"/>
      <c r="AL8" s="112"/>
      <c r="AM8" s="112"/>
      <c r="AN8" s="112"/>
      <c r="AO8" s="112"/>
    </row>
    <row r="9" spans="1:63" ht="30" customHeight="1" x14ac:dyDescent="0.25">
      <c r="A9" s="613" t="s">
        <v>460</v>
      </c>
      <c r="B9" s="113" t="s">
        <v>141</v>
      </c>
      <c r="C9" s="113" t="s">
        <v>142</v>
      </c>
      <c r="D9" s="605" t="s">
        <v>143</v>
      </c>
      <c r="E9" s="606"/>
      <c r="F9" s="113" t="s">
        <v>144</v>
      </c>
      <c r="G9" s="113" t="s">
        <v>145</v>
      </c>
      <c r="H9" s="605" t="s">
        <v>146</v>
      </c>
      <c r="I9" s="606"/>
      <c r="J9" s="113" t="s">
        <v>128</v>
      </c>
      <c r="K9" s="113" t="s">
        <v>147</v>
      </c>
      <c r="L9" s="605" t="s">
        <v>148</v>
      </c>
      <c r="M9" s="606"/>
      <c r="N9" s="113" t="s">
        <v>149</v>
      </c>
      <c r="O9" s="113" t="s">
        <v>150</v>
      </c>
      <c r="P9" s="605" t="s">
        <v>151</v>
      </c>
      <c r="Q9" s="606"/>
      <c r="R9" s="605" t="s">
        <v>461</v>
      </c>
      <c r="S9" s="606"/>
      <c r="T9" s="605" t="s">
        <v>462</v>
      </c>
      <c r="U9" s="610"/>
      <c r="V9" s="610"/>
      <c r="W9" s="610"/>
      <c r="X9" s="610"/>
      <c r="Y9" s="606"/>
      <c r="Z9" s="605" t="s">
        <v>463</v>
      </c>
      <c r="AA9" s="610"/>
      <c r="AB9" s="610"/>
      <c r="AC9" s="610"/>
      <c r="AD9" s="610"/>
      <c r="AE9" s="606"/>
      <c r="AG9" s="613" t="s">
        <v>460</v>
      </c>
      <c r="AH9" s="113" t="s">
        <v>141</v>
      </c>
      <c r="AI9" s="113" t="s">
        <v>142</v>
      </c>
      <c r="AJ9" s="605" t="s">
        <v>143</v>
      </c>
      <c r="AK9" s="606"/>
      <c r="AL9" s="113" t="s">
        <v>144</v>
      </c>
      <c r="AM9" s="113" t="s">
        <v>145</v>
      </c>
      <c r="AN9" s="605" t="s">
        <v>146</v>
      </c>
      <c r="AO9" s="606"/>
      <c r="AP9" s="113" t="s">
        <v>128</v>
      </c>
      <c r="AQ9" s="113" t="s">
        <v>147</v>
      </c>
      <c r="AR9" s="605" t="s">
        <v>148</v>
      </c>
      <c r="AS9" s="606"/>
      <c r="AT9" s="113" t="s">
        <v>149</v>
      </c>
      <c r="AU9" s="113" t="s">
        <v>150</v>
      </c>
      <c r="AV9" s="605" t="s">
        <v>151</v>
      </c>
      <c r="AW9" s="606"/>
      <c r="AX9" s="605" t="s">
        <v>461</v>
      </c>
      <c r="AY9" s="606"/>
      <c r="AZ9" s="605" t="s">
        <v>462</v>
      </c>
      <c r="BA9" s="610"/>
      <c r="BB9" s="610"/>
      <c r="BC9" s="610"/>
      <c r="BD9" s="610"/>
      <c r="BE9" s="606"/>
      <c r="BF9" s="605" t="s">
        <v>463</v>
      </c>
      <c r="BG9" s="610"/>
      <c r="BH9" s="610"/>
      <c r="BI9" s="610"/>
      <c r="BJ9" s="610"/>
      <c r="BK9" s="606"/>
    </row>
    <row r="10" spans="1:63" ht="36" customHeight="1" x14ac:dyDescent="0.25">
      <c r="A10" s="614"/>
      <c r="B10" s="105" t="s">
        <v>464</v>
      </c>
      <c r="C10" s="105" t="s">
        <v>464</v>
      </c>
      <c r="D10" s="105" t="s">
        <v>464</v>
      </c>
      <c r="E10" s="105" t="s">
        <v>465</v>
      </c>
      <c r="F10" s="105" t="s">
        <v>464</v>
      </c>
      <c r="G10" s="105" t="s">
        <v>464</v>
      </c>
      <c r="H10" s="105" t="s">
        <v>464</v>
      </c>
      <c r="I10" s="105" t="s">
        <v>465</v>
      </c>
      <c r="J10" s="105" t="s">
        <v>464</v>
      </c>
      <c r="K10" s="105" t="s">
        <v>464</v>
      </c>
      <c r="L10" s="105" t="s">
        <v>464</v>
      </c>
      <c r="M10" s="105" t="s">
        <v>465</v>
      </c>
      <c r="N10" s="105" t="s">
        <v>464</v>
      </c>
      <c r="O10" s="105" t="s">
        <v>464</v>
      </c>
      <c r="P10" s="105" t="s">
        <v>464</v>
      </c>
      <c r="Q10" s="105" t="s">
        <v>465</v>
      </c>
      <c r="R10" s="105" t="s">
        <v>464</v>
      </c>
      <c r="S10" s="105" t="s">
        <v>465</v>
      </c>
      <c r="T10" s="114" t="s">
        <v>466</v>
      </c>
      <c r="U10" s="114" t="s">
        <v>467</v>
      </c>
      <c r="V10" s="114" t="s">
        <v>468</v>
      </c>
      <c r="W10" s="114" t="s">
        <v>469</v>
      </c>
      <c r="X10" s="115" t="s">
        <v>470</v>
      </c>
      <c r="Y10" s="114" t="s">
        <v>471</v>
      </c>
      <c r="Z10" s="105" t="s">
        <v>472</v>
      </c>
      <c r="AA10" s="116" t="s">
        <v>473</v>
      </c>
      <c r="AB10" s="105" t="s">
        <v>474</v>
      </c>
      <c r="AC10" s="105" t="s">
        <v>475</v>
      </c>
      <c r="AD10" s="105" t="s">
        <v>476</v>
      </c>
      <c r="AE10" s="105" t="s">
        <v>477</v>
      </c>
      <c r="AG10" s="614"/>
      <c r="AH10" s="105" t="s">
        <v>464</v>
      </c>
      <c r="AI10" s="105" t="s">
        <v>464</v>
      </c>
      <c r="AJ10" s="105" t="s">
        <v>464</v>
      </c>
      <c r="AK10" s="105" t="s">
        <v>465</v>
      </c>
      <c r="AL10" s="105" t="s">
        <v>464</v>
      </c>
      <c r="AM10" s="105" t="s">
        <v>464</v>
      </c>
      <c r="AN10" s="105" t="s">
        <v>464</v>
      </c>
      <c r="AO10" s="105" t="s">
        <v>465</v>
      </c>
      <c r="AP10" s="105" t="s">
        <v>464</v>
      </c>
      <c r="AQ10" s="105" t="s">
        <v>464</v>
      </c>
      <c r="AR10" s="105" t="s">
        <v>464</v>
      </c>
      <c r="AS10" s="105" t="s">
        <v>465</v>
      </c>
      <c r="AT10" s="105" t="s">
        <v>464</v>
      </c>
      <c r="AU10" s="105" t="s">
        <v>464</v>
      </c>
      <c r="AV10" s="105" t="s">
        <v>464</v>
      </c>
      <c r="AW10" s="105" t="s">
        <v>465</v>
      </c>
      <c r="AX10" s="105" t="s">
        <v>464</v>
      </c>
      <c r="AY10" s="105" t="s">
        <v>465</v>
      </c>
      <c r="AZ10" s="114" t="s">
        <v>466</v>
      </c>
      <c r="BA10" s="114" t="s">
        <v>467</v>
      </c>
      <c r="BB10" s="114" t="s">
        <v>468</v>
      </c>
      <c r="BC10" s="114" t="s">
        <v>469</v>
      </c>
      <c r="BD10" s="115" t="s">
        <v>470</v>
      </c>
      <c r="BE10" s="114" t="s">
        <v>471</v>
      </c>
      <c r="BF10" s="117" t="s">
        <v>472</v>
      </c>
      <c r="BG10" s="118" t="s">
        <v>473</v>
      </c>
      <c r="BH10" s="117" t="s">
        <v>474</v>
      </c>
      <c r="BI10" s="117" t="s">
        <v>475</v>
      </c>
      <c r="BJ10" s="117" t="s">
        <v>476</v>
      </c>
      <c r="BK10" s="117" t="s">
        <v>477</v>
      </c>
    </row>
    <row r="11" spans="1:63" ht="15" x14ac:dyDescent="0.25">
      <c r="A11" s="119" t="s">
        <v>478</v>
      </c>
      <c r="B11" s="119"/>
      <c r="C11" s="119"/>
      <c r="D11" s="119"/>
      <c r="E11" s="120"/>
      <c r="F11" s="119"/>
      <c r="G11" s="119"/>
      <c r="H11" s="119"/>
      <c r="I11" s="120"/>
      <c r="J11" s="119">
        <v>0</v>
      </c>
      <c r="K11" s="119">
        <v>0</v>
      </c>
      <c r="L11" s="119">
        <v>0</v>
      </c>
      <c r="M11" s="120"/>
      <c r="N11" s="119">
        <v>0</v>
      </c>
      <c r="O11" s="119">
        <v>0</v>
      </c>
      <c r="P11" s="119">
        <v>0</v>
      </c>
      <c r="Q11" s="120"/>
      <c r="R11" s="238">
        <v>0</v>
      </c>
      <c r="S11" s="121">
        <v>0</v>
      </c>
      <c r="T11" s="239"/>
      <c r="U11" s="239"/>
      <c r="V11" s="239"/>
      <c r="W11" s="239"/>
      <c r="X11" s="239"/>
      <c r="Y11" s="240"/>
      <c r="Z11" s="240"/>
      <c r="AA11" s="240"/>
      <c r="AB11" s="240"/>
      <c r="AC11" s="240"/>
      <c r="AD11" s="240"/>
      <c r="AE11" s="241"/>
      <c r="AF11"/>
      <c r="AG11" s="119" t="s">
        <v>478</v>
      </c>
      <c r="AH11" s="119"/>
      <c r="AI11" s="119"/>
      <c r="AJ11" s="119"/>
      <c r="AK11" s="120"/>
      <c r="AL11" s="119"/>
      <c r="AM11" s="119"/>
      <c r="AN11" s="119"/>
      <c r="AO11" s="120"/>
      <c r="AP11" s="119"/>
      <c r="AQ11" s="119"/>
      <c r="AR11" s="119"/>
      <c r="AS11" s="120"/>
      <c r="AT11" s="119"/>
      <c r="AU11" s="119"/>
      <c r="AV11" s="119"/>
      <c r="AW11" s="120"/>
      <c r="AX11" s="238">
        <v>0</v>
      </c>
      <c r="AY11" s="121">
        <v>0</v>
      </c>
      <c r="AZ11" s="240"/>
      <c r="BA11" s="240"/>
      <c r="BB11" s="240"/>
      <c r="BC11" s="240"/>
      <c r="BD11" s="240"/>
      <c r="BE11" s="240"/>
      <c r="BF11" s="240"/>
      <c r="BG11" s="240"/>
      <c r="BH11" s="240"/>
      <c r="BI11" s="240"/>
      <c r="BJ11" s="240"/>
      <c r="BK11" s="241"/>
    </row>
    <row r="12" spans="1:63" ht="15" x14ac:dyDescent="0.25">
      <c r="A12" s="119" t="s">
        <v>479</v>
      </c>
      <c r="B12" s="119"/>
      <c r="C12" s="119"/>
      <c r="D12" s="119"/>
      <c r="E12" s="120"/>
      <c r="F12" s="119"/>
      <c r="G12" s="119"/>
      <c r="H12" s="119"/>
      <c r="I12" s="120"/>
      <c r="J12" s="119">
        <v>1</v>
      </c>
      <c r="K12" s="119">
        <v>1</v>
      </c>
      <c r="L12" s="119">
        <v>1</v>
      </c>
      <c r="M12" s="242">
        <v>28653000</v>
      </c>
      <c r="N12" s="119">
        <v>1</v>
      </c>
      <c r="O12" s="119">
        <v>1</v>
      </c>
      <c r="P12" s="119">
        <v>1</v>
      </c>
      <c r="Q12" s="120"/>
      <c r="R12" s="238">
        <v>1</v>
      </c>
      <c r="S12" s="121">
        <v>28653000</v>
      </c>
      <c r="T12" s="239"/>
      <c r="U12" s="239"/>
      <c r="V12" s="239"/>
      <c r="W12" s="239"/>
      <c r="X12" s="239"/>
      <c r="Y12" s="240"/>
      <c r="Z12" s="240"/>
      <c r="AA12" s="240"/>
      <c r="AB12" s="240"/>
      <c r="AC12" s="240"/>
      <c r="AD12" s="240"/>
      <c r="AE12" s="240"/>
      <c r="AF12"/>
      <c r="AG12" s="119" t="s">
        <v>479</v>
      </c>
      <c r="AH12" s="119"/>
      <c r="AI12" s="119"/>
      <c r="AJ12" s="119"/>
      <c r="AK12" s="120"/>
      <c r="AL12" s="119"/>
      <c r="AM12" s="119"/>
      <c r="AN12" s="119"/>
      <c r="AO12" s="120"/>
      <c r="AP12" s="119"/>
      <c r="AQ12" s="119"/>
      <c r="AR12" s="119"/>
      <c r="AS12" s="120"/>
      <c r="AT12" s="119"/>
      <c r="AU12" s="119"/>
      <c r="AV12" s="119"/>
      <c r="AW12" s="120"/>
      <c r="AX12" s="238">
        <v>0</v>
      </c>
      <c r="AY12" s="121">
        <v>0</v>
      </c>
      <c r="AZ12" s="240"/>
      <c r="BA12" s="240"/>
      <c r="BB12" s="240"/>
      <c r="BC12" s="240"/>
      <c r="BD12" s="240"/>
      <c r="BE12" s="240"/>
      <c r="BF12" s="240"/>
      <c r="BG12" s="240"/>
      <c r="BH12" s="240"/>
      <c r="BI12" s="240"/>
      <c r="BJ12" s="240"/>
      <c r="BK12" s="240"/>
    </row>
    <row r="13" spans="1:63" ht="15" x14ac:dyDescent="0.25">
      <c r="A13" s="119" t="s">
        <v>480</v>
      </c>
      <c r="B13" s="119"/>
      <c r="C13" s="119"/>
      <c r="D13" s="119"/>
      <c r="E13" s="120"/>
      <c r="F13" s="119"/>
      <c r="G13" s="119"/>
      <c r="H13" s="119"/>
      <c r="I13" s="120"/>
      <c r="J13" s="119">
        <v>1</v>
      </c>
      <c r="K13" s="119">
        <v>1</v>
      </c>
      <c r="L13" s="119">
        <v>1</v>
      </c>
      <c r="M13" s="242">
        <v>28653000</v>
      </c>
      <c r="N13" s="119">
        <v>1</v>
      </c>
      <c r="O13" s="119">
        <v>1</v>
      </c>
      <c r="P13" s="119">
        <v>1</v>
      </c>
      <c r="Q13" s="120"/>
      <c r="R13" s="238">
        <v>1</v>
      </c>
      <c r="S13" s="121">
        <v>28653000</v>
      </c>
      <c r="T13" s="239"/>
      <c r="U13" s="239"/>
      <c r="V13" s="239"/>
      <c r="W13" s="239"/>
      <c r="X13" s="239"/>
      <c r="Y13" s="240"/>
      <c r="Z13" s="240"/>
      <c r="AA13" s="240"/>
      <c r="AB13" s="240"/>
      <c r="AC13" s="240"/>
      <c r="AD13" s="240"/>
      <c r="AE13" s="240"/>
      <c r="AF13"/>
      <c r="AG13" s="119" t="s">
        <v>480</v>
      </c>
      <c r="AH13" s="119"/>
      <c r="AI13" s="119"/>
      <c r="AJ13" s="119"/>
      <c r="AK13" s="120"/>
      <c r="AL13" s="119"/>
      <c r="AM13" s="119"/>
      <c r="AN13" s="119"/>
      <c r="AO13" s="120"/>
      <c r="AP13" s="119"/>
      <c r="AQ13" s="119"/>
      <c r="AR13" s="119"/>
      <c r="AS13" s="120"/>
      <c r="AT13" s="119"/>
      <c r="AU13" s="119"/>
      <c r="AV13" s="119"/>
      <c r="AW13" s="120"/>
      <c r="AX13" s="238">
        <v>0</v>
      </c>
      <c r="AY13" s="121">
        <v>0</v>
      </c>
      <c r="AZ13" s="240"/>
      <c r="BA13" s="240"/>
      <c r="BB13" s="240"/>
      <c r="BC13" s="240"/>
      <c r="BD13" s="240"/>
      <c r="BE13" s="240"/>
      <c r="BF13" s="240"/>
      <c r="BG13" s="240"/>
      <c r="BH13" s="240"/>
      <c r="BI13" s="240"/>
      <c r="BJ13" s="240"/>
      <c r="BK13" s="240"/>
    </row>
    <row r="14" spans="1:63" ht="15" x14ac:dyDescent="0.25">
      <c r="A14" s="119" t="s">
        <v>481</v>
      </c>
      <c r="B14" s="119"/>
      <c r="C14" s="119"/>
      <c r="D14" s="119"/>
      <c r="E14" s="120"/>
      <c r="F14" s="119"/>
      <c r="G14" s="119"/>
      <c r="H14" s="119"/>
      <c r="I14" s="120"/>
      <c r="J14" s="119">
        <v>1</v>
      </c>
      <c r="K14" s="119">
        <v>1</v>
      </c>
      <c r="L14" s="119">
        <v>1</v>
      </c>
      <c r="M14" s="242">
        <v>28653000</v>
      </c>
      <c r="N14" s="119">
        <v>1</v>
      </c>
      <c r="O14" s="119">
        <v>1</v>
      </c>
      <c r="P14" s="119">
        <v>1</v>
      </c>
      <c r="Q14" s="120"/>
      <c r="R14" s="238">
        <v>1</v>
      </c>
      <c r="S14" s="121">
        <v>28653000</v>
      </c>
      <c r="T14" s="239"/>
      <c r="U14" s="239"/>
      <c r="V14" s="239"/>
      <c r="W14" s="239"/>
      <c r="X14" s="239"/>
      <c r="Y14" s="240"/>
      <c r="Z14" s="240"/>
      <c r="AA14" s="240"/>
      <c r="AB14" s="240"/>
      <c r="AC14" s="240"/>
      <c r="AD14" s="240"/>
      <c r="AE14" s="240"/>
      <c r="AF14"/>
      <c r="AG14" s="119" t="s">
        <v>481</v>
      </c>
      <c r="AH14" s="119"/>
      <c r="AI14" s="119"/>
      <c r="AJ14" s="119"/>
      <c r="AK14" s="120"/>
      <c r="AL14" s="119"/>
      <c r="AM14" s="119"/>
      <c r="AN14" s="119"/>
      <c r="AO14" s="120"/>
      <c r="AP14" s="119"/>
      <c r="AQ14" s="119"/>
      <c r="AR14" s="119"/>
      <c r="AS14" s="120"/>
      <c r="AT14" s="119"/>
      <c r="AU14" s="119"/>
      <c r="AV14" s="119"/>
      <c r="AW14" s="120"/>
      <c r="AX14" s="238">
        <v>0</v>
      </c>
      <c r="AY14" s="121">
        <v>0</v>
      </c>
      <c r="AZ14" s="240"/>
      <c r="BA14" s="240"/>
      <c r="BB14" s="240"/>
      <c r="BC14" s="240"/>
      <c r="BD14" s="240"/>
      <c r="BE14" s="240"/>
      <c r="BF14" s="240"/>
      <c r="BG14" s="240"/>
      <c r="BH14" s="240"/>
      <c r="BI14" s="240"/>
      <c r="BJ14" s="240"/>
      <c r="BK14" s="240"/>
    </row>
    <row r="15" spans="1:63" ht="15" x14ac:dyDescent="0.25">
      <c r="A15" s="119" t="s">
        <v>482</v>
      </c>
      <c r="B15" s="119"/>
      <c r="C15" s="119"/>
      <c r="D15" s="119"/>
      <c r="E15" s="120"/>
      <c r="F15" s="119"/>
      <c r="G15" s="119"/>
      <c r="H15" s="119"/>
      <c r="I15" s="120"/>
      <c r="J15" s="119">
        <v>1</v>
      </c>
      <c r="K15" s="119">
        <v>1</v>
      </c>
      <c r="L15" s="119">
        <v>1</v>
      </c>
      <c r="M15" s="242">
        <v>28653000</v>
      </c>
      <c r="N15" s="119">
        <v>1</v>
      </c>
      <c r="O15" s="119">
        <v>1</v>
      </c>
      <c r="P15" s="119">
        <v>1</v>
      </c>
      <c r="Q15" s="120"/>
      <c r="R15" s="238">
        <v>1</v>
      </c>
      <c r="S15" s="121">
        <v>28653000</v>
      </c>
      <c r="T15" s="239"/>
      <c r="U15" s="239"/>
      <c r="V15" s="239"/>
      <c r="W15" s="239"/>
      <c r="X15" s="239"/>
      <c r="Y15" s="240"/>
      <c r="Z15" s="240"/>
      <c r="AA15" s="240"/>
      <c r="AB15" s="240"/>
      <c r="AC15" s="240"/>
      <c r="AD15" s="240"/>
      <c r="AE15" s="240"/>
      <c r="AF15"/>
      <c r="AG15" s="119" t="s">
        <v>482</v>
      </c>
      <c r="AH15" s="119"/>
      <c r="AI15" s="119"/>
      <c r="AJ15" s="119"/>
      <c r="AK15" s="120"/>
      <c r="AL15" s="119"/>
      <c r="AM15" s="119"/>
      <c r="AN15" s="119"/>
      <c r="AO15" s="120"/>
      <c r="AP15" s="119"/>
      <c r="AQ15" s="119"/>
      <c r="AR15" s="119"/>
      <c r="AS15" s="120"/>
      <c r="AT15" s="119"/>
      <c r="AU15" s="119"/>
      <c r="AV15" s="119"/>
      <c r="AW15" s="120"/>
      <c r="AX15" s="238">
        <v>0</v>
      </c>
      <c r="AY15" s="121">
        <v>0</v>
      </c>
      <c r="AZ15" s="240"/>
      <c r="BA15" s="240"/>
      <c r="BB15" s="240"/>
      <c r="BC15" s="240"/>
      <c r="BD15" s="240"/>
      <c r="BE15" s="240"/>
      <c r="BF15" s="240"/>
      <c r="BG15" s="240"/>
      <c r="BH15" s="240"/>
      <c r="BI15" s="240"/>
      <c r="BJ15" s="240"/>
      <c r="BK15" s="240"/>
    </row>
    <row r="16" spans="1:63" ht="15" x14ac:dyDescent="0.25">
      <c r="A16" s="119" t="s">
        <v>483</v>
      </c>
      <c r="B16" s="119"/>
      <c r="C16" s="119"/>
      <c r="D16" s="119"/>
      <c r="E16" s="120"/>
      <c r="F16" s="119"/>
      <c r="G16" s="119"/>
      <c r="H16" s="119"/>
      <c r="I16" s="120"/>
      <c r="J16" s="119">
        <v>1</v>
      </c>
      <c r="K16" s="119">
        <v>1</v>
      </c>
      <c r="L16" s="119">
        <v>1</v>
      </c>
      <c r="M16" s="242">
        <v>28653000</v>
      </c>
      <c r="N16" s="119">
        <v>1</v>
      </c>
      <c r="O16" s="119">
        <v>1</v>
      </c>
      <c r="P16" s="119">
        <v>1</v>
      </c>
      <c r="Q16" s="120"/>
      <c r="R16" s="238">
        <v>1</v>
      </c>
      <c r="S16" s="121">
        <v>28653000</v>
      </c>
      <c r="T16" s="239"/>
      <c r="U16" s="239"/>
      <c r="V16" s="239"/>
      <c r="W16" s="239"/>
      <c r="X16" s="239"/>
      <c r="Y16" s="240"/>
      <c r="Z16" s="240"/>
      <c r="AA16" s="240"/>
      <c r="AB16" s="240"/>
      <c r="AC16" s="240"/>
      <c r="AD16" s="240"/>
      <c r="AE16" s="240"/>
      <c r="AF16"/>
      <c r="AG16" s="119" t="s">
        <v>483</v>
      </c>
      <c r="AH16" s="119"/>
      <c r="AI16" s="119"/>
      <c r="AJ16" s="119"/>
      <c r="AK16" s="120"/>
      <c r="AL16" s="119"/>
      <c r="AM16" s="119"/>
      <c r="AN16" s="119"/>
      <c r="AO16" s="120"/>
      <c r="AP16" s="119"/>
      <c r="AQ16" s="119"/>
      <c r="AR16" s="119"/>
      <c r="AS16" s="120"/>
      <c r="AT16" s="119"/>
      <c r="AU16" s="119"/>
      <c r="AV16" s="119"/>
      <c r="AW16" s="120"/>
      <c r="AX16" s="238">
        <v>0</v>
      </c>
      <c r="AY16" s="121">
        <v>0</v>
      </c>
      <c r="AZ16" s="240"/>
      <c r="BA16" s="240"/>
      <c r="BB16" s="240"/>
      <c r="BC16" s="240"/>
      <c r="BD16" s="240"/>
      <c r="BE16" s="240"/>
      <c r="BF16" s="240"/>
      <c r="BG16" s="240"/>
      <c r="BH16" s="240"/>
      <c r="BI16" s="240"/>
      <c r="BJ16" s="240"/>
      <c r="BK16" s="240"/>
    </row>
    <row r="17" spans="1:63" ht="15" x14ac:dyDescent="0.25">
      <c r="A17" s="119" t="s">
        <v>484</v>
      </c>
      <c r="B17" s="119"/>
      <c r="C17" s="119"/>
      <c r="D17" s="119"/>
      <c r="E17" s="120"/>
      <c r="F17" s="119"/>
      <c r="G17" s="119"/>
      <c r="H17" s="119"/>
      <c r="I17" s="120"/>
      <c r="J17" s="119">
        <v>1</v>
      </c>
      <c r="K17" s="119">
        <v>1</v>
      </c>
      <c r="L17" s="119">
        <v>1</v>
      </c>
      <c r="M17" s="242">
        <v>28653000</v>
      </c>
      <c r="N17" s="119">
        <v>1</v>
      </c>
      <c r="O17" s="119">
        <v>1</v>
      </c>
      <c r="P17" s="119">
        <v>1</v>
      </c>
      <c r="Q17" s="120"/>
      <c r="R17" s="238">
        <v>1</v>
      </c>
      <c r="S17" s="121">
        <v>28653000</v>
      </c>
      <c r="T17" s="239"/>
      <c r="U17" s="239"/>
      <c r="V17" s="239"/>
      <c r="W17" s="239"/>
      <c r="X17" s="239"/>
      <c r="Y17" s="240"/>
      <c r="Z17" s="240"/>
      <c r="AA17" s="240"/>
      <c r="AB17" s="240"/>
      <c r="AC17" s="240"/>
      <c r="AD17" s="240"/>
      <c r="AE17" s="240"/>
      <c r="AF17"/>
      <c r="AG17" s="119" t="s">
        <v>484</v>
      </c>
      <c r="AH17" s="119"/>
      <c r="AI17" s="119"/>
      <c r="AJ17" s="119"/>
      <c r="AK17" s="120"/>
      <c r="AL17" s="119"/>
      <c r="AM17" s="119"/>
      <c r="AN17" s="119"/>
      <c r="AO17" s="120"/>
      <c r="AP17" s="119"/>
      <c r="AQ17" s="119"/>
      <c r="AR17" s="119"/>
      <c r="AS17" s="120"/>
      <c r="AT17" s="119"/>
      <c r="AU17" s="119"/>
      <c r="AV17" s="119"/>
      <c r="AW17" s="120"/>
      <c r="AX17" s="238">
        <v>0</v>
      </c>
      <c r="AY17" s="121">
        <v>0</v>
      </c>
      <c r="AZ17" s="240"/>
      <c r="BA17" s="240"/>
      <c r="BB17" s="240"/>
      <c r="BC17" s="240"/>
      <c r="BD17" s="240"/>
      <c r="BE17" s="240"/>
      <c r="BF17" s="240"/>
      <c r="BG17" s="240"/>
      <c r="BH17" s="240"/>
      <c r="BI17" s="240"/>
      <c r="BJ17" s="240"/>
      <c r="BK17" s="240"/>
    </row>
    <row r="18" spans="1:63" ht="15" x14ac:dyDescent="0.25">
      <c r="A18" s="119" t="s">
        <v>485</v>
      </c>
      <c r="B18" s="119"/>
      <c r="C18" s="119"/>
      <c r="D18" s="119"/>
      <c r="E18" s="120"/>
      <c r="F18" s="119"/>
      <c r="G18" s="119"/>
      <c r="H18" s="119"/>
      <c r="I18" s="120"/>
      <c r="J18" s="119">
        <v>1</v>
      </c>
      <c r="K18" s="119">
        <v>1</v>
      </c>
      <c r="L18" s="119">
        <v>1</v>
      </c>
      <c r="M18" s="242">
        <v>28653000</v>
      </c>
      <c r="N18" s="119">
        <v>1</v>
      </c>
      <c r="O18" s="119">
        <v>1</v>
      </c>
      <c r="P18" s="119">
        <v>1</v>
      </c>
      <c r="Q18" s="120"/>
      <c r="R18" s="238">
        <v>1</v>
      </c>
      <c r="S18" s="121">
        <v>28653000</v>
      </c>
      <c r="T18" s="239"/>
      <c r="U18" s="239"/>
      <c r="V18" s="239"/>
      <c r="W18" s="239"/>
      <c r="X18" s="239"/>
      <c r="Y18" s="240"/>
      <c r="Z18" s="240"/>
      <c r="AA18" s="240"/>
      <c r="AB18" s="240"/>
      <c r="AC18" s="240"/>
      <c r="AD18" s="240"/>
      <c r="AE18" s="240"/>
      <c r="AF18"/>
      <c r="AG18" s="119" t="s">
        <v>485</v>
      </c>
      <c r="AH18" s="119"/>
      <c r="AI18" s="119"/>
      <c r="AJ18" s="119"/>
      <c r="AK18" s="120"/>
      <c r="AL18" s="119"/>
      <c r="AM18" s="119"/>
      <c r="AN18" s="119"/>
      <c r="AO18" s="120"/>
      <c r="AP18" s="119"/>
      <c r="AQ18" s="119"/>
      <c r="AR18" s="119"/>
      <c r="AS18" s="120"/>
      <c r="AT18" s="119"/>
      <c r="AU18" s="119"/>
      <c r="AV18" s="119"/>
      <c r="AW18" s="120"/>
      <c r="AX18" s="238">
        <v>0</v>
      </c>
      <c r="AY18" s="121">
        <v>0</v>
      </c>
      <c r="AZ18" s="240"/>
      <c r="BA18" s="240"/>
      <c r="BB18" s="240"/>
      <c r="BC18" s="240"/>
      <c r="BD18" s="240"/>
      <c r="BE18" s="240"/>
      <c r="BF18" s="240"/>
      <c r="BG18" s="240"/>
      <c r="BH18" s="240"/>
      <c r="BI18" s="240"/>
      <c r="BJ18" s="240"/>
      <c r="BK18" s="240"/>
    </row>
    <row r="19" spans="1:63" ht="15" x14ac:dyDescent="0.25">
      <c r="A19" s="119" t="s">
        <v>486</v>
      </c>
      <c r="B19" s="119"/>
      <c r="C19" s="119"/>
      <c r="D19" s="119"/>
      <c r="E19" s="120"/>
      <c r="F19" s="119"/>
      <c r="G19" s="119"/>
      <c r="H19" s="119"/>
      <c r="I19" s="120"/>
      <c r="J19" s="119">
        <v>1</v>
      </c>
      <c r="K19" s="119">
        <v>1</v>
      </c>
      <c r="L19" s="119">
        <v>1</v>
      </c>
      <c r="M19" s="242">
        <v>28653000</v>
      </c>
      <c r="N19" s="119">
        <v>1</v>
      </c>
      <c r="O19" s="119">
        <v>1</v>
      </c>
      <c r="P19" s="119">
        <v>1</v>
      </c>
      <c r="Q19" s="120"/>
      <c r="R19" s="238">
        <v>1</v>
      </c>
      <c r="S19" s="121">
        <v>28653000</v>
      </c>
      <c r="T19" s="239"/>
      <c r="U19" s="239"/>
      <c r="V19" s="239"/>
      <c r="W19" s="239"/>
      <c r="X19" s="239"/>
      <c r="Y19" s="240"/>
      <c r="Z19" s="240"/>
      <c r="AA19" s="240"/>
      <c r="AB19" s="240"/>
      <c r="AC19" s="240"/>
      <c r="AD19" s="240"/>
      <c r="AE19" s="240"/>
      <c r="AF19"/>
      <c r="AG19" s="119" t="s">
        <v>486</v>
      </c>
      <c r="AH19" s="119"/>
      <c r="AI19" s="119"/>
      <c r="AJ19" s="119"/>
      <c r="AK19" s="120"/>
      <c r="AL19" s="119"/>
      <c r="AM19" s="119"/>
      <c r="AN19" s="119"/>
      <c r="AO19" s="120"/>
      <c r="AP19" s="119"/>
      <c r="AQ19" s="119"/>
      <c r="AR19" s="119"/>
      <c r="AS19" s="120"/>
      <c r="AT19" s="119"/>
      <c r="AU19" s="119"/>
      <c r="AV19" s="119"/>
      <c r="AW19" s="120"/>
      <c r="AX19" s="238">
        <v>0</v>
      </c>
      <c r="AY19" s="121">
        <v>0</v>
      </c>
      <c r="AZ19" s="240"/>
      <c r="BA19" s="240"/>
      <c r="BB19" s="240"/>
      <c r="BC19" s="240"/>
      <c r="BD19" s="240"/>
      <c r="BE19" s="240"/>
      <c r="BF19" s="240"/>
      <c r="BG19" s="240"/>
      <c r="BH19" s="240"/>
      <c r="BI19" s="119"/>
      <c r="BJ19" s="119"/>
      <c r="BK19" s="119"/>
    </row>
    <row r="20" spans="1:63" ht="15" x14ac:dyDescent="0.25">
      <c r="A20" s="119" t="s">
        <v>487</v>
      </c>
      <c r="B20" s="119"/>
      <c r="C20" s="119"/>
      <c r="D20" s="119"/>
      <c r="E20" s="120"/>
      <c r="F20" s="119"/>
      <c r="G20" s="119"/>
      <c r="H20" s="119"/>
      <c r="I20" s="120"/>
      <c r="J20" s="119">
        <v>1</v>
      </c>
      <c r="K20" s="119">
        <v>1</v>
      </c>
      <c r="L20" s="119">
        <v>1</v>
      </c>
      <c r="M20" s="242">
        <v>28653000</v>
      </c>
      <c r="N20" s="119">
        <v>1</v>
      </c>
      <c r="O20" s="119">
        <v>1</v>
      </c>
      <c r="P20" s="119">
        <v>1</v>
      </c>
      <c r="Q20" s="120"/>
      <c r="R20" s="238">
        <v>1</v>
      </c>
      <c r="S20" s="121">
        <v>28653000</v>
      </c>
      <c r="T20" s="239"/>
      <c r="U20" s="239"/>
      <c r="V20" s="239"/>
      <c r="W20" s="239"/>
      <c r="X20" s="239"/>
      <c r="Y20" s="240"/>
      <c r="Z20" s="240"/>
      <c r="AA20" s="240"/>
      <c r="AB20" s="240"/>
      <c r="AC20" s="240"/>
      <c r="AD20" s="240"/>
      <c r="AE20" s="240"/>
      <c r="AF20"/>
      <c r="AG20" s="119" t="s">
        <v>487</v>
      </c>
      <c r="AH20" s="119"/>
      <c r="AI20" s="119"/>
      <c r="AJ20" s="119"/>
      <c r="AK20" s="120"/>
      <c r="AL20" s="119"/>
      <c r="AM20" s="119"/>
      <c r="AN20" s="119"/>
      <c r="AO20" s="120"/>
      <c r="AP20" s="119"/>
      <c r="AQ20" s="119"/>
      <c r="AR20" s="119"/>
      <c r="AS20" s="120"/>
      <c r="AT20" s="119"/>
      <c r="AU20" s="119"/>
      <c r="AV20" s="119"/>
      <c r="AW20" s="120"/>
      <c r="AX20" s="238">
        <v>0</v>
      </c>
      <c r="AY20" s="121">
        <v>0</v>
      </c>
      <c r="AZ20" s="240"/>
      <c r="BA20" s="240"/>
      <c r="BB20" s="240"/>
      <c r="BC20" s="240"/>
      <c r="BD20" s="240"/>
      <c r="BE20" s="240"/>
      <c r="BF20" s="240"/>
      <c r="BG20" s="240"/>
      <c r="BH20" s="240"/>
      <c r="BI20" s="119"/>
      <c r="BJ20" s="119"/>
      <c r="BK20" s="119"/>
    </row>
    <row r="21" spans="1:63" ht="15" x14ac:dyDescent="0.25">
      <c r="A21" s="119" t="s">
        <v>488</v>
      </c>
      <c r="B21" s="119"/>
      <c r="C21" s="119"/>
      <c r="D21" s="119"/>
      <c r="E21" s="120"/>
      <c r="F21" s="119"/>
      <c r="G21" s="119"/>
      <c r="H21" s="119"/>
      <c r="I21" s="120"/>
      <c r="J21" s="119">
        <v>1</v>
      </c>
      <c r="K21" s="119">
        <v>1</v>
      </c>
      <c r="L21" s="119">
        <v>1</v>
      </c>
      <c r="M21" s="242">
        <v>28653000</v>
      </c>
      <c r="N21" s="119">
        <v>1</v>
      </c>
      <c r="O21" s="119">
        <v>1</v>
      </c>
      <c r="P21" s="119">
        <v>1</v>
      </c>
      <c r="Q21" s="120"/>
      <c r="R21" s="238">
        <v>1</v>
      </c>
      <c r="S21" s="121">
        <v>28653000</v>
      </c>
      <c r="T21" s="239"/>
      <c r="U21" s="239"/>
      <c r="V21" s="239"/>
      <c r="W21" s="239"/>
      <c r="X21" s="239"/>
      <c r="Y21" s="240"/>
      <c r="Z21" s="240"/>
      <c r="AA21" s="240"/>
      <c r="AB21" s="240"/>
      <c r="AC21" s="240"/>
      <c r="AD21" s="240"/>
      <c r="AE21" s="240"/>
      <c r="AF21"/>
      <c r="AG21" s="119" t="s">
        <v>488</v>
      </c>
      <c r="AH21" s="119"/>
      <c r="AI21" s="119"/>
      <c r="AJ21" s="119"/>
      <c r="AK21" s="120"/>
      <c r="AL21" s="119"/>
      <c r="AM21" s="119"/>
      <c r="AN21" s="119"/>
      <c r="AO21" s="120"/>
      <c r="AP21" s="119"/>
      <c r="AQ21" s="119"/>
      <c r="AR21" s="119"/>
      <c r="AS21" s="120"/>
      <c r="AT21" s="119"/>
      <c r="AU21" s="119"/>
      <c r="AV21" s="119"/>
      <c r="AW21" s="120"/>
      <c r="AX21" s="238">
        <v>0</v>
      </c>
      <c r="AY21" s="121">
        <v>0</v>
      </c>
      <c r="AZ21" s="240"/>
      <c r="BA21" s="240"/>
      <c r="BB21" s="240"/>
      <c r="BC21" s="240"/>
      <c r="BD21" s="240"/>
      <c r="BE21" s="240"/>
      <c r="BF21" s="240"/>
      <c r="BG21" s="240"/>
      <c r="BH21" s="240"/>
      <c r="BI21" s="119"/>
      <c r="BJ21" s="119"/>
      <c r="BK21" s="119"/>
    </row>
    <row r="22" spans="1:63" ht="15" x14ac:dyDescent="0.25">
      <c r="A22" s="119" t="s">
        <v>489</v>
      </c>
      <c r="B22" s="119"/>
      <c r="C22" s="119"/>
      <c r="D22" s="119"/>
      <c r="E22" s="120"/>
      <c r="F22" s="119"/>
      <c r="G22" s="119"/>
      <c r="H22" s="119"/>
      <c r="I22" s="120"/>
      <c r="J22" s="119">
        <v>1</v>
      </c>
      <c r="K22" s="119">
        <v>1</v>
      </c>
      <c r="L22" s="119">
        <v>1</v>
      </c>
      <c r="M22" s="242">
        <v>28653000</v>
      </c>
      <c r="N22" s="119">
        <v>1</v>
      </c>
      <c r="O22" s="119">
        <v>1</v>
      </c>
      <c r="P22" s="119">
        <v>1</v>
      </c>
      <c r="Q22" s="120"/>
      <c r="R22" s="238">
        <v>1</v>
      </c>
      <c r="S22" s="121">
        <v>28653000</v>
      </c>
      <c r="T22" s="239"/>
      <c r="U22" s="239"/>
      <c r="V22" s="239"/>
      <c r="W22" s="239"/>
      <c r="X22" s="239"/>
      <c r="Y22" s="240"/>
      <c r="Z22" s="240"/>
      <c r="AA22" s="240"/>
      <c r="AB22" s="240"/>
      <c r="AC22" s="240"/>
      <c r="AD22" s="240"/>
      <c r="AE22" s="240"/>
      <c r="AF22"/>
      <c r="AG22" s="119" t="s">
        <v>489</v>
      </c>
      <c r="AH22" s="119"/>
      <c r="AI22" s="119"/>
      <c r="AJ22" s="119"/>
      <c r="AK22" s="120"/>
      <c r="AL22" s="119"/>
      <c r="AM22" s="119"/>
      <c r="AN22" s="119"/>
      <c r="AO22" s="120"/>
      <c r="AP22" s="119"/>
      <c r="AQ22" s="119"/>
      <c r="AR22" s="119"/>
      <c r="AS22" s="120"/>
      <c r="AT22" s="119"/>
      <c r="AU22" s="119"/>
      <c r="AV22" s="119"/>
      <c r="AW22" s="120"/>
      <c r="AX22" s="238">
        <v>0</v>
      </c>
      <c r="AY22" s="121">
        <v>0</v>
      </c>
      <c r="AZ22" s="240"/>
      <c r="BA22" s="240"/>
      <c r="BB22" s="240"/>
      <c r="BC22" s="240"/>
      <c r="BD22" s="240"/>
      <c r="BE22" s="240"/>
      <c r="BF22" s="240"/>
      <c r="BG22" s="240"/>
      <c r="BH22" s="240"/>
      <c r="BI22" s="240"/>
      <c r="BJ22" s="240"/>
      <c r="BK22" s="240"/>
    </row>
    <row r="23" spans="1:63" ht="15" x14ac:dyDescent="0.25">
      <c r="A23" s="119" t="s">
        <v>490</v>
      </c>
      <c r="B23" s="119"/>
      <c r="C23" s="119"/>
      <c r="D23" s="119"/>
      <c r="E23" s="120"/>
      <c r="F23" s="119"/>
      <c r="G23" s="119"/>
      <c r="H23" s="119"/>
      <c r="I23" s="120"/>
      <c r="J23" s="119">
        <v>1</v>
      </c>
      <c r="K23" s="119">
        <v>1</v>
      </c>
      <c r="L23" s="119">
        <v>1</v>
      </c>
      <c r="M23" s="242">
        <v>28653000</v>
      </c>
      <c r="N23" s="119">
        <v>1</v>
      </c>
      <c r="O23" s="119">
        <v>1</v>
      </c>
      <c r="P23" s="119">
        <v>1</v>
      </c>
      <c r="Q23" s="120"/>
      <c r="R23" s="238">
        <v>1</v>
      </c>
      <c r="S23" s="121">
        <v>28653000</v>
      </c>
      <c r="T23" s="239"/>
      <c r="U23" s="239"/>
      <c r="V23" s="239"/>
      <c r="W23" s="239"/>
      <c r="X23" s="239"/>
      <c r="Y23" s="240"/>
      <c r="Z23" s="240"/>
      <c r="AA23" s="240"/>
      <c r="AB23" s="240"/>
      <c r="AC23" s="240"/>
      <c r="AD23" s="240"/>
      <c r="AE23" s="240"/>
      <c r="AF23"/>
      <c r="AG23" s="119" t="s">
        <v>490</v>
      </c>
      <c r="AH23" s="119"/>
      <c r="AI23" s="119"/>
      <c r="AJ23" s="119"/>
      <c r="AK23" s="120"/>
      <c r="AL23" s="119"/>
      <c r="AM23" s="119"/>
      <c r="AN23" s="119"/>
      <c r="AO23" s="120"/>
      <c r="AP23" s="119"/>
      <c r="AQ23" s="119"/>
      <c r="AR23" s="119"/>
      <c r="AS23" s="120"/>
      <c r="AT23" s="119"/>
      <c r="AU23" s="119"/>
      <c r="AV23" s="119"/>
      <c r="AW23" s="120"/>
      <c r="AX23" s="238">
        <v>0</v>
      </c>
      <c r="AY23" s="121">
        <v>0</v>
      </c>
      <c r="AZ23" s="240"/>
      <c r="BA23" s="240"/>
      <c r="BB23" s="240"/>
      <c r="BC23" s="240"/>
      <c r="BD23" s="240"/>
      <c r="BE23" s="240"/>
      <c r="BF23" s="240"/>
      <c r="BG23" s="240"/>
      <c r="BH23" s="240"/>
      <c r="BI23" s="240"/>
      <c r="BJ23" s="240"/>
      <c r="BK23" s="240"/>
    </row>
    <row r="24" spans="1:63" ht="15" x14ac:dyDescent="0.25">
      <c r="A24" s="119" t="s">
        <v>491</v>
      </c>
      <c r="B24" s="119"/>
      <c r="C24" s="119"/>
      <c r="D24" s="119"/>
      <c r="E24" s="120"/>
      <c r="F24" s="119"/>
      <c r="G24" s="119"/>
      <c r="H24" s="119"/>
      <c r="I24" s="120"/>
      <c r="J24" s="119">
        <v>1</v>
      </c>
      <c r="K24" s="119">
        <v>1</v>
      </c>
      <c r="L24" s="119">
        <v>1</v>
      </c>
      <c r="M24" s="242">
        <v>28653000</v>
      </c>
      <c r="N24" s="119">
        <v>1</v>
      </c>
      <c r="O24" s="119">
        <v>1</v>
      </c>
      <c r="P24" s="119">
        <v>1</v>
      </c>
      <c r="Q24" s="120"/>
      <c r="R24" s="238">
        <v>1</v>
      </c>
      <c r="S24" s="121">
        <v>28653000</v>
      </c>
      <c r="T24" s="239"/>
      <c r="U24" s="239"/>
      <c r="V24" s="239"/>
      <c r="W24" s="239"/>
      <c r="X24" s="239"/>
      <c r="Y24" s="240"/>
      <c r="Z24" s="240"/>
      <c r="AA24" s="240"/>
      <c r="AB24" s="240"/>
      <c r="AC24" s="240"/>
      <c r="AD24" s="240"/>
      <c r="AE24" s="240"/>
      <c r="AF24"/>
      <c r="AG24" s="119" t="s">
        <v>491</v>
      </c>
      <c r="AH24" s="119"/>
      <c r="AI24" s="119"/>
      <c r="AJ24" s="119"/>
      <c r="AK24" s="120"/>
      <c r="AL24" s="119"/>
      <c r="AM24" s="119"/>
      <c r="AN24" s="119"/>
      <c r="AO24" s="120"/>
      <c r="AP24" s="119"/>
      <c r="AQ24" s="119"/>
      <c r="AR24" s="119"/>
      <c r="AS24" s="120"/>
      <c r="AT24" s="119"/>
      <c r="AU24" s="119"/>
      <c r="AV24" s="119"/>
      <c r="AW24" s="120"/>
      <c r="AX24" s="238">
        <v>0</v>
      </c>
      <c r="AY24" s="121">
        <v>0</v>
      </c>
      <c r="AZ24" s="240"/>
      <c r="BA24" s="240"/>
      <c r="BB24" s="240"/>
      <c r="BC24" s="240"/>
      <c r="BD24" s="240"/>
      <c r="BE24" s="240"/>
      <c r="BF24" s="240"/>
      <c r="BG24" s="240"/>
      <c r="BH24" s="240"/>
      <c r="BI24" s="240"/>
      <c r="BJ24" s="240"/>
      <c r="BK24" s="240"/>
    </row>
    <row r="25" spans="1:63" ht="15" x14ac:dyDescent="0.25">
      <c r="A25" s="119" t="s">
        <v>492</v>
      </c>
      <c r="B25" s="119"/>
      <c r="C25" s="119"/>
      <c r="D25" s="119"/>
      <c r="E25" s="120"/>
      <c r="F25" s="119"/>
      <c r="G25" s="119"/>
      <c r="H25" s="119"/>
      <c r="I25" s="120"/>
      <c r="J25" s="119">
        <v>1</v>
      </c>
      <c r="K25" s="119">
        <v>1</v>
      </c>
      <c r="L25" s="119">
        <v>1</v>
      </c>
      <c r="M25" s="242">
        <v>28653000</v>
      </c>
      <c r="N25" s="119">
        <v>1</v>
      </c>
      <c r="O25" s="119">
        <v>1</v>
      </c>
      <c r="P25" s="119">
        <v>1</v>
      </c>
      <c r="Q25" s="120"/>
      <c r="R25" s="238">
        <v>1</v>
      </c>
      <c r="S25" s="121">
        <v>28653000</v>
      </c>
      <c r="T25" s="239"/>
      <c r="U25" s="239"/>
      <c r="V25" s="239"/>
      <c r="W25" s="239"/>
      <c r="X25" s="239"/>
      <c r="Y25" s="240"/>
      <c r="Z25" s="240"/>
      <c r="AA25" s="240"/>
      <c r="AB25" s="240"/>
      <c r="AC25" s="240"/>
      <c r="AD25" s="240"/>
      <c r="AE25" s="240"/>
      <c r="AF25"/>
      <c r="AG25" s="119" t="s">
        <v>492</v>
      </c>
      <c r="AH25" s="119"/>
      <c r="AI25" s="119"/>
      <c r="AJ25" s="119"/>
      <c r="AK25" s="120"/>
      <c r="AL25" s="119"/>
      <c r="AM25" s="119"/>
      <c r="AN25" s="119"/>
      <c r="AO25" s="120"/>
      <c r="AP25" s="119"/>
      <c r="AQ25" s="119"/>
      <c r="AR25" s="119"/>
      <c r="AS25" s="120"/>
      <c r="AT25" s="119"/>
      <c r="AU25" s="119"/>
      <c r="AV25" s="119"/>
      <c r="AW25" s="120"/>
      <c r="AX25" s="238">
        <v>0</v>
      </c>
      <c r="AY25" s="121">
        <v>0</v>
      </c>
      <c r="AZ25" s="240"/>
      <c r="BA25" s="240"/>
      <c r="BB25" s="240"/>
      <c r="BC25" s="240"/>
      <c r="BD25" s="240"/>
      <c r="BE25" s="240"/>
      <c r="BF25" s="240"/>
      <c r="BG25" s="240"/>
      <c r="BH25" s="240"/>
      <c r="BI25" s="240"/>
      <c r="BJ25" s="240"/>
      <c r="BK25" s="240"/>
    </row>
    <row r="26" spans="1:63" ht="15" x14ac:dyDescent="0.25">
      <c r="A26" s="119" t="s">
        <v>493</v>
      </c>
      <c r="B26" s="119"/>
      <c r="C26" s="119"/>
      <c r="D26" s="119"/>
      <c r="E26" s="120"/>
      <c r="F26" s="119"/>
      <c r="G26" s="119"/>
      <c r="H26" s="119"/>
      <c r="I26" s="120"/>
      <c r="J26" s="119">
        <v>1</v>
      </c>
      <c r="K26" s="119">
        <v>1</v>
      </c>
      <c r="L26" s="119">
        <v>1</v>
      </c>
      <c r="M26" s="242">
        <v>28653000</v>
      </c>
      <c r="N26" s="119">
        <v>1</v>
      </c>
      <c r="O26" s="119">
        <v>1</v>
      </c>
      <c r="P26" s="119">
        <v>1</v>
      </c>
      <c r="Q26" s="120"/>
      <c r="R26" s="238">
        <v>1</v>
      </c>
      <c r="S26" s="121">
        <v>28653000</v>
      </c>
      <c r="T26" s="239"/>
      <c r="U26" s="239"/>
      <c r="V26" s="239"/>
      <c r="W26" s="239"/>
      <c r="X26" s="239"/>
      <c r="Y26" s="240"/>
      <c r="Z26" s="240"/>
      <c r="AA26" s="240"/>
      <c r="AB26" s="240"/>
      <c r="AC26" s="240"/>
      <c r="AD26" s="240"/>
      <c r="AE26" s="240"/>
      <c r="AF26"/>
      <c r="AG26" s="119" t="s">
        <v>493</v>
      </c>
      <c r="AH26" s="119"/>
      <c r="AI26" s="119"/>
      <c r="AJ26" s="119"/>
      <c r="AK26" s="120"/>
      <c r="AL26" s="119"/>
      <c r="AM26" s="119"/>
      <c r="AN26" s="119"/>
      <c r="AO26" s="120"/>
      <c r="AP26" s="119"/>
      <c r="AQ26" s="119"/>
      <c r="AR26" s="119"/>
      <c r="AS26" s="120"/>
      <c r="AT26" s="119"/>
      <c r="AU26" s="119"/>
      <c r="AV26" s="119"/>
      <c r="AW26" s="120"/>
      <c r="AX26" s="238">
        <v>0</v>
      </c>
      <c r="AY26" s="121">
        <v>0</v>
      </c>
      <c r="AZ26" s="240"/>
      <c r="BA26" s="240"/>
      <c r="BB26" s="240"/>
      <c r="BC26" s="240"/>
      <c r="BD26" s="240"/>
      <c r="BE26" s="240"/>
      <c r="BF26" s="240"/>
      <c r="BG26" s="240"/>
      <c r="BH26" s="240"/>
      <c r="BI26" s="240"/>
      <c r="BJ26" s="240"/>
      <c r="BK26" s="240"/>
    </row>
    <row r="27" spans="1:63" ht="15" x14ac:dyDescent="0.25">
      <c r="A27" s="119" t="s">
        <v>494</v>
      </c>
      <c r="B27" s="119"/>
      <c r="C27" s="119"/>
      <c r="D27" s="119"/>
      <c r="E27" s="120"/>
      <c r="F27" s="119"/>
      <c r="G27" s="119"/>
      <c r="H27" s="119"/>
      <c r="I27" s="120"/>
      <c r="J27" s="119">
        <v>1</v>
      </c>
      <c r="K27" s="119">
        <v>1</v>
      </c>
      <c r="L27" s="119">
        <v>1</v>
      </c>
      <c r="M27" s="242">
        <v>28653000</v>
      </c>
      <c r="N27" s="119">
        <v>1</v>
      </c>
      <c r="O27" s="119">
        <v>1</v>
      </c>
      <c r="P27" s="119">
        <v>1</v>
      </c>
      <c r="Q27" s="120"/>
      <c r="R27" s="238">
        <v>1</v>
      </c>
      <c r="S27" s="121">
        <v>28653000</v>
      </c>
      <c r="T27" s="239"/>
      <c r="U27" s="239"/>
      <c r="V27" s="239"/>
      <c r="W27" s="239"/>
      <c r="X27" s="239"/>
      <c r="Y27" s="240"/>
      <c r="Z27" s="240"/>
      <c r="AA27" s="240"/>
      <c r="AB27" s="240"/>
      <c r="AC27" s="240"/>
      <c r="AD27" s="240"/>
      <c r="AE27" s="240"/>
      <c r="AF27"/>
      <c r="AG27" s="119" t="s">
        <v>494</v>
      </c>
      <c r="AH27" s="119"/>
      <c r="AI27" s="119"/>
      <c r="AJ27" s="119"/>
      <c r="AK27" s="120"/>
      <c r="AL27" s="119"/>
      <c r="AM27" s="119"/>
      <c r="AN27" s="119"/>
      <c r="AO27" s="120"/>
      <c r="AP27" s="119"/>
      <c r="AQ27" s="119"/>
      <c r="AR27" s="119"/>
      <c r="AS27" s="120"/>
      <c r="AT27" s="119"/>
      <c r="AU27" s="119"/>
      <c r="AV27" s="119"/>
      <c r="AW27" s="120"/>
      <c r="AX27" s="238">
        <v>0</v>
      </c>
      <c r="AY27" s="121">
        <v>0</v>
      </c>
      <c r="AZ27" s="240"/>
      <c r="BA27" s="240"/>
      <c r="BB27" s="240"/>
      <c r="BC27" s="240"/>
      <c r="BD27" s="240"/>
      <c r="BE27" s="240"/>
      <c r="BF27" s="240"/>
      <c r="BG27" s="240"/>
      <c r="BH27" s="240"/>
      <c r="BI27" s="240"/>
      <c r="BJ27" s="240"/>
      <c r="BK27" s="240"/>
    </row>
    <row r="28" spans="1:63" ht="15" x14ac:dyDescent="0.25">
      <c r="A28" s="119" t="s">
        <v>495</v>
      </c>
      <c r="B28" s="119"/>
      <c r="C28" s="119"/>
      <c r="D28" s="119"/>
      <c r="E28" s="120"/>
      <c r="F28" s="119"/>
      <c r="G28" s="119"/>
      <c r="H28" s="119"/>
      <c r="I28" s="120"/>
      <c r="J28" s="119">
        <v>1</v>
      </c>
      <c r="K28" s="119">
        <v>1</v>
      </c>
      <c r="L28" s="119">
        <v>1</v>
      </c>
      <c r="M28" s="242">
        <v>28653000</v>
      </c>
      <c r="N28" s="119">
        <v>1</v>
      </c>
      <c r="O28" s="119">
        <v>1</v>
      </c>
      <c r="P28" s="119">
        <v>1</v>
      </c>
      <c r="Q28" s="120"/>
      <c r="R28" s="238">
        <v>1</v>
      </c>
      <c r="S28" s="121">
        <v>28653000</v>
      </c>
      <c r="T28" s="239"/>
      <c r="U28" s="239"/>
      <c r="V28" s="239"/>
      <c r="W28" s="239"/>
      <c r="X28" s="239"/>
      <c r="Y28" s="240"/>
      <c r="Z28" s="240"/>
      <c r="AA28" s="240"/>
      <c r="AB28" s="240"/>
      <c r="AC28" s="240"/>
      <c r="AD28" s="240"/>
      <c r="AE28" s="240"/>
      <c r="AF28"/>
      <c r="AG28" s="119" t="s">
        <v>495</v>
      </c>
      <c r="AH28" s="119"/>
      <c r="AI28" s="119"/>
      <c r="AJ28" s="119"/>
      <c r="AK28" s="120"/>
      <c r="AL28" s="119"/>
      <c r="AM28" s="119"/>
      <c r="AN28" s="119"/>
      <c r="AO28" s="120"/>
      <c r="AP28" s="119"/>
      <c r="AQ28" s="119"/>
      <c r="AR28" s="119"/>
      <c r="AS28" s="120"/>
      <c r="AT28" s="119"/>
      <c r="AU28" s="119"/>
      <c r="AV28" s="119"/>
      <c r="AW28" s="120"/>
      <c r="AX28" s="238">
        <v>0</v>
      </c>
      <c r="AY28" s="121">
        <v>0</v>
      </c>
      <c r="AZ28" s="240"/>
      <c r="BA28" s="240"/>
      <c r="BB28" s="240"/>
      <c r="BC28" s="240"/>
      <c r="BD28" s="240"/>
      <c r="BE28" s="240"/>
      <c r="BF28" s="240"/>
      <c r="BG28" s="240"/>
      <c r="BH28" s="240"/>
      <c r="BI28" s="240"/>
      <c r="BJ28" s="240"/>
      <c r="BK28" s="240"/>
    </row>
    <row r="29" spans="1:63" ht="15" x14ac:dyDescent="0.25">
      <c r="A29" s="119" t="s">
        <v>496</v>
      </c>
      <c r="B29" s="119"/>
      <c r="C29" s="119"/>
      <c r="D29" s="119"/>
      <c r="E29" s="120"/>
      <c r="F29" s="119"/>
      <c r="G29" s="119"/>
      <c r="H29" s="119"/>
      <c r="I29" s="120"/>
      <c r="J29" s="119">
        <v>1</v>
      </c>
      <c r="K29" s="119">
        <v>1</v>
      </c>
      <c r="L29" s="119">
        <v>1</v>
      </c>
      <c r="M29" s="242">
        <v>28653000</v>
      </c>
      <c r="N29" s="119">
        <v>1</v>
      </c>
      <c r="O29" s="119">
        <v>1</v>
      </c>
      <c r="P29" s="119">
        <v>1</v>
      </c>
      <c r="Q29" s="120"/>
      <c r="R29" s="238">
        <v>1</v>
      </c>
      <c r="S29" s="121">
        <v>28653000</v>
      </c>
      <c r="T29" s="239"/>
      <c r="U29" s="239"/>
      <c r="V29" s="239"/>
      <c r="W29" s="239"/>
      <c r="X29" s="239"/>
      <c r="Y29" s="240"/>
      <c r="Z29" s="240"/>
      <c r="AA29" s="240"/>
      <c r="AB29" s="240"/>
      <c r="AC29" s="240"/>
      <c r="AD29" s="240"/>
      <c r="AE29" s="240"/>
      <c r="AF29"/>
      <c r="AG29" s="119" t="s">
        <v>496</v>
      </c>
      <c r="AH29" s="119"/>
      <c r="AI29" s="119"/>
      <c r="AJ29" s="119"/>
      <c r="AK29" s="120"/>
      <c r="AL29" s="119"/>
      <c r="AM29" s="119"/>
      <c r="AN29" s="119"/>
      <c r="AO29" s="120"/>
      <c r="AP29" s="119"/>
      <c r="AQ29" s="119"/>
      <c r="AR29" s="119"/>
      <c r="AS29" s="120"/>
      <c r="AT29" s="119"/>
      <c r="AU29" s="119"/>
      <c r="AV29" s="119"/>
      <c r="AW29" s="120"/>
      <c r="AX29" s="238">
        <v>0</v>
      </c>
      <c r="AY29" s="121">
        <v>0</v>
      </c>
      <c r="AZ29" s="240"/>
      <c r="BA29" s="240"/>
      <c r="BB29" s="240"/>
      <c r="BC29" s="240"/>
      <c r="BD29" s="240"/>
      <c r="BE29" s="240"/>
      <c r="BF29" s="240"/>
      <c r="BG29" s="240"/>
      <c r="BH29" s="240"/>
      <c r="BI29" s="240"/>
      <c r="BJ29" s="240"/>
      <c r="BK29" s="240"/>
    </row>
    <row r="30" spans="1:63" ht="15" x14ac:dyDescent="0.25">
      <c r="A30" s="119" t="s">
        <v>497</v>
      </c>
      <c r="B30" s="119"/>
      <c r="C30" s="119"/>
      <c r="D30" s="119"/>
      <c r="E30" s="120"/>
      <c r="F30" s="119"/>
      <c r="G30" s="119"/>
      <c r="H30" s="119"/>
      <c r="I30" s="120"/>
      <c r="J30" s="119">
        <v>1</v>
      </c>
      <c r="K30" s="119">
        <v>1</v>
      </c>
      <c r="L30" s="119">
        <v>1</v>
      </c>
      <c r="M30" s="242">
        <v>28653000</v>
      </c>
      <c r="N30" s="119">
        <v>1</v>
      </c>
      <c r="O30" s="119">
        <v>1</v>
      </c>
      <c r="P30" s="119">
        <v>1</v>
      </c>
      <c r="Q30" s="120"/>
      <c r="R30" s="238">
        <v>1</v>
      </c>
      <c r="S30" s="121">
        <v>28653000</v>
      </c>
      <c r="T30" s="239"/>
      <c r="U30" s="239"/>
      <c r="V30" s="239"/>
      <c r="W30" s="239"/>
      <c r="X30" s="239"/>
      <c r="Y30" s="240"/>
      <c r="Z30" s="240"/>
      <c r="AA30" s="240"/>
      <c r="AB30" s="240"/>
      <c r="AC30" s="240"/>
      <c r="AD30" s="240"/>
      <c r="AE30" s="240"/>
      <c r="AF30"/>
      <c r="AG30" s="119" t="s">
        <v>497</v>
      </c>
      <c r="AH30" s="119"/>
      <c r="AI30" s="119"/>
      <c r="AJ30" s="119"/>
      <c r="AK30" s="120"/>
      <c r="AL30" s="119"/>
      <c r="AM30" s="119"/>
      <c r="AN30" s="119"/>
      <c r="AO30" s="120"/>
      <c r="AP30" s="119"/>
      <c r="AQ30" s="119"/>
      <c r="AR30" s="119"/>
      <c r="AS30" s="120"/>
      <c r="AT30" s="119"/>
      <c r="AU30" s="119"/>
      <c r="AV30" s="119"/>
      <c r="AW30" s="120"/>
      <c r="AX30" s="238">
        <v>0</v>
      </c>
      <c r="AY30" s="121">
        <v>0</v>
      </c>
      <c r="AZ30" s="240"/>
      <c r="BA30" s="240"/>
      <c r="BB30" s="240"/>
      <c r="BC30" s="240"/>
      <c r="BD30" s="240"/>
      <c r="BE30" s="240"/>
      <c r="BF30" s="240"/>
      <c r="BG30" s="240"/>
      <c r="BH30" s="240"/>
      <c r="BI30" s="240"/>
      <c r="BJ30" s="240"/>
      <c r="BK30" s="240"/>
    </row>
    <row r="31" spans="1:63" ht="15" x14ac:dyDescent="0.25">
      <c r="A31" s="119" t="s">
        <v>498</v>
      </c>
      <c r="B31" s="119"/>
      <c r="C31" s="119"/>
      <c r="D31" s="119"/>
      <c r="E31" s="120"/>
      <c r="F31" s="119"/>
      <c r="G31" s="119"/>
      <c r="H31" s="119"/>
      <c r="I31" s="120"/>
      <c r="J31" s="119">
        <v>1</v>
      </c>
      <c r="K31" s="119">
        <v>1</v>
      </c>
      <c r="L31" s="119">
        <v>1</v>
      </c>
      <c r="M31" s="242">
        <v>28653000</v>
      </c>
      <c r="N31" s="119">
        <v>1</v>
      </c>
      <c r="O31" s="119">
        <v>1</v>
      </c>
      <c r="P31" s="119">
        <v>1</v>
      </c>
      <c r="Q31" s="120"/>
      <c r="R31" s="238">
        <v>1</v>
      </c>
      <c r="S31" s="121">
        <v>28653000</v>
      </c>
      <c r="T31" s="239"/>
      <c r="U31" s="239"/>
      <c r="V31" s="239"/>
      <c r="W31" s="239"/>
      <c r="X31" s="239"/>
      <c r="Y31" s="240"/>
      <c r="Z31" s="240"/>
      <c r="AA31" s="240"/>
      <c r="AB31" s="240"/>
      <c r="AC31" s="240"/>
      <c r="AD31" s="240"/>
      <c r="AE31" s="240"/>
      <c r="AF31"/>
      <c r="AG31" s="119" t="s">
        <v>498</v>
      </c>
      <c r="AH31" s="119"/>
      <c r="AI31" s="119"/>
      <c r="AJ31" s="119"/>
      <c r="AK31" s="120"/>
      <c r="AL31" s="119"/>
      <c r="AM31" s="119"/>
      <c r="AN31" s="119"/>
      <c r="AO31" s="120"/>
      <c r="AP31" s="119"/>
      <c r="AQ31" s="119"/>
      <c r="AR31" s="119"/>
      <c r="AS31" s="120"/>
      <c r="AT31" s="119"/>
      <c r="AU31" s="119"/>
      <c r="AV31" s="119"/>
      <c r="AW31" s="120"/>
      <c r="AX31" s="238">
        <v>0</v>
      </c>
      <c r="AY31" s="121">
        <v>0</v>
      </c>
      <c r="AZ31" s="240"/>
      <c r="BA31" s="240"/>
      <c r="BB31" s="240"/>
      <c r="BC31" s="240"/>
      <c r="BD31" s="240"/>
      <c r="BE31" s="240"/>
      <c r="BF31" s="240"/>
      <c r="BG31" s="240"/>
      <c r="BH31" s="240"/>
      <c r="BI31" s="240"/>
      <c r="BJ31" s="240"/>
      <c r="BK31" s="240"/>
    </row>
    <row r="32" spans="1:63" ht="15" x14ac:dyDescent="0.25">
      <c r="A32" s="122" t="s">
        <v>499</v>
      </c>
      <c r="B32" s="123">
        <f>SUM(B11:B31)</f>
        <v>0</v>
      </c>
      <c r="C32" s="123">
        <f t="shared" ref="C32:AE32" si="0">SUM(C11:C31)</f>
        <v>0</v>
      </c>
      <c r="D32" s="123">
        <f t="shared" si="0"/>
        <v>0</v>
      </c>
      <c r="E32" s="124">
        <f>SUM(E11:E31)</f>
        <v>0</v>
      </c>
      <c r="F32" s="123">
        <f t="shared" si="0"/>
        <v>0</v>
      </c>
      <c r="G32" s="123">
        <f t="shared" si="0"/>
        <v>0</v>
      </c>
      <c r="H32" s="123">
        <f t="shared" si="0"/>
        <v>0</v>
      </c>
      <c r="I32" s="124">
        <f>SUM(I11:I31)</f>
        <v>0</v>
      </c>
      <c r="J32" s="123">
        <f t="shared" si="0"/>
        <v>20</v>
      </c>
      <c r="K32" s="123">
        <f t="shared" si="0"/>
        <v>20</v>
      </c>
      <c r="L32" s="123">
        <f t="shared" si="0"/>
        <v>20</v>
      </c>
      <c r="M32" s="124">
        <f>SUM(M11:M31)</f>
        <v>573060000</v>
      </c>
      <c r="N32" s="123">
        <f t="shared" si="0"/>
        <v>20</v>
      </c>
      <c r="O32" s="123">
        <f t="shared" si="0"/>
        <v>20</v>
      </c>
      <c r="P32" s="123">
        <f t="shared" si="0"/>
        <v>20</v>
      </c>
      <c r="Q32" s="124">
        <f>SUM(Q11:Q31)</f>
        <v>0</v>
      </c>
      <c r="R32" s="123">
        <f t="shared" si="0"/>
        <v>20</v>
      </c>
      <c r="S32" s="121">
        <f t="shared" si="0"/>
        <v>573060000</v>
      </c>
      <c r="T32" s="123">
        <f t="shared" si="0"/>
        <v>0</v>
      </c>
      <c r="U32" s="123">
        <f t="shared" si="0"/>
        <v>0</v>
      </c>
      <c r="V32" s="123">
        <f t="shared" si="0"/>
        <v>0</v>
      </c>
      <c r="W32" s="123">
        <f t="shared" si="0"/>
        <v>0</v>
      </c>
      <c r="X32" s="123">
        <f t="shared" si="0"/>
        <v>0</v>
      </c>
      <c r="Y32" s="123">
        <f t="shared" si="0"/>
        <v>0</v>
      </c>
      <c r="Z32" s="123">
        <f t="shared" si="0"/>
        <v>0</v>
      </c>
      <c r="AA32" s="123">
        <f t="shared" si="0"/>
        <v>0</v>
      </c>
      <c r="AB32" s="123">
        <f t="shared" si="0"/>
        <v>0</v>
      </c>
      <c r="AC32" s="123">
        <f t="shared" si="0"/>
        <v>0</v>
      </c>
      <c r="AD32" s="123">
        <f t="shared" si="0"/>
        <v>0</v>
      </c>
      <c r="AE32" s="123">
        <f t="shared" si="0"/>
        <v>0</v>
      </c>
      <c r="AG32" s="122" t="s">
        <v>499</v>
      </c>
      <c r="AH32" s="123">
        <f t="shared" ref="AH32:AW32" si="1">SUM(AH11:AH31)</f>
        <v>0</v>
      </c>
      <c r="AI32" s="123">
        <f t="shared" si="1"/>
        <v>0</v>
      </c>
      <c r="AJ32" s="123">
        <f t="shared" si="1"/>
        <v>0</v>
      </c>
      <c r="AK32" s="124">
        <f t="shared" si="1"/>
        <v>0</v>
      </c>
      <c r="AL32" s="123">
        <f t="shared" si="1"/>
        <v>0</v>
      </c>
      <c r="AM32" s="123">
        <f t="shared" si="1"/>
        <v>0</v>
      </c>
      <c r="AN32" s="123">
        <f t="shared" si="1"/>
        <v>0</v>
      </c>
      <c r="AO32" s="124">
        <f t="shared" si="1"/>
        <v>0</v>
      </c>
      <c r="AP32" s="123">
        <f t="shared" si="1"/>
        <v>0</v>
      </c>
      <c r="AQ32" s="123">
        <f t="shared" si="1"/>
        <v>0</v>
      </c>
      <c r="AR32" s="123">
        <f t="shared" si="1"/>
        <v>0</v>
      </c>
      <c r="AS32" s="124">
        <f t="shared" si="1"/>
        <v>0</v>
      </c>
      <c r="AT32" s="123">
        <f t="shared" si="1"/>
        <v>0</v>
      </c>
      <c r="AU32" s="123">
        <f t="shared" si="1"/>
        <v>0</v>
      </c>
      <c r="AV32" s="123">
        <f t="shared" si="1"/>
        <v>0</v>
      </c>
      <c r="AW32" s="124">
        <f t="shared" si="1"/>
        <v>0</v>
      </c>
      <c r="AX32" s="125">
        <f t="shared" ref="AX32:BK32" si="2">SUM(AX11:AX31)</f>
        <v>0</v>
      </c>
      <c r="AY32" s="126">
        <f t="shared" si="2"/>
        <v>0</v>
      </c>
      <c r="AZ32" s="123">
        <f t="shared" si="2"/>
        <v>0</v>
      </c>
      <c r="BA32" s="123">
        <f t="shared" si="2"/>
        <v>0</v>
      </c>
      <c r="BB32" s="123">
        <f t="shared" si="2"/>
        <v>0</v>
      </c>
      <c r="BC32" s="123">
        <f t="shared" si="2"/>
        <v>0</v>
      </c>
      <c r="BD32" s="123">
        <f t="shared" si="2"/>
        <v>0</v>
      </c>
      <c r="BE32" s="123">
        <f t="shared" si="2"/>
        <v>0</v>
      </c>
      <c r="BF32" s="123">
        <f t="shared" si="2"/>
        <v>0</v>
      </c>
      <c r="BG32" s="123">
        <f t="shared" si="2"/>
        <v>0</v>
      </c>
      <c r="BH32" s="123">
        <f t="shared" si="2"/>
        <v>0</v>
      </c>
      <c r="BI32" s="123">
        <f t="shared" si="2"/>
        <v>0</v>
      </c>
      <c r="BJ32" s="123">
        <f t="shared" si="2"/>
        <v>0</v>
      </c>
      <c r="BK32" s="123">
        <f t="shared" si="2"/>
        <v>0</v>
      </c>
    </row>
  </sheetData>
  <mergeCells count="28">
    <mergeCell ref="B7:BK7"/>
    <mergeCell ref="T9:Y9"/>
    <mergeCell ref="AR9:AS9"/>
    <mergeCell ref="A9:A10"/>
    <mergeCell ref="D9:E9"/>
    <mergeCell ref="H9:I9"/>
    <mergeCell ref="B6:BK6"/>
    <mergeCell ref="R9:S9"/>
    <mergeCell ref="AV9:AW9"/>
    <mergeCell ref="BI4:BK4"/>
    <mergeCell ref="A4:BH4"/>
    <mergeCell ref="BF9:BK9"/>
    <mergeCell ref="AZ9:BE9"/>
    <mergeCell ref="AX9:AY9"/>
    <mergeCell ref="AG5:BK5"/>
    <mergeCell ref="A5:AE5"/>
    <mergeCell ref="AJ9:AK9"/>
    <mergeCell ref="AN9:AO9"/>
    <mergeCell ref="Z9:AE9"/>
    <mergeCell ref="AG9:AG10"/>
    <mergeCell ref="L9:M9"/>
    <mergeCell ref="P9:Q9"/>
    <mergeCell ref="BI1:BK1"/>
    <mergeCell ref="BI2:BK2"/>
    <mergeCell ref="BI3:BK3"/>
    <mergeCell ref="A1:BH1"/>
    <mergeCell ref="A2:BH2"/>
    <mergeCell ref="A3:BH3"/>
  </mergeCells>
  <pageMargins left="0.7" right="0.7" top="0.75" bottom="0.75" header="0.3" footer="0.3"/>
  <pageSetup scale="18" orientation="landscape"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tabColor theme="7" tint="0.39997558519241921"/>
  </sheetPr>
  <dimension ref="A1:E35"/>
  <sheetViews>
    <sheetView zoomScaleNormal="100" workbookViewId="0">
      <selection activeCell="H13" sqref="H13"/>
    </sheetView>
  </sheetViews>
  <sheetFormatPr baseColWidth="10" defaultColWidth="11.42578125" defaultRowHeight="14.25" x14ac:dyDescent="0.2"/>
  <cols>
    <col min="1" max="1" width="21" style="67" customWidth="1"/>
    <col min="2" max="4" width="20.5703125" style="67" customWidth="1"/>
    <col min="5" max="5" width="24.42578125" style="67" customWidth="1"/>
    <col min="6" max="16384" width="11.42578125" style="67"/>
  </cols>
  <sheetData>
    <row r="1" spans="1:5" s="15" customFormat="1" ht="16.5" customHeight="1" x14ac:dyDescent="0.25">
      <c r="A1" s="629"/>
      <c r="B1" s="632" t="s">
        <v>121</v>
      </c>
      <c r="C1" s="632"/>
      <c r="D1" s="632"/>
      <c r="E1" s="127" t="s">
        <v>122</v>
      </c>
    </row>
    <row r="2" spans="1:5" s="15" customFormat="1" ht="20.25" customHeight="1" x14ac:dyDescent="0.25">
      <c r="A2" s="630"/>
      <c r="B2" s="633" t="s">
        <v>123</v>
      </c>
      <c r="C2" s="633"/>
      <c r="D2" s="633"/>
      <c r="E2" s="128" t="s">
        <v>124</v>
      </c>
    </row>
    <row r="3" spans="1:5" s="15" customFormat="1" ht="30" customHeight="1" x14ac:dyDescent="0.25">
      <c r="A3" s="630"/>
      <c r="B3" s="634" t="s">
        <v>125</v>
      </c>
      <c r="C3" s="634"/>
      <c r="D3" s="634"/>
      <c r="E3" s="128" t="s">
        <v>126</v>
      </c>
    </row>
    <row r="4" spans="1:5" s="15" customFormat="1" ht="16.5" customHeight="1" thickBot="1" x14ac:dyDescent="0.3">
      <c r="A4" s="631"/>
      <c r="B4" s="386"/>
      <c r="C4" s="386"/>
      <c r="D4" s="386"/>
      <c r="E4" s="129" t="s">
        <v>500</v>
      </c>
    </row>
    <row r="5" spans="1:5" s="15" customFormat="1" ht="9" customHeight="1" thickBot="1" x14ac:dyDescent="0.25">
      <c r="A5" s="67"/>
      <c r="B5" s="67"/>
      <c r="C5" s="67"/>
      <c r="D5" s="67"/>
      <c r="E5" s="67"/>
    </row>
    <row r="6" spans="1:5" ht="14.25" customHeight="1" x14ac:dyDescent="0.2">
      <c r="A6" s="621" t="s">
        <v>501</v>
      </c>
      <c r="B6" s="315"/>
      <c r="C6" s="315"/>
      <c r="D6" s="315"/>
      <c r="E6" s="622"/>
    </row>
    <row r="7" spans="1:5" ht="15.75" customHeight="1" thickBot="1" x14ac:dyDescent="0.25">
      <c r="A7" s="130" t="s">
        <v>502</v>
      </c>
      <c r="B7" s="131" t="s">
        <v>503</v>
      </c>
      <c r="C7" s="635" t="s">
        <v>504</v>
      </c>
      <c r="D7" s="635"/>
      <c r="E7" s="636"/>
    </row>
    <row r="8" spans="1:5" x14ac:dyDescent="0.2">
      <c r="A8" s="132"/>
      <c r="B8" s="133"/>
      <c r="C8" s="626"/>
      <c r="D8" s="627"/>
      <c r="E8" s="628"/>
    </row>
    <row r="9" spans="1:5" x14ac:dyDescent="0.2">
      <c r="A9" s="134"/>
      <c r="B9" s="135"/>
      <c r="C9" s="623"/>
      <c r="D9" s="624"/>
      <c r="E9" s="625"/>
    </row>
    <row r="10" spans="1:5" x14ac:dyDescent="0.2">
      <c r="A10" s="134"/>
      <c r="B10" s="135"/>
      <c r="C10" s="623"/>
      <c r="D10" s="624"/>
      <c r="E10" s="625"/>
    </row>
    <row r="11" spans="1:5" x14ac:dyDescent="0.2">
      <c r="A11" s="134"/>
      <c r="B11" s="135"/>
      <c r="C11" s="623"/>
      <c r="D11" s="624"/>
      <c r="E11" s="625"/>
    </row>
    <row r="12" spans="1:5" x14ac:dyDescent="0.2">
      <c r="A12" s="134"/>
      <c r="B12" s="135"/>
      <c r="C12" s="623"/>
      <c r="D12" s="624"/>
      <c r="E12" s="625"/>
    </row>
    <row r="13" spans="1:5" x14ac:dyDescent="0.2">
      <c r="A13" s="134"/>
      <c r="B13" s="135"/>
      <c r="C13" s="623"/>
      <c r="D13" s="624"/>
      <c r="E13" s="625"/>
    </row>
    <row r="14" spans="1:5" x14ac:dyDescent="0.2">
      <c r="A14" s="134"/>
      <c r="B14" s="135"/>
      <c r="C14" s="623"/>
      <c r="D14" s="624"/>
      <c r="E14" s="625"/>
    </row>
    <row r="15" spans="1:5" x14ac:dyDescent="0.2">
      <c r="A15" s="134"/>
      <c r="B15" s="135"/>
      <c r="C15" s="623"/>
      <c r="D15" s="624"/>
      <c r="E15" s="625"/>
    </row>
    <row r="16" spans="1:5" x14ac:dyDescent="0.2">
      <c r="A16" s="134"/>
      <c r="B16" s="135"/>
      <c r="C16" s="623"/>
      <c r="D16" s="624"/>
      <c r="E16" s="625"/>
    </row>
    <row r="17" spans="1:5" x14ac:dyDescent="0.2">
      <c r="A17" s="134"/>
      <c r="B17" s="135"/>
      <c r="C17" s="623"/>
      <c r="D17" s="624"/>
      <c r="E17" s="625"/>
    </row>
    <row r="18" spans="1:5" x14ac:dyDescent="0.2">
      <c r="A18" s="134"/>
      <c r="B18" s="135"/>
      <c r="C18" s="623"/>
      <c r="D18" s="624"/>
      <c r="E18" s="625"/>
    </row>
    <row r="19" spans="1:5" x14ac:dyDescent="0.2">
      <c r="A19" s="134"/>
      <c r="B19" s="135"/>
      <c r="C19" s="623"/>
      <c r="D19" s="624"/>
      <c r="E19" s="625"/>
    </row>
    <row r="20" spans="1:5" x14ac:dyDescent="0.2">
      <c r="A20" s="134"/>
      <c r="B20" s="135"/>
      <c r="C20" s="623"/>
      <c r="D20" s="624"/>
      <c r="E20" s="625"/>
    </row>
    <row r="21" spans="1:5" x14ac:dyDescent="0.2">
      <c r="A21" s="134"/>
      <c r="B21" s="135"/>
      <c r="C21" s="623"/>
      <c r="D21" s="624"/>
      <c r="E21" s="625"/>
    </row>
    <row r="22" spans="1:5" x14ac:dyDescent="0.2">
      <c r="A22" s="134"/>
      <c r="B22" s="135"/>
      <c r="C22" s="623"/>
      <c r="D22" s="624"/>
      <c r="E22" s="625"/>
    </row>
    <row r="23" spans="1:5" x14ac:dyDescent="0.2">
      <c r="A23" s="134"/>
      <c r="B23" s="135"/>
      <c r="C23" s="623"/>
      <c r="D23" s="624"/>
      <c r="E23" s="625"/>
    </row>
    <row r="24" spans="1:5" x14ac:dyDescent="0.2">
      <c r="A24" s="134"/>
      <c r="B24" s="135"/>
      <c r="C24" s="623"/>
      <c r="D24" s="624"/>
      <c r="E24" s="625"/>
    </row>
    <row r="25" spans="1:5" x14ac:dyDescent="0.2">
      <c r="A25" s="134"/>
      <c r="B25" s="135"/>
      <c r="C25" s="623"/>
      <c r="D25" s="624"/>
      <c r="E25" s="625"/>
    </row>
    <row r="26" spans="1:5" x14ac:dyDescent="0.2">
      <c r="A26" s="134"/>
      <c r="B26" s="135"/>
      <c r="C26" s="623"/>
      <c r="D26" s="624"/>
      <c r="E26" s="625"/>
    </row>
    <row r="27" spans="1:5" x14ac:dyDescent="0.2">
      <c r="A27" s="134"/>
      <c r="B27" s="135"/>
      <c r="C27" s="623"/>
      <c r="D27" s="624"/>
      <c r="E27" s="625"/>
    </row>
    <row r="28" spans="1:5" x14ac:dyDescent="0.2">
      <c r="A28" s="134"/>
      <c r="B28" s="135"/>
      <c r="C28" s="623"/>
      <c r="D28" s="624"/>
      <c r="E28" s="625"/>
    </row>
    <row r="29" spans="1:5" x14ac:dyDescent="0.2">
      <c r="A29" s="134"/>
      <c r="B29" s="135"/>
      <c r="C29" s="623"/>
      <c r="D29" s="624"/>
      <c r="E29" s="625"/>
    </row>
    <row r="30" spans="1:5" x14ac:dyDescent="0.2">
      <c r="A30" s="134"/>
      <c r="B30" s="135"/>
      <c r="C30" s="623"/>
      <c r="D30" s="624"/>
      <c r="E30" s="625"/>
    </row>
    <row r="31" spans="1:5" x14ac:dyDescent="0.2">
      <c r="A31" s="134"/>
      <c r="B31" s="135"/>
      <c r="C31" s="623"/>
      <c r="D31" s="624"/>
      <c r="E31" s="625"/>
    </row>
    <row r="32" spans="1:5" x14ac:dyDescent="0.2">
      <c r="A32" s="134"/>
      <c r="B32" s="135"/>
      <c r="C32" s="623"/>
      <c r="D32" s="624"/>
      <c r="E32" s="625"/>
    </row>
    <row r="33" spans="1:5" x14ac:dyDescent="0.2">
      <c r="A33" s="134"/>
      <c r="B33" s="135"/>
      <c r="C33" s="623"/>
      <c r="D33" s="624"/>
      <c r="E33" s="625"/>
    </row>
    <row r="34" spans="1:5" x14ac:dyDescent="0.2">
      <c r="A34" s="134"/>
      <c r="B34" s="135"/>
      <c r="C34" s="623"/>
      <c r="D34" s="624"/>
      <c r="E34" s="625"/>
    </row>
    <row r="35" spans="1:5" ht="15" thickBot="1" x14ac:dyDescent="0.25">
      <c r="A35" s="136"/>
      <c r="B35" s="137"/>
      <c r="C35" s="618"/>
      <c r="D35" s="619"/>
      <c r="E35" s="620"/>
    </row>
  </sheetData>
  <mergeCells count="34">
    <mergeCell ref="A1:A4"/>
    <mergeCell ref="B1:D1"/>
    <mergeCell ref="B2:D2"/>
    <mergeCell ref="B3:D4"/>
    <mergeCell ref="C7:E7"/>
    <mergeCell ref="C29:E29"/>
    <mergeCell ref="C30:E30"/>
    <mergeCell ref="C19:E19"/>
    <mergeCell ref="C20:E20"/>
    <mergeCell ref="C8:E8"/>
    <mergeCell ref="C21:E21"/>
    <mergeCell ref="C22:E22"/>
    <mergeCell ref="C9:E9"/>
    <mergeCell ref="C10:E10"/>
    <mergeCell ref="C11:E11"/>
    <mergeCell ref="C12:E12"/>
    <mergeCell ref="C13:E13"/>
    <mergeCell ref="C14:E1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s>
  <pageMargins left="0.7" right="0.7" top="0.75" bottom="0.75" header="0.3" footer="0.3"/>
  <pageSetup paperSize="9" orientation="portrait" r:id="rId1"/>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CF09A-13C1-4DC6-A2B2-7C8E4BB38F48}">
  <sheetPr codeName="Hoja6"/>
  <dimension ref="A1:J48"/>
  <sheetViews>
    <sheetView workbookViewId="0">
      <selection activeCell="B12" sqref="B12"/>
    </sheetView>
  </sheetViews>
  <sheetFormatPr baseColWidth="10" defaultColWidth="11.42578125" defaultRowHeight="15" x14ac:dyDescent="0.25"/>
  <cols>
    <col min="1" max="1" width="15.85546875" customWidth="1"/>
    <col min="2" max="2" width="70.5703125" customWidth="1"/>
    <col min="3" max="3" width="45.85546875" customWidth="1"/>
    <col min="4" max="4" width="77.85546875" customWidth="1"/>
    <col min="5" max="5" width="15.5703125" customWidth="1"/>
    <col min="6" max="6" width="53.5703125" customWidth="1"/>
    <col min="7" max="7" width="32.85546875" style="7" customWidth="1"/>
    <col min="8" max="8" width="19" style="2" customWidth="1"/>
    <col min="9" max="9" width="29.42578125" style="2" customWidth="1"/>
    <col min="10" max="10" width="36.42578125" style="2" customWidth="1"/>
  </cols>
  <sheetData>
    <row r="1" spans="1:10" ht="25.5" x14ac:dyDescent="0.25">
      <c r="A1" s="9" t="s">
        <v>505</v>
      </c>
      <c r="B1" s="9" t="s">
        <v>14</v>
      </c>
      <c r="C1" s="9" t="s">
        <v>506</v>
      </c>
      <c r="D1" s="9" t="s">
        <v>507</v>
      </c>
      <c r="E1" s="9" t="s">
        <v>508</v>
      </c>
      <c r="F1" s="10" t="s">
        <v>509</v>
      </c>
      <c r="G1" s="10" t="s">
        <v>86</v>
      </c>
      <c r="H1" s="10" t="s">
        <v>510</v>
      </c>
      <c r="I1" s="10" t="s">
        <v>510</v>
      </c>
      <c r="J1" s="10" t="s">
        <v>462</v>
      </c>
    </row>
    <row r="2" spans="1:10" x14ac:dyDescent="0.25">
      <c r="A2" s="11"/>
      <c r="B2" s="11"/>
      <c r="C2" s="11"/>
      <c r="D2" s="11"/>
      <c r="E2" s="11"/>
      <c r="F2" s="12"/>
      <c r="G2" s="3" t="s">
        <v>511</v>
      </c>
      <c r="H2" s="8" t="s">
        <v>512</v>
      </c>
      <c r="I2" s="8" t="s">
        <v>513</v>
      </c>
      <c r="J2" s="8" t="s">
        <v>514</v>
      </c>
    </row>
    <row r="3" spans="1:10" x14ac:dyDescent="0.25">
      <c r="A3" s="8" t="s">
        <v>134</v>
      </c>
      <c r="B3" s="14" t="s">
        <v>135</v>
      </c>
      <c r="C3" s="13" t="s">
        <v>515</v>
      </c>
      <c r="D3" s="8" t="s">
        <v>516</v>
      </c>
      <c r="E3" s="8" t="s">
        <v>517</v>
      </c>
      <c r="F3" s="8" t="s">
        <v>518</v>
      </c>
      <c r="G3" s="8" t="s">
        <v>519</v>
      </c>
      <c r="H3" s="8" t="s">
        <v>520</v>
      </c>
      <c r="I3" s="8" t="s">
        <v>521</v>
      </c>
      <c r="J3" s="8" t="s">
        <v>471</v>
      </c>
    </row>
    <row r="4" spans="1:10" x14ac:dyDescent="0.25">
      <c r="A4" s="8" t="s">
        <v>522</v>
      </c>
      <c r="B4" s="14" t="s">
        <v>523</v>
      </c>
      <c r="C4" s="13" t="s">
        <v>524</v>
      </c>
      <c r="D4" s="8" t="s">
        <v>525</v>
      </c>
      <c r="E4" s="8" t="s">
        <v>526</v>
      </c>
      <c r="F4" s="8" t="s">
        <v>527</v>
      </c>
      <c r="G4" s="8" t="s">
        <v>528</v>
      </c>
      <c r="H4" s="8" t="s">
        <v>243</v>
      </c>
      <c r="I4" s="8" t="s">
        <v>529</v>
      </c>
      <c r="J4" s="8" t="s">
        <v>466</v>
      </c>
    </row>
    <row r="5" spans="1:10" x14ac:dyDescent="0.25">
      <c r="A5" s="8" t="s">
        <v>530</v>
      </c>
      <c r="B5" s="14" t="s">
        <v>531</v>
      </c>
      <c r="C5" s="13" t="s">
        <v>136</v>
      </c>
      <c r="D5" s="8" t="s">
        <v>532</v>
      </c>
      <c r="E5" s="8" t="s">
        <v>533</v>
      </c>
      <c r="F5" s="8" t="s">
        <v>534</v>
      </c>
      <c r="G5" s="8" t="s">
        <v>535</v>
      </c>
      <c r="H5" s="8" t="s">
        <v>536</v>
      </c>
      <c r="I5" s="8" t="s">
        <v>537</v>
      </c>
      <c r="J5" s="8" t="s">
        <v>467</v>
      </c>
    </row>
    <row r="6" spans="1:10" x14ac:dyDescent="0.25">
      <c r="A6" s="8" t="s">
        <v>538</v>
      </c>
      <c r="B6" s="14" t="s">
        <v>539</v>
      </c>
      <c r="C6" s="13" t="s">
        <v>191</v>
      </c>
      <c r="D6" s="8" t="s">
        <v>540</v>
      </c>
      <c r="E6" s="8" t="s">
        <v>541</v>
      </c>
      <c r="F6" s="8" t="s">
        <v>542</v>
      </c>
      <c r="G6" s="8" t="s">
        <v>543</v>
      </c>
      <c r="H6" s="8"/>
      <c r="I6" s="8" t="s">
        <v>544</v>
      </c>
      <c r="J6" s="8" t="s">
        <v>468</v>
      </c>
    </row>
    <row r="7" spans="1:10" x14ac:dyDescent="0.25">
      <c r="A7" s="8"/>
      <c r="B7" s="14" t="s">
        <v>545</v>
      </c>
      <c r="C7" s="13" t="s">
        <v>214</v>
      </c>
      <c r="D7" s="8" t="s">
        <v>546</v>
      </c>
      <c r="E7" s="8" t="s">
        <v>547</v>
      </c>
      <c r="F7" s="8" t="s">
        <v>548</v>
      </c>
      <c r="G7" s="8" t="s">
        <v>549</v>
      </c>
      <c r="H7" s="8"/>
      <c r="I7" s="8" t="s">
        <v>477</v>
      </c>
      <c r="J7" s="8" t="s">
        <v>469</v>
      </c>
    </row>
    <row r="8" spans="1:10" x14ac:dyDescent="0.25">
      <c r="A8" s="8"/>
      <c r="B8" s="14" t="s">
        <v>550</v>
      </c>
      <c r="C8" s="13" t="s">
        <v>551</v>
      </c>
      <c r="D8" s="8" t="s">
        <v>552</v>
      </c>
      <c r="E8" s="8" t="s">
        <v>553</v>
      </c>
      <c r="F8" s="8" t="s">
        <v>554</v>
      </c>
      <c r="G8" s="8" t="s">
        <v>555</v>
      </c>
      <c r="H8" s="8"/>
      <c r="I8" s="8"/>
      <c r="J8" s="8"/>
    </row>
    <row r="9" spans="1:10" x14ac:dyDescent="0.25">
      <c r="C9" s="13" t="s">
        <v>556</v>
      </c>
      <c r="D9" s="8" t="s">
        <v>557</v>
      </c>
      <c r="E9" s="8"/>
      <c r="F9" s="8"/>
      <c r="G9" s="8" t="s">
        <v>558</v>
      </c>
    </row>
    <row r="10" spans="1:10" x14ac:dyDescent="0.25">
      <c r="C10" s="13" t="s">
        <v>559</v>
      </c>
      <c r="D10" s="8" t="s">
        <v>133</v>
      </c>
      <c r="E10" s="8"/>
      <c r="F10" s="8"/>
      <c r="G10" s="8" t="s">
        <v>560</v>
      </c>
    </row>
    <row r="11" spans="1:10" x14ac:dyDescent="0.25">
      <c r="C11" s="13" t="s">
        <v>561</v>
      </c>
      <c r="D11" s="8" t="s">
        <v>562</v>
      </c>
      <c r="E11" s="8"/>
      <c r="F11" s="8"/>
      <c r="G11" s="8" t="s">
        <v>563</v>
      </c>
    </row>
    <row r="12" spans="1:10" x14ac:dyDescent="0.25">
      <c r="C12" s="13" t="s">
        <v>564</v>
      </c>
      <c r="D12" s="8" t="s">
        <v>565</v>
      </c>
      <c r="E12" s="8"/>
      <c r="F12" s="8"/>
      <c r="G12" s="8" t="s">
        <v>566</v>
      </c>
    </row>
    <row r="13" spans="1:10" x14ac:dyDescent="0.25">
      <c r="C13" s="13" t="s">
        <v>567</v>
      </c>
      <c r="D13" s="8" t="s">
        <v>568</v>
      </c>
      <c r="E13" s="8"/>
      <c r="F13" s="8"/>
      <c r="G13" s="8" t="s">
        <v>569</v>
      </c>
    </row>
    <row r="14" spans="1:10" x14ac:dyDescent="0.25">
      <c r="B14" s="1"/>
      <c r="C14" s="13" t="s">
        <v>570</v>
      </c>
      <c r="D14" s="8" t="s">
        <v>571</v>
      </c>
      <c r="E14" s="8"/>
      <c r="F14" s="8"/>
      <c r="G14" s="8" t="s">
        <v>572</v>
      </c>
    </row>
    <row r="15" spans="1:10" x14ac:dyDescent="0.25">
      <c r="B15" s="1"/>
      <c r="C15" s="13" t="s">
        <v>573</v>
      </c>
      <c r="D15" s="8" t="s">
        <v>574</v>
      </c>
      <c r="E15" s="8"/>
      <c r="F15" s="8"/>
      <c r="G15" s="8" t="s">
        <v>575</v>
      </c>
    </row>
    <row r="16" spans="1:10" x14ac:dyDescent="0.25">
      <c r="C16" s="13" t="s">
        <v>576</v>
      </c>
      <c r="D16" s="8"/>
      <c r="E16" s="1"/>
      <c r="G16" s="5"/>
    </row>
    <row r="17" spans="2:7" x14ac:dyDescent="0.25">
      <c r="C17" s="13" t="s">
        <v>577</v>
      </c>
      <c r="D17" s="8"/>
      <c r="E17" s="1"/>
      <c r="G17" s="5"/>
    </row>
    <row r="18" spans="2:7" x14ac:dyDescent="0.25">
      <c r="C18" s="13" t="s">
        <v>578</v>
      </c>
      <c r="D18" s="8"/>
      <c r="E18" s="1"/>
      <c r="G18" s="5"/>
    </row>
    <row r="19" spans="2:7" x14ac:dyDescent="0.25">
      <c r="C19" s="13" t="s">
        <v>579</v>
      </c>
      <c r="D19" s="8"/>
      <c r="E19" s="1"/>
      <c r="G19" s="5"/>
    </row>
    <row r="20" spans="2:7" x14ac:dyDescent="0.25">
      <c r="B20" s="1"/>
      <c r="C20" s="13" t="s">
        <v>580</v>
      </c>
      <c r="D20" s="8"/>
      <c r="E20" s="1"/>
      <c r="G20" s="5"/>
    </row>
    <row r="21" spans="2:7" x14ac:dyDescent="0.25">
      <c r="E21" s="1"/>
      <c r="G21" s="5"/>
    </row>
    <row r="22" spans="2:7" x14ac:dyDescent="0.25">
      <c r="E22" s="1"/>
      <c r="G22" s="5"/>
    </row>
    <row r="23" spans="2:7" x14ac:dyDescent="0.25">
      <c r="G23" s="5"/>
    </row>
    <row r="24" spans="2:7" x14ac:dyDescent="0.25">
      <c r="G24" s="6" t="s">
        <v>581</v>
      </c>
    </row>
    <row r="25" spans="2:7" x14ac:dyDescent="0.25">
      <c r="G25" s="4" t="s">
        <v>582</v>
      </c>
    </row>
    <row r="26" spans="2:7" x14ac:dyDescent="0.25">
      <c r="G26" s="4" t="s">
        <v>583</v>
      </c>
    </row>
    <row r="27" spans="2:7" x14ac:dyDescent="0.25">
      <c r="G27" s="4" t="s">
        <v>584</v>
      </c>
    </row>
    <row r="28" spans="2:7" x14ac:dyDescent="0.25">
      <c r="G28" s="4" t="s">
        <v>585</v>
      </c>
    </row>
    <row r="29" spans="2:7" x14ac:dyDescent="0.25">
      <c r="G29" s="4" t="s">
        <v>586</v>
      </c>
    </row>
    <row r="30" spans="2:7" x14ac:dyDescent="0.25">
      <c r="G30" s="4" t="s">
        <v>587</v>
      </c>
    </row>
    <row r="31" spans="2:7" x14ac:dyDescent="0.25">
      <c r="G31" s="4" t="s">
        <v>588</v>
      </c>
    </row>
    <row r="32" spans="2:7" x14ac:dyDescent="0.25">
      <c r="G32" s="4" t="s">
        <v>589</v>
      </c>
    </row>
    <row r="33" spans="7:7" x14ac:dyDescent="0.25">
      <c r="G33" s="4" t="s">
        <v>590</v>
      </c>
    </row>
    <row r="34" spans="7:7" x14ac:dyDescent="0.25">
      <c r="G34" s="4" t="s">
        <v>591</v>
      </c>
    </row>
    <row r="35" spans="7:7" x14ac:dyDescent="0.25">
      <c r="G35" s="4" t="s">
        <v>592</v>
      </c>
    </row>
    <row r="36" spans="7:7" x14ac:dyDescent="0.25">
      <c r="G36" s="4" t="s">
        <v>593</v>
      </c>
    </row>
    <row r="37" spans="7:7" x14ac:dyDescent="0.25">
      <c r="G37" s="4" t="s">
        <v>594</v>
      </c>
    </row>
    <row r="38" spans="7:7" x14ac:dyDescent="0.25">
      <c r="G38" s="4" t="s">
        <v>595</v>
      </c>
    </row>
    <row r="39" spans="7:7" x14ac:dyDescent="0.25">
      <c r="G39" s="4" t="s">
        <v>596</v>
      </c>
    </row>
    <row r="40" spans="7:7" x14ac:dyDescent="0.25">
      <c r="G40" s="4" t="s">
        <v>597</v>
      </c>
    </row>
    <row r="41" spans="7:7" x14ac:dyDescent="0.25">
      <c r="G41" s="4" t="s">
        <v>598</v>
      </c>
    </row>
    <row r="42" spans="7:7" x14ac:dyDescent="0.25">
      <c r="G42" s="4" t="s">
        <v>599</v>
      </c>
    </row>
    <row r="43" spans="7:7" x14ac:dyDescent="0.25">
      <c r="G43" s="4" t="s">
        <v>600</v>
      </c>
    </row>
    <row r="44" spans="7:7" x14ac:dyDescent="0.25">
      <c r="G44" s="4" t="s">
        <v>601</v>
      </c>
    </row>
    <row r="45" spans="7:7" x14ac:dyDescent="0.25">
      <c r="G45" s="4" t="s">
        <v>602</v>
      </c>
    </row>
    <row r="46" spans="7:7" x14ac:dyDescent="0.25">
      <c r="G46" s="4" t="s">
        <v>603</v>
      </c>
    </row>
    <row r="47" spans="7:7" x14ac:dyDescent="0.25">
      <c r="G47" s="4" t="s">
        <v>604</v>
      </c>
    </row>
    <row r="48" spans="7:7" x14ac:dyDescent="0.25">
      <c r="G48" s="4" t="s">
        <v>605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0"/>
    <pageSetUpPr fitToPage="1"/>
  </sheetPr>
  <dimension ref="A1:AO49"/>
  <sheetViews>
    <sheetView showGridLines="0" topLeftCell="U13" zoomScale="70" zoomScaleNormal="70" workbookViewId="0">
      <selection activeCell="AA24" sqref="AA24"/>
    </sheetView>
  </sheetViews>
  <sheetFormatPr baseColWidth="10" defaultColWidth="10.85546875" defaultRowHeight="14.25" x14ac:dyDescent="0.25"/>
  <cols>
    <col min="1" max="1" width="38.42578125" style="15" customWidth="1"/>
    <col min="2" max="15" width="20.5703125" style="15" customWidth="1"/>
    <col min="16" max="16" width="32.42578125" style="15" customWidth="1"/>
    <col min="17" max="27" width="18.140625" style="15" customWidth="1"/>
    <col min="28" max="28" width="22.5703125" style="15" customWidth="1"/>
    <col min="29" max="29" width="19" style="15" customWidth="1"/>
    <col min="30" max="30" width="19.42578125" style="15" customWidth="1"/>
    <col min="31" max="31" width="20.5703125" style="15" customWidth="1"/>
    <col min="32" max="32" width="22.85546875" style="15" customWidth="1"/>
    <col min="33" max="33" width="18.42578125" style="15" bestFit="1" customWidth="1"/>
    <col min="34" max="34" width="8.42578125" style="15" customWidth="1"/>
    <col min="35" max="35" width="18.42578125" style="15" bestFit="1" customWidth="1"/>
    <col min="36" max="36" width="5.5703125" style="15" customWidth="1"/>
    <col min="37" max="37" width="18.42578125" style="15" bestFit="1" customWidth="1"/>
    <col min="38" max="38" width="4.570312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x14ac:dyDescent="0.3">
      <c r="A1" s="376"/>
      <c r="B1" s="379" t="s">
        <v>121</v>
      </c>
      <c r="C1" s="380"/>
      <c r="D1" s="380"/>
      <c r="E1" s="380"/>
      <c r="F1" s="380"/>
      <c r="G1" s="380"/>
      <c r="H1" s="380"/>
      <c r="I1" s="380"/>
      <c r="J1" s="380"/>
      <c r="K1" s="380"/>
      <c r="L1" s="380"/>
      <c r="M1" s="380"/>
      <c r="N1" s="380"/>
      <c r="O1" s="380"/>
      <c r="P1" s="380"/>
      <c r="Q1" s="380"/>
      <c r="R1" s="380"/>
      <c r="S1" s="380"/>
      <c r="T1" s="380"/>
      <c r="U1" s="380"/>
      <c r="V1" s="380"/>
      <c r="W1" s="380"/>
      <c r="X1" s="380"/>
      <c r="Y1" s="380"/>
      <c r="Z1" s="380"/>
      <c r="AA1" s="381"/>
      <c r="AB1" s="388" t="s">
        <v>122</v>
      </c>
      <c r="AC1" s="389"/>
      <c r="AD1" s="389"/>
      <c r="AE1" s="390"/>
    </row>
    <row r="2" spans="1:31" ht="30.75" customHeight="1" thickBot="1" x14ac:dyDescent="0.3">
      <c r="A2" s="377"/>
      <c r="B2" s="379" t="s">
        <v>123</v>
      </c>
      <c r="C2" s="380"/>
      <c r="D2" s="380"/>
      <c r="E2" s="380"/>
      <c r="F2" s="380"/>
      <c r="G2" s="380"/>
      <c r="H2" s="380"/>
      <c r="I2" s="380"/>
      <c r="J2" s="380"/>
      <c r="K2" s="380"/>
      <c r="L2" s="380"/>
      <c r="M2" s="380"/>
      <c r="N2" s="380"/>
      <c r="O2" s="380"/>
      <c r="P2" s="380"/>
      <c r="Q2" s="380"/>
      <c r="R2" s="380"/>
      <c r="S2" s="380"/>
      <c r="T2" s="380"/>
      <c r="U2" s="380"/>
      <c r="V2" s="380"/>
      <c r="W2" s="380"/>
      <c r="X2" s="380"/>
      <c r="Y2" s="380"/>
      <c r="Z2" s="380"/>
      <c r="AA2" s="381"/>
      <c r="AB2" s="388" t="s">
        <v>124</v>
      </c>
      <c r="AC2" s="389"/>
      <c r="AD2" s="389"/>
      <c r="AE2" s="390"/>
    </row>
    <row r="3" spans="1:31" ht="24" customHeight="1" thickBot="1" x14ac:dyDescent="0.3">
      <c r="A3" s="377"/>
      <c r="B3" s="382" t="s">
        <v>125</v>
      </c>
      <c r="C3" s="383"/>
      <c r="D3" s="383"/>
      <c r="E3" s="383"/>
      <c r="F3" s="383"/>
      <c r="G3" s="383"/>
      <c r="H3" s="383"/>
      <c r="I3" s="383"/>
      <c r="J3" s="383"/>
      <c r="K3" s="383"/>
      <c r="L3" s="383"/>
      <c r="M3" s="383"/>
      <c r="N3" s="383"/>
      <c r="O3" s="383"/>
      <c r="P3" s="383"/>
      <c r="Q3" s="383"/>
      <c r="R3" s="383"/>
      <c r="S3" s="383"/>
      <c r="T3" s="383"/>
      <c r="U3" s="383"/>
      <c r="V3" s="383"/>
      <c r="W3" s="383"/>
      <c r="X3" s="383"/>
      <c r="Y3" s="383"/>
      <c r="Z3" s="383"/>
      <c r="AA3" s="384"/>
      <c r="AB3" s="388" t="s">
        <v>126</v>
      </c>
      <c r="AC3" s="389"/>
      <c r="AD3" s="389"/>
      <c r="AE3" s="390"/>
    </row>
    <row r="4" spans="1:31" ht="21.75" customHeight="1" thickBot="1" x14ac:dyDescent="0.3">
      <c r="A4" s="378"/>
      <c r="B4" s="385"/>
      <c r="C4" s="386"/>
      <c r="D4" s="386"/>
      <c r="E4" s="386"/>
      <c r="F4" s="386"/>
      <c r="G4" s="386"/>
      <c r="H4" s="386"/>
      <c r="I4" s="386"/>
      <c r="J4" s="386"/>
      <c r="K4" s="386"/>
      <c r="L4" s="386"/>
      <c r="M4" s="386"/>
      <c r="N4" s="386"/>
      <c r="O4" s="386"/>
      <c r="P4" s="386"/>
      <c r="Q4" s="386"/>
      <c r="R4" s="386"/>
      <c r="S4" s="386"/>
      <c r="T4" s="386"/>
      <c r="U4" s="386"/>
      <c r="V4" s="386"/>
      <c r="W4" s="386"/>
      <c r="X4" s="386"/>
      <c r="Y4" s="386"/>
      <c r="Z4" s="386"/>
      <c r="AA4" s="387"/>
      <c r="AB4" s="391" t="s">
        <v>127</v>
      </c>
      <c r="AC4" s="392"/>
      <c r="AD4" s="392"/>
      <c r="AE4" s="393"/>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x14ac:dyDescent="0.25">
      <c r="A7" s="333" t="s">
        <v>4</v>
      </c>
      <c r="B7" s="334"/>
      <c r="C7" s="371" t="s">
        <v>149</v>
      </c>
      <c r="D7" s="333" t="s">
        <v>6</v>
      </c>
      <c r="E7" s="339"/>
      <c r="F7" s="339"/>
      <c r="G7" s="339"/>
      <c r="H7" s="334"/>
      <c r="I7" s="363">
        <v>45610</v>
      </c>
      <c r="J7" s="364"/>
      <c r="K7" s="333" t="s">
        <v>8</v>
      </c>
      <c r="L7" s="334"/>
      <c r="M7" s="355" t="s">
        <v>129</v>
      </c>
      <c r="N7" s="356"/>
      <c r="O7" s="344"/>
      <c r="P7" s="345"/>
      <c r="Q7" s="20"/>
      <c r="R7" s="20"/>
      <c r="S7" s="20"/>
      <c r="T7" s="20"/>
      <c r="U7" s="20"/>
      <c r="V7" s="20"/>
      <c r="W7" s="20"/>
      <c r="X7" s="20"/>
      <c r="Y7" s="20"/>
      <c r="Z7" s="21"/>
      <c r="AA7" s="20"/>
      <c r="AB7" s="20"/>
      <c r="AD7" s="22"/>
      <c r="AE7" s="23"/>
    </row>
    <row r="8" spans="1:31" ht="15" x14ac:dyDescent="0.25">
      <c r="A8" s="335"/>
      <c r="B8" s="336"/>
      <c r="C8" s="372"/>
      <c r="D8" s="335"/>
      <c r="E8" s="340"/>
      <c r="F8" s="340"/>
      <c r="G8" s="340"/>
      <c r="H8" s="336"/>
      <c r="I8" s="365"/>
      <c r="J8" s="366"/>
      <c r="K8" s="335"/>
      <c r="L8" s="336"/>
      <c r="M8" s="374" t="s">
        <v>130</v>
      </c>
      <c r="N8" s="375"/>
      <c r="O8" s="357"/>
      <c r="P8" s="358"/>
      <c r="Q8" s="20"/>
      <c r="R8" s="20"/>
      <c r="S8" s="20"/>
      <c r="T8" s="20"/>
      <c r="U8" s="20"/>
      <c r="V8" s="20"/>
      <c r="W8" s="20"/>
      <c r="X8" s="20"/>
      <c r="Y8" s="20"/>
      <c r="Z8" s="21"/>
      <c r="AA8" s="20"/>
      <c r="AB8" s="20"/>
      <c r="AD8" s="22"/>
      <c r="AE8" s="23"/>
    </row>
    <row r="9" spans="1:31" ht="15.75" thickBot="1" x14ac:dyDescent="0.3">
      <c r="A9" s="337"/>
      <c r="B9" s="338"/>
      <c r="C9" s="373"/>
      <c r="D9" s="337"/>
      <c r="E9" s="341"/>
      <c r="F9" s="341"/>
      <c r="G9" s="341"/>
      <c r="H9" s="338"/>
      <c r="I9" s="367"/>
      <c r="J9" s="368"/>
      <c r="K9" s="337"/>
      <c r="L9" s="338"/>
      <c r="M9" s="359" t="s">
        <v>131</v>
      </c>
      <c r="N9" s="360"/>
      <c r="O9" s="361" t="s">
        <v>132</v>
      </c>
      <c r="P9" s="362"/>
      <c r="Q9" s="20"/>
      <c r="R9" s="20"/>
      <c r="S9" s="20"/>
      <c r="T9" s="20"/>
      <c r="U9" s="20"/>
      <c r="V9" s="20"/>
      <c r="W9" s="20"/>
      <c r="X9" s="20"/>
      <c r="Y9" s="20"/>
      <c r="Z9" s="21"/>
      <c r="AA9" s="20"/>
      <c r="AB9" s="20"/>
      <c r="AD9" s="22"/>
      <c r="AE9" s="23"/>
    </row>
    <row r="10" spans="1:31" ht="15" customHeight="1" thickBot="1" x14ac:dyDescent="0.3">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333" t="s">
        <v>10</v>
      </c>
      <c r="B11" s="334"/>
      <c r="C11" s="308" t="s">
        <v>133</v>
      </c>
      <c r="D11" s="309"/>
      <c r="E11" s="309"/>
      <c r="F11" s="309"/>
      <c r="G11" s="309"/>
      <c r="H11" s="309"/>
      <c r="I11" s="309"/>
      <c r="J11" s="309"/>
      <c r="K11" s="309"/>
      <c r="L11" s="309"/>
      <c r="M11" s="309"/>
      <c r="N11" s="309"/>
      <c r="O11" s="309"/>
      <c r="P11" s="309"/>
      <c r="Q11" s="309"/>
      <c r="R11" s="309"/>
      <c r="S11" s="309"/>
      <c r="T11" s="309"/>
      <c r="U11" s="309"/>
      <c r="V11" s="309"/>
      <c r="W11" s="309"/>
      <c r="X11" s="309"/>
      <c r="Y11" s="309"/>
      <c r="Z11" s="309"/>
      <c r="AA11" s="309"/>
      <c r="AB11" s="309"/>
      <c r="AC11" s="309"/>
      <c r="AD11" s="309"/>
      <c r="AE11" s="310"/>
    </row>
    <row r="12" spans="1:31" ht="15" customHeight="1" x14ac:dyDescent="0.25">
      <c r="A12" s="335"/>
      <c r="B12" s="336"/>
      <c r="C12" s="346"/>
      <c r="D12" s="347"/>
      <c r="E12" s="347"/>
      <c r="F12" s="347"/>
      <c r="G12" s="347"/>
      <c r="H12" s="347"/>
      <c r="I12" s="347"/>
      <c r="J12" s="347"/>
      <c r="K12" s="347"/>
      <c r="L12" s="347"/>
      <c r="M12" s="347"/>
      <c r="N12" s="347"/>
      <c r="O12" s="347"/>
      <c r="P12" s="347"/>
      <c r="Q12" s="347"/>
      <c r="R12" s="347"/>
      <c r="S12" s="347"/>
      <c r="T12" s="347"/>
      <c r="U12" s="347"/>
      <c r="V12" s="347"/>
      <c r="W12" s="347"/>
      <c r="X12" s="347"/>
      <c r="Y12" s="347"/>
      <c r="Z12" s="347"/>
      <c r="AA12" s="347"/>
      <c r="AB12" s="347"/>
      <c r="AC12" s="347"/>
      <c r="AD12" s="347"/>
      <c r="AE12" s="348"/>
    </row>
    <row r="13" spans="1:31" ht="15" customHeight="1" thickBot="1" x14ac:dyDescent="0.3">
      <c r="A13" s="337"/>
      <c r="B13" s="338"/>
      <c r="C13" s="349"/>
      <c r="D13" s="350"/>
      <c r="E13" s="350"/>
      <c r="F13" s="350"/>
      <c r="G13" s="350"/>
      <c r="H13" s="350"/>
      <c r="I13" s="350"/>
      <c r="J13" s="350"/>
      <c r="K13" s="350"/>
      <c r="L13" s="350"/>
      <c r="M13" s="350"/>
      <c r="N13" s="350"/>
      <c r="O13" s="350"/>
      <c r="P13" s="350"/>
      <c r="Q13" s="350"/>
      <c r="R13" s="350"/>
      <c r="S13" s="350"/>
      <c r="T13" s="350"/>
      <c r="U13" s="350"/>
      <c r="V13" s="350"/>
      <c r="W13" s="350"/>
      <c r="X13" s="350"/>
      <c r="Y13" s="350"/>
      <c r="Z13" s="350"/>
      <c r="AA13" s="350"/>
      <c r="AB13" s="350"/>
      <c r="AC13" s="350"/>
      <c r="AD13" s="350"/>
      <c r="AE13" s="351"/>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59.1" customHeight="1" thickBot="1" x14ac:dyDescent="0.3">
      <c r="A15" s="342" t="s">
        <v>12</v>
      </c>
      <c r="B15" s="343"/>
      <c r="C15" s="352" t="s">
        <v>134</v>
      </c>
      <c r="D15" s="353"/>
      <c r="E15" s="353"/>
      <c r="F15" s="353"/>
      <c r="G15" s="353"/>
      <c r="H15" s="353"/>
      <c r="I15" s="353"/>
      <c r="J15" s="353"/>
      <c r="K15" s="354"/>
      <c r="L15" s="369" t="s">
        <v>14</v>
      </c>
      <c r="M15" s="402"/>
      <c r="N15" s="402"/>
      <c r="O15" s="402"/>
      <c r="P15" s="402"/>
      <c r="Q15" s="370"/>
      <c r="R15" s="403" t="s">
        <v>135</v>
      </c>
      <c r="S15" s="404"/>
      <c r="T15" s="404"/>
      <c r="U15" s="404"/>
      <c r="V15" s="404"/>
      <c r="W15" s="404"/>
      <c r="X15" s="405"/>
      <c r="Y15" s="369" t="s">
        <v>15</v>
      </c>
      <c r="Z15" s="370"/>
      <c r="AA15" s="394" t="s">
        <v>136</v>
      </c>
      <c r="AB15" s="395"/>
      <c r="AC15" s="395"/>
      <c r="AD15" s="395"/>
      <c r="AE15" s="396"/>
    </row>
    <row r="16" spans="1:31" ht="9" customHeight="1" thickBot="1" x14ac:dyDescent="0.3">
      <c r="A16" s="24"/>
      <c r="B16" s="20"/>
      <c r="C16" s="407"/>
      <c r="D16" s="407"/>
      <c r="E16" s="407"/>
      <c r="F16" s="407"/>
      <c r="G16" s="407"/>
      <c r="H16" s="407"/>
      <c r="I16" s="407"/>
      <c r="J16" s="407"/>
      <c r="K16" s="407"/>
      <c r="L16" s="407"/>
      <c r="M16" s="407"/>
      <c r="N16" s="407"/>
      <c r="O16" s="407"/>
      <c r="P16" s="407"/>
      <c r="Q16" s="407"/>
      <c r="R16" s="407"/>
      <c r="S16" s="407"/>
      <c r="T16" s="407"/>
      <c r="U16" s="407"/>
      <c r="V16" s="407"/>
      <c r="W16" s="407"/>
      <c r="X16" s="407"/>
      <c r="Y16" s="407"/>
      <c r="Z16" s="407"/>
      <c r="AA16" s="407"/>
      <c r="AB16" s="407"/>
      <c r="AD16" s="22"/>
      <c r="AE16" s="23"/>
    </row>
    <row r="17" spans="1:33" s="40" customFormat="1" ht="37.5" customHeight="1" thickBot="1" x14ac:dyDescent="0.3">
      <c r="A17" s="342" t="s">
        <v>17</v>
      </c>
      <c r="B17" s="343"/>
      <c r="C17" s="394" t="s">
        <v>137</v>
      </c>
      <c r="D17" s="395"/>
      <c r="E17" s="395"/>
      <c r="F17" s="395"/>
      <c r="G17" s="395"/>
      <c r="H17" s="395"/>
      <c r="I17" s="395"/>
      <c r="J17" s="395"/>
      <c r="K17" s="395"/>
      <c r="L17" s="395"/>
      <c r="M17" s="395"/>
      <c r="N17" s="395"/>
      <c r="O17" s="395"/>
      <c r="P17" s="395"/>
      <c r="Q17" s="395"/>
      <c r="R17" s="395"/>
      <c r="S17" s="395"/>
      <c r="T17" s="395"/>
      <c r="U17" s="395"/>
      <c r="V17" s="395"/>
      <c r="W17" s="395"/>
      <c r="X17" s="395"/>
      <c r="Y17" s="395"/>
      <c r="Z17" s="395"/>
      <c r="AA17" s="395"/>
      <c r="AB17" s="395"/>
      <c r="AC17" s="395"/>
      <c r="AD17" s="395"/>
      <c r="AE17" s="396"/>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x14ac:dyDescent="0.3">
      <c r="A19" s="369" t="s">
        <v>138</v>
      </c>
      <c r="B19" s="402"/>
      <c r="C19" s="402"/>
      <c r="D19" s="402"/>
      <c r="E19" s="402"/>
      <c r="F19" s="402"/>
      <c r="G19" s="402"/>
      <c r="H19" s="402"/>
      <c r="I19" s="402"/>
      <c r="J19" s="402"/>
      <c r="K19" s="402"/>
      <c r="L19" s="402"/>
      <c r="M19" s="402"/>
      <c r="N19" s="402"/>
      <c r="O19" s="402"/>
      <c r="P19" s="402"/>
      <c r="Q19" s="402"/>
      <c r="R19" s="402"/>
      <c r="S19" s="402"/>
      <c r="T19" s="402"/>
      <c r="U19" s="402"/>
      <c r="V19" s="402"/>
      <c r="W19" s="402"/>
      <c r="X19" s="402"/>
      <c r="Y19" s="402"/>
      <c r="Z19" s="402"/>
      <c r="AA19" s="402"/>
      <c r="AB19" s="402"/>
      <c r="AC19" s="402"/>
      <c r="AD19" s="402"/>
      <c r="AE19" s="370"/>
      <c r="AF19" s="44"/>
    </row>
    <row r="20" spans="1:33" ht="32.1" customHeight="1" thickBot="1" x14ac:dyDescent="0.3">
      <c r="A20" s="45" t="s">
        <v>19</v>
      </c>
      <c r="B20" s="399" t="s">
        <v>139</v>
      </c>
      <c r="C20" s="400"/>
      <c r="D20" s="400"/>
      <c r="E20" s="400"/>
      <c r="F20" s="400"/>
      <c r="G20" s="400"/>
      <c r="H20" s="400"/>
      <c r="I20" s="400"/>
      <c r="J20" s="400"/>
      <c r="K20" s="400"/>
      <c r="L20" s="400"/>
      <c r="M20" s="400"/>
      <c r="N20" s="400"/>
      <c r="O20" s="401"/>
      <c r="P20" s="369" t="s">
        <v>140</v>
      </c>
      <c r="Q20" s="402"/>
      <c r="R20" s="402"/>
      <c r="S20" s="402"/>
      <c r="T20" s="402"/>
      <c r="U20" s="402"/>
      <c r="V20" s="402"/>
      <c r="W20" s="402"/>
      <c r="X20" s="402"/>
      <c r="Y20" s="402"/>
      <c r="Z20" s="402"/>
      <c r="AA20" s="402"/>
      <c r="AB20" s="402"/>
      <c r="AC20" s="402"/>
      <c r="AD20" s="402"/>
      <c r="AE20" s="370"/>
      <c r="AF20" s="44"/>
    </row>
    <row r="21" spans="1:33" ht="32.1" customHeight="1" thickBot="1" x14ac:dyDescent="0.3">
      <c r="A21" s="25"/>
      <c r="B21" s="46" t="s">
        <v>141</v>
      </c>
      <c r="C21" s="47" t="s">
        <v>142</v>
      </c>
      <c r="D21" s="47" t="s">
        <v>143</v>
      </c>
      <c r="E21" s="47" t="s">
        <v>144</v>
      </c>
      <c r="F21" s="47" t="s">
        <v>145</v>
      </c>
      <c r="G21" s="47" t="s">
        <v>146</v>
      </c>
      <c r="H21" s="47" t="s">
        <v>128</v>
      </c>
      <c r="I21" s="47" t="s">
        <v>147</v>
      </c>
      <c r="J21" s="47" t="s">
        <v>148</v>
      </c>
      <c r="K21" s="47" t="s">
        <v>149</v>
      </c>
      <c r="L21" s="47" t="s">
        <v>150</v>
      </c>
      <c r="M21" s="47" t="s">
        <v>151</v>
      </c>
      <c r="N21" s="47" t="s">
        <v>102</v>
      </c>
      <c r="O21" s="48" t="s">
        <v>100</v>
      </c>
      <c r="P21" s="49"/>
      <c r="Q21" s="46" t="s">
        <v>141</v>
      </c>
      <c r="R21" s="47" t="s">
        <v>142</v>
      </c>
      <c r="S21" s="47" t="s">
        <v>143</v>
      </c>
      <c r="T21" s="47" t="s">
        <v>144</v>
      </c>
      <c r="U21" s="47" t="s">
        <v>145</v>
      </c>
      <c r="V21" s="47" t="s">
        <v>146</v>
      </c>
      <c r="W21" s="47" t="s">
        <v>128</v>
      </c>
      <c r="X21" s="47" t="s">
        <v>147</v>
      </c>
      <c r="Y21" s="47" t="s">
        <v>148</v>
      </c>
      <c r="Z21" s="47" t="s">
        <v>149</v>
      </c>
      <c r="AA21" s="47" t="s">
        <v>150</v>
      </c>
      <c r="AB21" s="47" t="s">
        <v>151</v>
      </c>
      <c r="AC21" s="47" t="s">
        <v>102</v>
      </c>
      <c r="AD21" s="47" t="s">
        <v>152</v>
      </c>
      <c r="AE21" s="48" t="s">
        <v>153</v>
      </c>
      <c r="AF21" s="50"/>
    </row>
    <row r="22" spans="1:33" ht="32.1" customHeight="1" x14ac:dyDescent="0.25">
      <c r="A22" s="51" t="s">
        <v>31</v>
      </c>
      <c r="B22" s="52"/>
      <c r="C22" s="53"/>
      <c r="D22" s="53"/>
      <c r="E22" s="53"/>
      <c r="F22" s="53"/>
      <c r="G22" s="53"/>
      <c r="H22" s="53"/>
      <c r="I22" s="53"/>
      <c r="J22" s="53"/>
      <c r="K22" s="53"/>
      <c r="L22" s="53"/>
      <c r="M22" s="53"/>
      <c r="N22" s="53">
        <f>SUM(B22:M22)</f>
        <v>0</v>
      </c>
      <c r="O22" s="54"/>
      <c r="P22" s="51" t="s">
        <v>27</v>
      </c>
      <c r="Q22" s="55"/>
      <c r="R22" s="56"/>
      <c r="S22" s="56"/>
      <c r="T22" s="56"/>
      <c r="U22" s="56"/>
      <c r="V22" s="56"/>
      <c r="W22" s="56"/>
      <c r="X22" s="217">
        <v>4702321680</v>
      </c>
      <c r="Y22" s="217"/>
      <c r="Z22" s="217"/>
      <c r="AA22" s="217"/>
      <c r="AB22" s="217"/>
      <c r="AC22" s="217">
        <f>SUM(Q22:AB22)</f>
        <v>4702321680</v>
      </c>
      <c r="AD22" s="106"/>
      <c r="AE22" s="156"/>
      <c r="AF22" s="50"/>
      <c r="AG22" s="155"/>
    </row>
    <row r="23" spans="1:33" ht="32.1" customHeight="1" x14ac:dyDescent="0.25">
      <c r="A23" s="57" t="s">
        <v>21</v>
      </c>
      <c r="B23" s="58"/>
      <c r="C23" s="59"/>
      <c r="D23" s="59"/>
      <c r="E23" s="59"/>
      <c r="F23" s="59"/>
      <c r="G23" s="59"/>
      <c r="H23" s="59"/>
      <c r="I23" s="59"/>
      <c r="J23" s="59"/>
      <c r="K23" s="59"/>
      <c r="L23" s="59"/>
      <c r="M23" s="59"/>
      <c r="N23" s="59">
        <f>SUM(B23:M23)</f>
        <v>0</v>
      </c>
      <c r="O23" s="60" t="str">
        <f>IFERROR(N23/(SUMIF(B23:M23,"&gt;0",B22:M22))," ")</f>
        <v xml:space="preserve"> </v>
      </c>
      <c r="P23" s="57" t="s">
        <v>29</v>
      </c>
      <c r="Q23" s="58"/>
      <c r="R23" s="59"/>
      <c r="S23" s="59"/>
      <c r="T23" s="59"/>
      <c r="U23" s="59"/>
      <c r="V23" s="59"/>
      <c r="W23" s="217">
        <v>4702321680</v>
      </c>
      <c r="X23" s="217">
        <v>0</v>
      </c>
      <c r="Y23" s="217">
        <v>0</v>
      </c>
      <c r="Z23" s="217">
        <v>0</v>
      </c>
      <c r="AA23" s="217"/>
      <c r="AB23" s="217"/>
      <c r="AC23" s="215">
        <f>SUM(Q23:AB23)</f>
        <v>4702321680</v>
      </c>
      <c r="AD23" s="216">
        <f>AC23/SUM(W22:X22)</f>
        <v>1</v>
      </c>
      <c r="AE23" s="213">
        <f>AC23/AC22</f>
        <v>1</v>
      </c>
      <c r="AF23" s="50"/>
    </row>
    <row r="24" spans="1:33" ht="32.1" customHeight="1" x14ac:dyDescent="0.25">
      <c r="A24" s="57" t="s">
        <v>23</v>
      </c>
      <c r="B24" s="58">
        <f>+B22-B23</f>
        <v>0</v>
      </c>
      <c r="C24" s="59">
        <f t="shared" ref="C24:M24" si="0">+C22-C23</f>
        <v>0</v>
      </c>
      <c r="D24" s="59">
        <f t="shared" si="0"/>
        <v>0</v>
      </c>
      <c r="E24" s="59">
        <f t="shared" si="0"/>
        <v>0</v>
      </c>
      <c r="F24" s="59">
        <f t="shared" si="0"/>
        <v>0</v>
      </c>
      <c r="G24" s="59">
        <f t="shared" si="0"/>
        <v>0</v>
      </c>
      <c r="H24" s="59">
        <f t="shared" si="0"/>
        <v>0</v>
      </c>
      <c r="I24" s="59">
        <f t="shared" si="0"/>
        <v>0</v>
      </c>
      <c r="J24" s="59">
        <f t="shared" si="0"/>
        <v>0</v>
      </c>
      <c r="K24" s="59">
        <f t="shared" si="0"/>
        <v>0</v>
      </c>
      <c r="L24" s="59">
        <f t="shared" si="0"/>
        <v>0</v>
      </c>
      <c r="M24" s="59">
        <f t="shared" si="0"/>
        <v>0</v>
      </c>
      <c r="N24" s="59">
        <f>SUM(B24:M24)</f>
        <v>0</v>
      </c>
      <c r="O24" s="61"/>
      <c r="P24" s="57" t="s">
        <v>31</v>
      </c>
      <c r="Q24" s="58"/>
      <c r="R24" s="59"/>
      <c r="S24" s="59"/>
      <c r="T24" s="59"/>
      <c r="U24" s="59"/>
      <c r="V24" s="59"/>
      <c r="W24" s="59"/>
      <c r="X24" s="217"/>
      <c r="Y24" s="217">
        <v>784000000</v>
      </c>
      <c r="Z24" s="217">
        <v>784000000</v>
      </c>
      <c r="AA24" s="217">
        <v>784000000</v>
      </c>
      <c r="AB24" s="217">
        <v>2350321680</v>
      </c>
      <c r="AC24" s="217">
        <f>SUM(Q24:AB24)</f>
        <v>4702321680</v>
      </c>
      <c r="AD24" s="59"/>
      <c r="AE24" s="62"/>
      <c r="AF24" s="50"/>
    </row>
    <row r="25" spans="1:33" ht="32.1" customHeight="1" thickBot="1" x14ac:dyDescent="0.3">
      <c r="A25" s="63" t="s">
        <v>25</v>
      </c>
      <c r="B25" s="64"/>
      <c r="C25" s="65"/>
      <c r="D25" s="65"/>
      <c r="E25" s="65"/>
      <c r="F25" s="65"/>
      <c r="G25" s="65"/>
      <c r="H25" s="65"/>
      <c r="I25" s="65"/>
      <c r="J25" s="65"/>
      <c r="K25" s="65"/>
      <c r="L25" s="65"/>
      <c r="M25" s="65"/>
      <c r="N25" s="65">
        <f>SUM(B25:M25)</f>
        <v>0</v>
      </c>
      <c r="O25" s="66" t="str">
        <f>IFERROR(N25/(SUMIF(B25:M25,"&gt;0",B24:M24))," ")</f>
        <v xml:space="preserve"> </v>
      </c>
      <c r="P25" s="63" t="s">
        <v>25</v>
      </c>
      <c r="Q25" s="64"/>
      <c r="R25" s="65"/>
      <c r="S25" s="65"/>
      <c r="T25" s="65"/>
      <c r="U25" s="65"/>
      <c r="V25" s="65"/>
      <c r="W25" s="65"/>
      <c r="X25" s="65">
        <v>0</v>
      </c>
      <c r="Y25" s="65">
        <v>358962107</v>
      </c>
      <c r="Z25" s="65">
        <v>1054728594</v>
      </c>
      <c r="AA25" s="65"/>
      <c r="AB25" s="65"/>
      <c r="AC25" s="217">
        <f>SUM(Q25:AB25)</f>
        <v>1413690701</v>
      </c>
      <c r="AD25" s="228">
        <f>AC25/SUM(W24:AB24)</f>
        <v>0.30063674865391177</v>
      </c>
      <c r="AE25" s="229">
        <f>AC25/AC24</f>
        <v>0.30063674865391177</v>
      </c>
      <c r="AF25" s="50"/>
    </row>
    <row r="26" spans="1:33" s="67" customFormat="1" ht="16.5" customHeight="1" thickBot="1" x14ac:dyDescent="0.25"/>
    <row r="27" spans="1:33" ht="33.950000000000003" customHeight="1" x14ac:dyDescent="0.25">
      <c r="A27" s="328" t="s">
        <v>154</v>
      </c>
      <c r="B27" s="329"/>
      <c r="C27" s="329"/>
      <c r="D27" s="329"/>
      <c r="E27" s="329"/>
      <c r="F27" s="329"/>
      <c r="G27" s="329"/>
      <c r="H27" s="329"/>
      <c r="I27" s="329"/>
      <c r="J27" s="329"/>
      <c r="K27" s="329"/>
      <c r="L27" s="329"/>
      <c r="M27" s="329"/>
      <c r="N27" s="329"/>
      <c r="O27" s="329"/>
      <c r="P27" s="329"/>
      <c r="Q27" s="329"/>
      <c r="R27" s="329"/>
      <c r="S27" s="329"/>
      <c r="T27" s="329"/>
      <c r="U27" s="329"/>
      <c r="V27" s="329"/>
      <c r="W27" s="329"/>
      <c r="X27" s="329"/>
      <c r="Y27" s="329"/>
      <c r="Z27" s="329"/>
      <c r="AA27" s="329"/>
      <c r="AB27" s="329"/>
      <c r="AC27" s="329"/>
      <c r="AD27" s="329"/>
      <c r="AE27" s="330"/>
    </row>
    <row r="28" spans="1:33" ht="15" customHeight="1" x14ac:dyDescent="0.25">
      <c r="A28" s="305" t="s">
        <v>34</v>
      </c>
      <c r="B28" s="307" t="s">
        <v>36</v>
      </c>
      <c r="C28" s="307"/>
      <c r="D28" s="307" t="s">
        <v>155</v>
      </c>
      <c r="E28" s="307"/>
      <c r="F28" s="307"/>
      <c r="G28" s="307"/>
      <c r="H28" s="307"/>
      <c r="I28" s="307"/>
      <c r="J28" s="307"/>
      <c r="K28" s="307"/>
      <c r="L28" s="307"/>
      <c r="M28" s="307"/>
      <c r="N28" s="307"/>
      <c r="O28" s="307"/>
      <c r="P28" s="307" t="s">
        <v>102</v>
      </c>
      <c r="Q28" s="307" t="s">
        <v>156</v>
      </c>
      <c r="R28" s="307"/>
      <c r="S28" s="307"/>
      <c r="T28" s="307"/>
      <c r="U28" s="307"/>
      <c r="V28" s="307"/>
      <c r="W28" s="307"/>
      <c r="X28" s="307"/>
      <c r="Y28" s="307" t="s">
        <v>157</v>
      </c>
      <c r="Z28" s="307"/>
      <c r="AA28" s="307"/>
      <c r="AB28" s="307"/>
      <c r="AC28" s="307"/>
      <c r="AD28" s="307"/>
      <c r="AE28" s="331"/>
    </row>
    <row r="29" spans="1:33" ht="27" customHeight="1" x14ac:dyDescent="0.25">
      <c r="A29" s="305"/>
      <c r="B29" s="307"/>
      <c r="C29" s="307"/>
      <c r="D29" s="68" t="s">
        <v>141</v>
      </c>
      <c r="E29" s="68" t="s">
        <v>142</v>
      </c>
      <c r="F29" s="68" t="s">
        <v>143</v>
      </c>
      <c r="G29" s="68" t="s">
        <v>144</v>
      </c>
      <c r="H29" s="68" t="s">
        <v>145</v>
      </c>
      <c r="I29" s="68" t="s">
        <v>146</v>
      </c>
      <c r="J29" s="68" t="s">
        <v>128</v>
      </c>
      <c r="K29" s="68" t="s">
        <v>147</v>
      </c>
      <c r="L29" s="68" t="s">
        <v>148</v>
      </c>
      <c r="M29" s="68" t="s">
        <v>149</v>
      </c>
      <c r="N29" s="68" t="s">
        <v>150</v>
      </c>
      <c r="O29" s="68" t="s">
        <v>151</v>
      </c>
      <c r="P29" s="307"/>
      <c r="Q29" s="307"/>
      <c r="R29" s="307"/>
      <c r="S29" s="307"/>
      <c r="T29" s="307"/>
      <c r="U29" s="307"/>
      <c r="V29" s="307"/>
      <c r="W29" s="307"/>
      <c r="X29" s="307"/>
      <c r="Y29" s="307"/>
      <c r="Z29" s="307"/>
      <c r="AA29" s="307"/>
      <c r="AB29" s="307"/>
      <c r="AC29" s="307"/>
      <c r="AD29" s="307"/>
      <c r="AE29" s="331"/>
    </row>
    <row r="30" spans="1:33" ht="111.95" customHeight="1" thickBot="1" x14ac:dyDescent="0.3">
      <c r="A30" s="106"/>
      <c r="B30" s="406"/>
      <c r="C30" s="406"/>
      <c r="D30" s="16"/>
      <c r="E30" s="16"/>
      <c r="F30" s="16"/>
      <c r="G30" s="16"/>
      <c r="H30" s="16"/>
      <c r="I30" s="16"/>
      <c r="J30" s="16"/>
      <c r="K30" s="16"/>
      <c r="L30" s="16"/>
      <c r="M30" s="16"/>
      <c r="N30" s="16"/>
      <c r="O30" s="16"/>
      <c r="P30" s="69">
        <f>SUM(D30:O30)</f>
        <v>0</v>
      </c>
      <c r="Q30" s="397"/>
      <c r="R30" s="397"/>
      <c r="S30" s="397"/>
      <c r="T30" s="397"/>
      <c r="U30" s="397"/>
      <c r="V30" s="397"/>
      <c r="W30" s="397"/>
      <c r="X30" s="397"/>
      <c r="Y30" s="397"/>
      <c r="Z30" s="397"/>
      <c r="AA30" s="397"/>
      <c r="AB30" s="397"/>
      <c r="AC30" s="397"/>
      <c r="AD30" s="397"/>
      <c r="AE30" s="398"/>
      <c r="AF30" s="138"/>
      <c r="AG30" s="138"/>
    </row>
    <row r="31" spans="1:33" ht="12" customHeight="1" thickBot="1" x14ac:dyDescent="0.3">
      <c r="A31" s="70"/>
      <c r="B31" s="71"/>
      <c r="C31" s="71"/>
      <c r="D31" s="27"/>
      <c r="E31" s="27"/>
      <c r="F31" s="27"/>
      <c r="G31" s="27"/>
      <c r="H31" s="27"/>
      <c r="I31" s="27"/>
      <c r="J31" s="27"/>
      <c r="K31" s="27"/>
      <c r="L31" s="27"/>
      <c r="M31" s="27"/>
      <c r="N31" s="27"/>
      <c r="O31" s="27"/>
      <c r="P31" s="72"/>
      <c r="Q31" s="139"/>
      <c r="R31" s="139"/>
      <c r="S31" s="139"/>
      <c r="T31" s="139"/>
      <c r="U31" s="139"/>
      <c r="V31" s="139"/>
      <c r="W31" s="139"/>
      <c r="X31" s="139"/>
      <c r="Y31" s="139"/>
      <c r="Z31" s="139"/>
      <c r="AA31" s="139"/>
      <c r="AB31" s="139"/>
      <c r="AC31" s="139"/>
      <c r="AD31" s="139"/>
      <c r="AE31" s="140"/>
      <c r="AF31" s="138"/>
      <c r="AG31" s="138"/>
    </row>
    <row r="32" spans="1:33" ht="45" customHeight="1" x14ac:dyDescent="0.25">
      <c r="A32" s="308" t="s">
        <v>158</v>
      </c>
      <c r="B32" s="309"/>
      <c r="C32" s="309"/>
      <c r="D32" s="309"/>
      <c r="E32" s="309"/>
      <c r="F32" s="309"/>
      <c r="G32" s="309"/>
      <c r="H32" s="309"/>
      <c r="I32" s="309"/>
      <c r="J32" s="309"/>
      <c r="K32" s="309"/>
      <c r="L32" s="309"/>
      <c r="M32" s="309"/>
      <c r="N32" s="309"/>
      <c r="O32" s="309"/>
      <c r="P32" s="309"/>
      <c r="Q32" s="309"/>
      <c r="R32" s="309"/>
      <c r="S32" s="309"/>
      <c r="T32" s="309"/>
      <c r="U32" s="309"/>
      <c r="V32" s="309"/>
      <c r="W32" s="309"/>
      <c r="X32" s="309"/>
      <c r="Y32" s="309"/>
      <c r="Z32" s="309"/>
      <c r="AA32" s="309"/>
      <c r="AB32" s="309"/>
      <c r="AC32" s="309"/>
      <c r="AD32" s="309"/>
      <c r="AE32" s="310"/>
      <c r="AF32" s="138"/>
      <c r="AG32" s="138"/>
    </row>
    <row r="33" spans="1:41" ht="23.1" customHeight="1" x14ac:dyDescent="0.25">
      <c r="A33" s="305" t="s">
        <v>44</v>
      </c>
      <c r="B33" s="307" t="s">
        <v>46</v>
      </c>
      <c r="C33" s="307" t="s">
        <v>36</v>
      </c>
      <c r="D33" s="307" t="s">
        <v>159</v>
      </c>
      <c r="E33" s="307"/>
      <c r="F33" s="307"/>
      <c r="G33" s="307"/>
      <c r="H33" s="307"/>
      <c r="I33" s="307"/>
      <c r="J33" s="307"/>
      <c r="K33" s="307"/>
      <c r="L33" s="307"/>
      <c r="M33" s="307"/>
      <c r="N33" s="307"/>
      <c r="O33" s="307"/>
      <c r="P33" s="307"/>
      <c r="Q33" s="307" t="s">
        <v>160</v>
      </c>
      <c r="R33" s="307"/>
      <c r="S33" s="307"/>
      <c r="T33" s="307"/>
      <c r="U33" s="307"/>
      <c r="V33" s="307"/>
      <c r="W33" s="307"/>
      <c r="X33" s="307"/>
      <c r="Y33" s="307"/>
      <c r="Z33" s="307"/>
      <c r="AA33" s="307"/>
      <c r="AB33" s="307"/>
      <c r="AC33" s="307"/>
      <c r="AD33" s="307"/>
      <c r="AE33" s="331"/>
      <c r="AF33" s="138"/>
      <c r="AG33" s="141"/>
      <c r="AH33" s="73"/>
      <c r="AI33" s="73"/>
      <c r="AJ33" s="73"/>
      <c r="AK33" s="73"/>
      <c r="AL33" s="73"/>
      <c r="AM33" s="73"/>
      <c r="AN33" s="73"/>
      <c r="AO33" s="73"/>
    </row>
    <row r="34" spans="1:41" ht="27" customHeight="1" x14ac:dyDescent="0.25">
      <c r="A34" s="305"/>
      <c r="B34" s="307"/>
      <c r="C34" s="332"/>
      <c r="D34" s="68" t="s">
        <v>141</v>
      </c>
      <c r="E34" s="68" t="s">
        <v>142</v>
      </c>
      <c r="F34" s="68" t="s">
        <v>143</v>
      </c>
      <c r="G34" s="68" t="s">
        <v>144</v>
      </c>
      <c r="H34" s="68" t="s">
        <v>145</v>
      </c>
      <c r="I34" s="68" t="s">
        <v>146</v>
      </c>
      <c r="J34" s="68" t="s">
        <v>128</v>
      </c>
      <c r="K34" s="68" t="s">
        <v>147</v>
      </c>
      <c r="L34" s="68" t="s">
        <v>148</v>
      </c>
      <c r="M34" s="68" t="s">
        <v>149</v>
      </c>
      <c r="N34" s="68" t="s">
        <v>150</v>
      </c>
      <c r="O34" s="68" t="s">
        <v>151</v>
      </c>
      <c r="P34" s="68" t="s">
        <v>102</v>
      </c>
      <c r="Q34" s="287" t="s">
        <v>52</v>
      </c>
      <c r="R34" s="288"/>
      <c r="S34" s="288"/>
      <c r="T34" s="311"/>
      <c r="U34" s="307" t="s">
        <v>54</v>
      </c>
      <c r="V34" s="307"/>
      <c r="W34" s="307"/>
      <c r="X34" s="307"/>
      <c r="Y34" s="307" t="s">
        <v>56</v>
      </c>
      <c r="Z34" s="307"/>
      <c r="AA34" s="307"/>
      <c r="AB34" s="307"/>
      <c r="AC34" s="307" t="s">
        <v>58</v>
      </c>
      <c r="AD34" s="307"/>
      <c r="AE34" s="331"/>
      <c r="AF34" s="138"/>
      <c r="AG34" s="141"/>
      <c r="AH34" s="73"/>
      <c r="AI34" s="73"/>
      <c r="AJ34" s="73"/>
      <c r="AK34" s="73"/>
      <c r="AL34" s="73"/>
      <c r="AM34" s="73"/>
      <c r="AN34" s="73"/>
      <c r="AO34" s="73"/>
    </row>
    <row r="35" spans="1:41" ht="246.95" customHeight="1" x14ac:dyDescent="0.25">
      <c r="A35" s="300" t="s">
        <v>137</v>
      </c>
      <c r="B35" s="302">
        <f>SUM(B41:B48)</f>
        <v>0.1</v>
      </c>
      <c r="C35" s="75" t="s">
        <v>48</v>
      </c>
      <c r="D35" s="74"/>
      <c r="E35" s="74"/>
      <c r="F35" s="74"/>
      <c r="G35" s="74"/>
      <c r="H35" s="74"/>
      <c r="I35" s="74"/>
      <c r="J35" s="74">
        <v>6</v>
      </c>
      <c r="K35" s="74">
        <v>6</v>
      </c>
      <c r="L35" s="74">
        <v>6</v>
      </c>
      <c r="M35" s="74">
        <v>6</v>
      </c>
      <c r="N35" s="74">
        <v>6</v>
      </c>
      <c r="O35" s="74">
        <v>6</v>
      </c>
      <c r="P35" s="151">
        <f>MAX(J35:O35)</f>
        <v>6</v>
      </c>
      <c r="Q35" s="317" t="s">
        <v>616</v>
      </c>
      <c r="R35" s="318"/>
      <c r="S35" s="318"/>
      <c r="T35" s="319"/>
      <c r="U35" s="323" t="s">
        <v>617</v>
      </c>
      <c r="V35" s="323"/>
      <c r="W35" s="323"/>
      <c r="X35" s="323"/>
      <c r="Y35" s="323" t="s">
        <v>161</v>
      </c>
      <c r="Z35" s="323"/>
      <c r="AA35" s="323"/>
      <c r="AB35" s="323"/>
      <c r="AC35" s="323" t="s">
        <v>610</v>
      </c>
      <c r="AD35" s="323"/>
      <c r="AE35" s="325"/>
      <c r="AF35" s="138"/>
      <c r="AG35" s="141"/>
      <c r="AH35" s="73"/>
      <c r="AI35" s="73"/>
      <c r="AJ35" s="73"/>
      <c r="AK35" s="73"/>
      <c r="AL35" s="73"/>
      <c r="AM35" s="73"/>
      <c r="AN35" s="73"/>
      <c r="AO35" s="73"/>
    </row>
    <row r="36" spans="1:41" ht="246.95" customHeight="1" thickBot="1" x14ac:dyDescent="0.3">
      <c r="A36" s="301"/>
      <c r="B36" s="303"/>
      <c r="C36" s="76" t="s">
        <v>50</v>
      </c>
      <c r="D36" s="142"/>
      <c r="E36" s="142"/>
      <c r="F36" s="142"/>
      <c r="G36" s="77"/>
      <c r="H36" s="77"/>
      <c r="I36" s="77"/>
      <c r="J36" s="214">
        <v>6</v>
      </c>
      <c r="K36" s="214">
        <v>6</v>
      </c>
      <c r="L36" s="214">
        <v>6</v>
      </c>
      <c r="M36" s="214">
        <v>6</v>
      </c>
      <c r="N36" s="214"/>
      <c r="O36" s="214"/>
      <c r="P36" s="214">
        <f>MAX(J36:O36)</f>
        <v>6</v>
      </c>
      <c r="Q36" s="320"/>
      <c r="R36" s="321"/>
      <c r="S36" s="321"/>
      <c r="T36" s="322"/>
      <c r="U36" s="324"/>
      <c r="V36" s="324"/>
      <c r="W36" s="324"/>
      <c r="X36" s="324"/>
      <c r="Y36" s="324"/>
      <c r="Z36" s="324"/>
      <c r="AA36" s="324"/>
      <c r="AB36" s="324"/>
      <c r="AC36" s="324"/>
      <c r="AD36" s="324"/>
      <c r="AE36" s="326"/>
      <c r="AF36" s="138"/>
      <c r="AG36" s="141"/>
      <c r="AH36" s="73"/>
      <c r="AI36" s="73"/>
      <c r="AJ36" s="73"/>
      <c r="AK36" s="73"/>
      <c r="AL36" s="73"/>
      <c r="AM36" s="73"/>
      <c r="AN36" s="73"/>
      <c r="AO36" s="73"/>
    </row>
    <row r="37" spans="1:41" s="67" customFormat="1" ht="17.25" customHeight="1" thickBot="1" x14ac:dyDescent="0.25"/>
    <row r="38" spans="1:41" ht="45" customHeight="1" thickBot="1" x14ac:dyDescent="0.3">
      <c r="A38" s="308" t="s">
        <v>162</v>
      </c>
      <c r="B38" s="309"/>
      <c r="C38" s="309"/>
      <c r="D38" s="309"/>
      <c r="E38" s="309"/>
      <c r="F38" s="309"/>
      <c r="G38" s="309"/>
      <c r="H38" s="309"/>
      <c r="I38" s="309"/>
      <c r="J38" s="309"/>
      <c r="K38" s="309"/>
      <c r="L38" s="309"/>
      <c r="M38" s="309"/>
      <c r="N38" s="309"/>
      <c r="O38" s="309"/>
      <c r="P38" s="309"/>
      <c r="Q38" s="309"/>
      <c r="R38" s="309"/>
      <c r="S38" s="309"/>
      <c r="T38" s="309"/>
      <c r="U38" s="309"/>
      <c r="V38" s="309"/>
      <c r="W38" s="309"/>
      <c r="X38" s="309"/>
      <c r="Y38" s="309"/>
      <c r="Z38" s="309"/>
      <c r="AA38" s="309"/>
      <c r="AB38" s="309"/>
      <c r="AC38" s="309"/>
      <c r="AD38" s="309"/>
      <c r="AE38" s="310"/>
      <c r="AG38" s="73"/>
      <c r="AH38" s="73"/>
      <c r="AI38" s="73"/>
      <c r="AJ38" s="73"/>
      <c r="AK38" s="73"/>
      <c r="AL38" s="73"/>
      <c r="AM38" s="73"/>
      <c r="AN38" s="73"/>
      <c r="AO38" s="73"/>
    </row>
    <row r="39" spans="1:41" ht="26.1" customHeight="1" x14ac:dyDescent="0.25">
      <c r="A39" s="304" t="s">
        <v>60</v>
      </c>
      <c r="B39" s="306" t="s">
        <v>163</v>
      </c>
      <c r="C39" s="312" t="s">
        <v>164</v>
      </c>
      <c r="D39" s="314" t="s">
        <v>165</v>
      </c>
      <c r="E39" s="315"/>
      <c r="F39" s="315"/>
      <c r="G39" s="315"/>
      <c r="H39" s="315"/>
      <c r="I39" s="315"/>
      <c r="J39" s="315"/>
      <c r="K39" s="315"/>
      <c r="L39" s="315"/>
      <c r="M39" s="315"/>
      <c r="N39" s="315"/>
      <c r="O39" s="315"/>
      <c r="P39" s="316"/>
      <c r="Q39" s="306" t="s">
        <v>166</v>
      </c>
      <c r="R39" s="306"/>
      <c r="S39" s="306"/>
      <c r="T39" s="306"/>
      <c r="U39" s="306"/>
      <c r="V39" s="306"/>
      <c r="W39" s="306"/>
      <c r="X39" s="306"/>
      <c r="Y39" s="306"/>
      <c r="Z39" s="306"/>
      <c r="AA39" s="306"/>
      <c r="AB39" s="306"/>
      <c r="AC39" s="306"/>
      <c r="AD39" s="306"/>
      <c r="AE39" s="327"/>
      <c r="AG39" s="73"/>
      <c r="AH39" s="73"/>
      <c r="AI39" s="73"/>
      <c r="AJ39" s="73"/>
      <c r="AK39" s="73"/>
      <c r="AL39" s="73"/>
      <c r="AM39" s="73"/>
      <c r="AN39" s="73"/>
      <c r="AO39" s="73"/>
    </row>
    <row r="40" spans="1:41" ht="26.1" customHeight="1" x14ac:dyDescent="0.25">
      <c r="A40" s="305"/>
      <c r="B40" s="307"/>
      <c r="C40" s="313"/>
      <c r="D40" s="68" t="s">
        <v>167</v>
      </c>
      <c r="E40" s="68" t="s">
        <v>168</v>
      </c>
      <c r="F40" s="68" t="s">
        <v>169</v>
      </c>
      <c r="G40" s="68" t="s">
        <v>170</v>
      </c>
      <c r="H40" s="68" t="s">
        <v>171</v>
      </c>
      <c r="I40" s="68" t="s">
        <v>172</v>
      </c>
      <c r="J40" s="68" t="s">
        <v>173</v>
      </c>
      <c r="K40" s="68" t="s">
        <v>174</v>
      </c>
      <c r="L40" s="68" t="s">
        <v>175</v>
      </c>
      <c r="M40" s="68" t="s">
        <v>176</v>
      </c>
      <c r="N40" s="68" t="s">
        <v>177</v>
      </c>
      <c r="O40" s="68" t="s">
        <v>178</v>
      </c>
      <c r="P40" s="68" t="s">
        <v>179</v>
      </c>
      <c r="Q40" s="287" t="s">
        <v>180</v>
      </c>
      <c r="R40" s="288"/>
      <c r="S40" s="288"/>
      <c r="T40" s="288"/>
      <c r="U40" s="288"/>
      <c r="V40" s="288"/>
      <c r="W40" s="288"/>
      <c r="X40" s="311"/>
      <c r="Y40" s="287" t="s">
        <v>68</v>
      </c>
      <c r="Z40" s="288"/>
      <c r="AA40" s="288"/>
      <c r="AB40" s="288"/>
      <c r="AC40" s="288"/>
      <c r="AD40" s="288"/>
      <c r="AE40" s="289"/>
      <c r="AG40" s="79"/>
      <c r="AH40" s="79"/>
      <c r="AI40" s="79"/>
      <c r="AJ40" s="79"/>
      <c r="AK40" s="79"/>
      <c r="AL40" s="79"/>
      <c r="AM40" s="79"/>
      <c r="AN40" s="79"/>
      <c r="AO40" s="79"/>
    </row>
    <row r="41" spans="1:41" ht="114" customHeight="1" x14ac:dyDescent="0.25">
      <c r="A41" s="295" t="s">
        <v>181</v>
      </c>
      <c r="B41" s="297">
        <v>0.02</v>
      </c>
      <c r="C41" s="80" t="s">
        <v>48</v>
      </c>
      <c r="D41" s="81"/>
      <c r="E41" s="81"/>
      <c r="F41" s="81"/>
      <c r="G41" s="81"/>
      <c r="H41" s="81"/>
      <c r="I41" s="81"/>
      <c r="J41" s="159">
        <v>0.16</v>
      </c>
      <c r="K41" s="159">
        <v>0.16</v>
      </c>
      <c r="L41" s="159">
        <v>0.17</v>
      </c>
      <c r="M41" s="159">
        <v>0.17</v>
      </c>
      <c r="N41" s="159">
        <v>0.17</v>
      </c>
      <c r="O41" s="159">
        <v>0.17</v>
      </c>
      <c r="P41" s="82">
        <f t="shared" ref="P41:P48" si="1">SUM(D41:O41)</f>
        <v>1</v>
      </c>
      <c r="Q41" s="278" t="s">
        <v>618</v>
      </c>
      <c r="R41" s="279"/>
      <c r="S41" s="279"/>
      <c r="T41" s="279"/>
      <c r="U41" s="279"/>
      <c r="V41" s="279"/>
      <c r="W41" s="279"/>
      <c r="X41" s="280"/>
      <c r="Y41" s="284" t="s">
        <v>725</v>
      </c>
      <c r="Z41" s="279"/>
      <c r="AA41" s="279"/>
      <c r="AB41" s="279"/>
      <c r="AC41" s="279"/>
      <c r="AD41" s="279"/>
      <c r="AE41" s="285"/>
      <c r="AG41" s="83"/>
      <c r="AH41" s="83"/>
      <c r="AI41" s="83"/>
      <c r="AJ41" s="83"/>
      <c r="AK41" s="83"/>
      <c r="AL41" s="83"/>
      <c r="AM41" s="83"/>
      <c r="AN41" s="83"/>
      <c r="AO41" s="83"/>
    </row>
    <row r="42" spans="1:41" ht="114" customHeight="1" x14ac:dyDescent="0.25">
      <c r="A42" s="299"/>
      <c r="B42" s="297"/>
      <c r="C42" s="84" t="s">
        <v>50</v>
      </c>
      <c r="D42" s="85"/>
      <c r="E42" s="85"/>
      <c r="F42" s="85"/>
      <c r="G42" s="85"/>
      <c r="H42" s="85"/>
      <c r="I42" s="85"/>
      <c r="J42" s="85">
        <v>0.16</v>
      </c>
      <c r="K42" s="85">
        <v>0.16</v>
      </c>
      <c r="L42" s="85">
        <v>0.17</v>
      </c>
      <c r="M42" s="85">
        <v>0.17</v>
      </c>
      <c r="N42" s="85"/>
      <c r="O42" s="85"/>
      <c r="P42" s="82">
        <f t="shared" si="1"/>
        <v>0.66</v>
      </c>
      <c r="Q42" s="281"/>
      <c r="R42" s="282"/>
      <c r="S42" s="282"/>
      <c r="T42" s="282"/>
      <c r="U42" s="282"/>
      <c r="V42" s="282"/>
      <c r="W42" s="282"/>
      <c r="X42" s="283"/>
      <c r="Y42" s="281"/>
      <c r="Z42" s="282"/>
      <c r="AA42" s="282"/>
      <c r="AB42" s="282"/>
      <c r="AC42" s="282"/>
      <c r="AD42" s="282"/>
      <c r="AE42" s="286"/>
    </row>
    <row r="43" spans="1:41" ht="144.94999999999999" customHeight="1" x14ac:dyDescent="0.25">
      <c r="A43" s="295" t="s">
        <v>182</v>
      </c>
      <c r="B43" s="297">
        <v>0.02</v>
      </c>
      <c r="C43" s="80" t="s">
        <v>48</v>
      </c>
      <c r="D43" s="81"/>
      <c r="E43" s="81"/>
      <c r="F43" s="81"/>
      <c r="G43" s="81"/>
      <c r="H43" s="81"/>
      <c r="I43" s="81"/>
      <c r="J43" s="159">
        <v>0.16</v>
      </c>
      <c r="K43" s="159">
        <v>0.16</v>
      </c>
      <c r="L43" s="159">
        <v>0.17</v>
      </c>
      <c r="M43" s="159">
        <v>0.17</v>
      </c>
      <c r="N43" s="159">
        <v>0.17</v>
      </c>
      <c r="O43" s="159">
        <v>0.17</v>
      </c>
      <c r="P43" s="82">
        <f t="shared" si="1"/>
        <v>1</v>
      </c>
      <c r="Q43" s="278" t="s">
        <v>619</v>
      </c>
      <c r="R43" s="279"/>
      <c r="S43" s="279"/>
      <c r="T43" s="279"/>
      <c r="U43" s="279"/>
      <c r="V43" s="279"/>
      <c r="W43" s="279"/>
      <c r="X43" s="280"/>
      <c r="Y43" s="284" t="s">
        <v>726</v>
      </c>
      <c r="Z43" s="279"/>
      <c r="AA43" s="279"/>
      <c r="AB43" s="279"/>
      <c r="AC43" s="279"/>
      <c r="AD43" s="279"/>
      <c r="AE43" s="285"/>
    </row>
    <row r="44" spans="1:41" ht="144.94999999999999" customHeight="1" x14ac:dyDescent="0.25">
      <c r="A44" s="299"/>
      <c r="B44" s="297"/>
      <c r="C44" s="84" t="s">
        <v>50</v>
      </c>
      <c r="D44" s="85"/>
      <c r="E44" s="85"/>
      <c r="F44" s="85"/>
      <c r="G44" s="85"/>
      <c r="H44" s="85"/>
      <c r="I44" s="85"/>
      <c r="J44" s="85">
        <v>0.16</v>
      </c>
      <c r="K44" s="85">
        <v>0.16</v>
      </c>
      <c r="L44" s="85">
        <v>0.17</v>
      </c>
      <c r="M44" s="85">
        <v>0.17</v>
      </c>
      <c r="N44" s="85"/>
      <c r="O44" s="85"/>
      <c r="P44" s="82">
        <f t="shared" si="1"/>
        <v>0.66</v>
      </c>
      <c r="Q44" s="281"/>
      <c r="R44" s="282"/>
      <c r="S44" s="282"/>
      <c r="T44" s="282"/>
      <c r="U44" s="282"/>
      <c r="V44" s="282"/>
      <c r="W44" s="282"/>
      <c r="X44" s="283"/>
      <c r="Y44" s="281"/>
      <c r="Z44" s="282"/>
      <c r="AA44" s="282"/>
      <c r="AB44" s="282"/>
      <c r="AC44" s="282"/>
      <c r="AD44" s="282"/>
      <c r="AE44" s="286"/>
    </row>
    <row r="45" spans="1:41" ht="136.5" customHeight="1" x14ac:dyDescent="0.25">
      <c r="A45" s="295" t="s">
        <v>183</v>
      </c>
      <c r="B45" s="297">
        <v>0.03</v>
      </c>
      <c r="C45" s="80" t="s">
        <v>48</v>
      </c>
      <c r="D45" s="81"/>
      <c r="E45" s="81"/>
      <c r="F45" s="81"/>
      <c r="G45" s="81"/>
      <c r="H45" s="81"/>
      <c r="I45" s="81"/>
      <c r="J45" s="159">
        <v>0.16</v>
      </c>
      <c r="K45" s="159">
        <v>0.16</v>
      </c>
      <c r="L45" s="159">
        <v>0.17</v>
      </c>
      <c r="M45" s="159">
        <v>0.17</v>
      </c>
      <c r="N45" s="159">
        <v>0.17</v>
      </c>
      <c r="O45" s="159">
        <v>0.17</v>
      </c>
      <c r="P45" s="82">
        <f t="shared" si="1"/>
        <v>1</v>
      </c>
      <c r="Q45" s="278" t="s">
        <v>620</v>
      </c>
      <c r="R45" s="290"/>
      <c r="S45" s="290"/>
      <c r="T45" s="290"/>
      <c r="U45" s="290"/>
      <c r="V45" s="290"/>
      <c r="W45" s="290"/>
      <c r="X45" s="291"/>
      <c r="Y45" s="284" t="s">
        <v>727</v>
      </c>
      <c r="Z45" s="279"/>
      <c r="AA45" s="279"/>
      <c r="AB45" s="279"/>
      <c r="AC45" s="279"/>
      <c r="AD45" s="279"/>
      <c r="AE45" s="285"/>
    </row>
    <row r="46" spans="1:41" ht="136.5" customHeight="1" x14ac:dyDescent="0.25">
      <c r="A46" s="299"/>
      <c r="B46" s="297"/>
      <c r="C46" s="84" t="s">
        <v>50</v>
      </c>
      <c r="D46" s="85"/>
      <c r="E46" s="85"/>
      <c r="F46" s="85"/>
      <c r="G46" s="85"/>
      <c r="H46" s="85"/>
      <c r="I46" s="85"/>
      <c r="J46" s="85">
        <v>0.16</v>
      </c>
      <c r="K46" s="85">
        <v>0.16</v>
      </c>
      <c r="L46" s="85">
        <v>0.17</v>
      </c>
      <c r="M46" s="85">
        <v>0.17</v>
      </c>
      <c r="N46" s="85"/>
      <c r="O46" s="85"/>
      <c r="P46" s="82">
        <f t="shared" si="1"/>
        <v>0.66</v>
      </c>
      <c r="Q46" s="292"/>
      <c r="R46" s="293"/>
      <c r="S46" s="293"/>
      <c r="T46" s="293"/>
      <c r="U46" s="293"/>
      <c r="V46" s="293"/>
      <c r="W46" s="293"/>
      <c r="X46" s="294"/>
      <c r="Y46" s="281"/>
      <c r="Z46" s="282"/>
      <c r="AA46" s="282"/>
      <c r="AB46" s="282"/>
      <c r="AC46" s="282"/>
      <c r="AD46" s="282"/>
      <c r="AE46" s="286"/>
    </row>
    <row r="47" spans="1:41" ht="126.6" customHeight="1" x14ac:dyDescent="0.25">
      <c r="A47" s="295" t="s">
        <v>184</v>
      </c>
      <c r="B47" s="297">
        <v>0.03</v>
      </c>
      <c r="C47" s="80" t="s">
        <v>48</v>
      </c>
      <c r="D47" s="81"/>
      <c r="E47" s="81"/>
      <c r="F47" s="81"/>
      <c r="G47" s="81"/>
      <c r="H47" s="81"/>
      <c r="I47" s="81"/>
      <c r="J47" s="159">
        <v>0.16</v>
      </c>
      <c r="K47" s="159">
        <v>0.16</v>
      </c>
      <c r="L47" s="159">
        <v>0.17</v>
      </c>
      <c r="M47" s="159">
        <v>0.17</v>
      </c>
      <c r="N47" s="159">
        <v>0.17</v>
      </c>
      <c r="O47" s="159">
        <v>0.17</v>
      </c>
      <c r="P47" s="82">
        <f t="shared" si="1"/>
        <v>1</v>
      </c>
      <c r="Q47" s="278" t="s">
        <v>621</v>
      </c>
      <c r="R47" s="279"/>
      <c r="S47" s="279"/>
      <c r="T47" s="279"/>
      <c r="U47" s="279"/>
      <c r="V47" s="279"/>
      <c r="W47" s="279"/>
      <c r="X47" s="280"/>
      <c r="Y47" s="284" t="s">
        <v>728</v>
      </c>
      <c r="Z47" s="279"/>
      <c r="AA47" s="279"/>
      <c r="AB47" s="279"/>
      <c r="AC47" s="279"/>
      <c r="AD47" s="279"/>
      <c r="AE47" s="285"/>
    </row>
    <row r="48" spans="1:41" ht="126.6" customHeight="1" thickBot="1" x14ac:dyDescent="0.3">
      <c r="A48" s="296"/>
      <c r="B48" s="298"/>
      <c r="C48" s="76" t="s">
        <v>50</v>
      </c>
      <c r="D48" s="86"/>
      <c r="E48" s="86"/>
      <c r="F48" s="86"/>
      <c r="G48" s="86"/>
      <c r="H48" s="86"/>
      <c r="I48" s="86"/>
      <c r="J48" s="86">
        <v>0.16</v>
      </c>
      <c r="K48" s="86">
        <v>0.16</v>
      </c>
      <c r="L48" s="86">
        <v>0.17</v>
      </c>
      <c r="M48" s="86">
        <v>0.17</v>
      </c>
      <c r="N48" s="86"/>
      <c r="O48" s="86"/>
      <c r="P48" s="87">
        <f t="shared" si="1"/>
        <v>0.66</v>
      </c>
      <c r="Q48" s="281"/>
      <c r="R48" s="282"/>
      <c r="S48" s="282"/>
      <c r="T48" s="282"/>
      <c r="U48" s="282"/>
      <c r="V48" s="282"/>
      <c r="W48" s="282"/>
      <c r="X48" s="283"/>
      <c r="Y48" s="281"/>
      <c r="Z48" s="282"/>
      <c r="AA48" s="282"/>
      <c r="AB48" s="282"/>
      <c r="AC48" s="282"/>
      <c r="AD48" s="282"/>
      <c r="AE48" s="286"/>
    </row>
    <row r="49" spans="1:1" ht="15" customHeight="1" x14ac:dyDescent="0.25">
      <c r="A49" s="15" t="s">
        <v>185</v>
      </c>
    </row>
  </sheetData>
  <mergeCells count="83">
    <mergeCell ref="C17:AE17"/>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 ref="A1:A4"/>
    <mergeCell ref="B1:AA1"/>
    <mergeCell ref="B2:AA2"/>
    <mergeCell ref="B3:AA4"/>
    <mergeCell ref="AB1:AE1"/>
    <mergeCell ref="AB2:AE2"/>
    <mergeCell ref="AB3:AE3"/>
    <mergeCell ref="AB4:AE4"/>
    <mergeCell ref="A11:B13"/>
    <mergeCell ref="D7:H9"/>
    <mergeCell ref="A15:B15"/>
    <mergeCell ref="O7:P7"/>
    <mergeCell ref="C11:AE13"/>
    <mergeCell ref="C15:K15"/>
    <mergeCell ref="M7:N7"/>
    <mergeCell ref="O8:P8"/>
    <mergeCell ref="M9:N9"/>
    <mergeCell ref="O9:P9"/>
    <mergeCell ref="I7:J9"/>
    <mergeCell ref="K7:L9"/>
    <mergeCell ref="Y15:Z15"/>
    <mergeCell ref="A7:B9"/>
    <mergeCell ref="C7:C9"/>
    <mergeCell ref="M8:N8"/>
    <mergeCell ref="D28:O28"/>
    <mergeCell ref="P28:P29"/>
    <mergeCell ref="A27:AE27"/>
    <mergeCell ref="U34:X34"/>
    <mergeCell ref="Y34:AB34"/>
    <mergeCell ref="A32:AE32"/>
    <mergeCell ref="Q33:AE33"/>
    <mergeCell ref="Q34:T34"/>
    <mergeCell ref="A33:A34"/>
    <mergeCell ref="B33:B34"/>
    <mergeCell ref="C33:C34"/>
    <mergeCell ref="D33:P33"/>
    <mergeCell ref="AC34:AE34"/>
    <mergeCell ref="A35:A36"/>
    <mergeCell ref="B35:B36"/>
    <mergeCell ref="A39:A40"/>
    <mergeCell ref="B39:B40"/>
    <mergeCell ref="A41:A42"/>
    <mergeCell ref="B41:B42"/>
    <mergeCell ref="A38:AE38"/>
    <mergeCell ref="Q40:X40"/>
    <mergeCell ref="C39:C40"/>
    <mergeCell ref="D39:P39"/>
    <mergeCell ref="Q35:T36"/>
    <mergeCell ref="U35:X36"/>
    <mergeCell ref="Y35:AB36"/>
    <mergeCell ref="AC35:AE36"/>
    <mergeCell ref="Q39:AE39"/>
    <mergeCell ref="A47:A48"/>
    <mergeCell ref="B47:B48"/>
    <mergeCell ref="A43:A44"/>
    <mergeCell ref="B43:B44"/>
    <mergeCell ref="A45:A46"/>
    <mergeCell ref="B45:B46"/>
    <mergeCell ref="Q47:X48"/>
    <mergeCell ref="Y47:AE48"/>
    <mergeCell ref="Y40:AE40"/>
    <mergeCell ref="Y41:AE42"/>
    <mergeCell ref="Q43:X44"/>
    <mergeCell ref="Y43:AE44"/>
    <mergeCell ref="Q45:X46"/>
    <mergeCell ref="Y45:AE46"/>
    <mergeCell ref="Q41:X42"/>
  </mergeCells>
  <dataValidations count="3">
    <dataValidation type="textLength" operator="lessThanOrEqual" allowBlank="1" showInputMessage="1" showErrorMessage="1" errorTitle="Máximo 2.000 caracteres" error="Máximo 2.000 caracteres" sqref="Y35 AC35 Q35 Q45 Q41 Q43 Q47" xr:uid="{00000000-0002-0000-0000-000000000000}">
      <formula1>2000</formula1>
    </dataValidation>
    <dataValidation type="textLength" operator="lessThanOrEqual" allowBlank="1" showInputMessage="1" showErrorMessage="1" errorTitle="Máximo 2.000 caracteres" error="Máximo 2.000 caracteres" promptTitle="2.000 caracteres" sqref="Q30:Q31" xr:uid="{00000000-0002-0000-0000-000001000000}">
      <formula1>2000</formula1>
    </dataValidation>
    <dataValidation type="list" allowBlank="1" showInputMessage="1" showErrorMessage="1" sqref="C7:C9" xr:uid="{00000000-0002-0000-0000-000002000000}">
      <formula1>$B$21:$M$21</formula1>
    </dataValidation>
  </dataValidations>
  <hyperlinks>
    <hyperlink ref="Y41" r:id="rId1" xr:uid="{8F52AD96-E5E8-4A44-B14F-1E59614F6F0D}"/>
    <hyperlink ref="Y43" r:id="rId2" xr:uid="{1C183ACD-04CA-48BC-B364-0DE07711D120}"/>
    <hyperlink ref="Y45" r:id="rId3" xr:uid="{5CF5595B-BA93-4A3D-BB2A-2B6D1B21D4AD}"/>
    <hyperlink ref="Y47" r:id="rId4" xr:uid="{D30BD0FE-0BED-40F9-8C7C-C8DD2847908C}"/>
  </hyperlinks>
  <pageMargins left="0.25" right="0.25" top="0.75" bottom="0.75" header="0.3" footer="0.3"/>
  <pageSetup scale="21" orientation="landscape" r:id="rId5"/>
  <drawing r:id="rId6"/>
  <extLst>
    <ext xmlns:x14="http://schemas.microsoft.com/office/spreadsheetml/2009/9/main" uri="{CCE6A557-97BC-4b89-ADB6-D9C93CAAB3DF}">
      <x14:dataValidations xmlns:xm="http://schemas.microsoft.com/office/excel/2006/main" count="4">
        <x14:dataValidation type="list" allowBlank="1" showInputMessage="1" showErrorMessage="1" xr:uid="{08E4D5EC-48B6-48B0-9CFF-49BF9A007553}">
          <x14:formula1>
            <xm:f>listas!$D$2:$D$15</xm:f>
          </x14:formula1>
          <xm:sqref>C11:AE13</xm:sqref>
        </x14:dataValidation>
        <x14:dataValidation type="list" allowBlank="1" showInputMessage="1" showErrorMessage="1" xr:uid="{DE3819A2-E2C6-40B8-AA71-26E1B8A63CDB}">
          <x14:formula1>
            <xm:f>listas!$A$2:$A$6</xm:f>
          </x14:formula1>
          <xm:sqref>C15:K15</xm:sqref>
        </x14:dataValidation>
        <x14:dataValidation type="list" allowBlank="1" showInputMessage="1" showErrorMessage="1" xr:uid="{8846E161-823A-4370-AD42-5BD0B7F51418}">
          <x14:formula1>
            <xm:f>listas!$B$2:$B$8</xm:f>
          </x14:formula1>
          <xm:sqref>R15:X15</xm:sqref>
        </x14:dataValidation>
        <x14:dataValidation type="list" allowBlank="1" showInputMessage="1" showErrorMessage="1" xr:uid="{B110DE27-57FC-46FF-A6C8-F855FB03735E}">
          <x14:formula1>
            <xm:f>listas!$C$2:$C$20</xm:f>
          </x14:formula1>
          <xm:sqref>AA15:AE15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F6497-94D1-407A-905D-4FEBA7EC436B}">
  <sheetPr>
    <tabColor theme="0"/>
    <pageSetUpPr fitToPage="1"/>
  </sheetPr>
  <dimension ref="A1:AO46"/>
  <sheetViews>
    <sheetView showGridLines="0" topLeftCell="O18" zoomScale="70" zoomScaleNormal="70" workbookViewId="0">
      <selection activeCell="C17" sqref="C17:AE17"/>
    </sheetView>
  </sheetViews>
  <sheetFormatPr baseColWidth="10" defaultColWidth="10.85546875" defaultRowHeight="14.25" x14ac:dyDescent="0.25"/>
  <cols>
    <col min="1" max="1" width="38.42578125" style="15" customWidth="1"/>
    <col min="2" max="15" width="20.5703125" style="15" customWidth="1"/>
    <col min="16" max="16" width="32.42578125" style="15" customWidth="1"/>
    <col min="17" max="27" width="18.140625" style="15" customWidth="1"/>
    <col min="28" max="28" width="22.5703125" style="15" customWidth="1"/>
    <col min="29" max="29" width="19" style="15" customWidth="1"/>
    <col min="30" max="30" width="19.42578125" style="15" customWidth="1"/>
    <col min="31" max="31" width="20.5703125" style="15" customWidth="1"/>
    <col min="32" max="32" width="22.85546875" style="15" customWidth="1"/>
    <col min="33" max="33" width="18.42578125" style="15" bestFit="1" customWidth="1"/>
    <col min="34" max="34" width="8.42578125" style="15" customWidth="1"/>
    <col min="35" max="35" width="18.42578125" style="15" bestFit="1" customWidth="1"/>
    <col min="36" max="36" width="5.5703125" style="15" customWidth="1"/>
    <col min="37" max="37" width="18.42578125" style="15" bestFit="1" customWidth="1"/>
    <col min="38" max="38" width="4.570312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x14ac:dyDescent="0.3">
      <c r="A1" s="376"/>
      <c r="B1" s="379" t="s">
        <v>121</v>
      </c>
      <c r="C1" s="380"/>
      <c r="D1" s="380"/>
      <c r="E1" s="380"/>
      <c r="F1" s="380"/>
      <c r="G1" s="380"/>
      <c r="H1" s="380"/>
      <c r="I1" s="380"/>
      <c r="J1" s="380"/>
      <c r="K1" s="380"/>
      <c r="L1" s="380"/>
      <c r="M1" s="380"/>
      <c r="N1" s="380"/>
      <c r="O1" s="380"/>
      <c r="P1" s="380"/>
      <c r="Q1" s="380"/>
      <c r="R1" s="380"/>
      <c r="S1" s="380"/>
      <c r="T1" s="380"/>
      <c r="U1" s="380"/>
      <c r="V1" s="380"/>
      <c r="W1" s="380"/>
      <c r="X1" s="380"/>
      <c r="Y1" s="380"/>
      <c r="Z1" s="380"/>
      <c r="AA1" s="381"/>
      <c r="AB1" s="388" t="s">
        <v>122</v>
      </c>
      <c r="AC1" s="389"/>
      <c r="AD1" s="389"/>
      <c r="AE1" s="390"/>
    </row>
    <row r="2" spans="1:31" ht="30.75" customHeight="1" thickBot="1" x14ac:dyDescent="0.3">
      <c r="A2" s="377"/>
      <c r="B2" s="379" t="s">
        <v>123</v>
      </c>
      <c r="C2" s="380"/>
      <c r="D2" s="380"/>
      <c r="E2" s="380"/>
      <c r="F2" s="380"/>
      <c r="G2" s="380"/>
      <c r="H2" s="380"/>
      <c r="I2" s="380"/>
      <c r="J2" s="380"/>
      <c r="K2" s="380"/>
      <c r="L2" s="380"/>
      <c r="M2" s="380"/>
      <c r="N2" s="380"/>
      <c r="O2" s="380"/>
      <c r="P2" s="380"/>
      <c r="Q2" s="380"/>
      <c r="R2" s="380"/>
      <c r="S2" s="380"/>
      <c r="T2" s="380"/>
      <c r="U2" s="380"/>
      <c r="V2" s="380"/>
      <c r="W2" s="380"/>
      <c r="X2" s="380"/>
      <c r="Y2" s="380"/>
      <c r="Z2" s="380"/>
      <c r="AA2" s="381"/>
      <c r="AB2" s="388" t="s">
        <v>124</v>
      </c>
      <c r="AC2" s="389"/>
      <c r="AD2" s="389"/>
      <c r="AE2" s="390"/>
    </row>
    <row r="3" spans="1:31" ht="24" customHeight="1" thickBot="1" x14ac:dyDescent="0.3">
      <c r="A3" s="377"/>
      <c r="B3" s="382" t="s">
        <v>125</v>
      </c>
      <c r="C3" s="383"/>
      <c r="D3" s="383"/>
      <c r="E3" s="383"/>
      <c r="F3" s="383"/>
      <c r="G3" s="383"/>
      <c r="H3" s="383"/>
      <c r="I3" s="383"/>
      <c r="J3" s="383"/>
      <c r="K3" s="383"/>
      <c r="L3" s="383"/>
      <c r="M3" s="383"/>
      <c r="N3" s="383"/>
      <c r="O3" s="383"/>
      <c r="P3" s="383"/>
      <c r="Q3" s="383"/>
      <c r="R3" s="383"/>
      <c r="S3" s="383"/>
      <c r="T3" s="383"/>
      <c r="U3" s="383"/>
      <c r="V3" s="383"/>
      <c r="W3" s="383"/>
      <c r="X3" s="383"/>
      <c r="Y3" s="383"/>
      <c r="Z3" s="383"/>
      <c r="AA3" s="384"/>
      <c r="AB3" s="388" t="s">
        <v>126</v>
      </c>
      <c r="AC3" s="389"/>
      <c r="AD3" s="389"/>
      <c r="AE3" s="390"/>
    </row>
    <row r="4" spans="1:31" ht="21.75" customHeight="1" thickBot="1" x14ac:dyDescent="0.3">
      <c r="A4" s="378"/>
      <c r="B4" s="385"/>
      <c r="C4" s="386"/>
      <c r="D4" s="386"/>
      <c r="E4" s="386"/>
      <c r="F4" s="386"/>
      <c r="G4" s="386"/>
      <c r="H4" s="386"/>
      <c r="I4" s="386"/>
      <c r="J4" s="386"/>
      <c r="K4" s="386"/>
      <c r="L4" s="386"/>
      <c r="M4" s="386"/>
      <c r="N4" s="386"/>
      <c r="O4" s="386"/>
      <c r="P4" s="386"/>
      <c r="Q4" s="386"/>
      <c r="R4" s="386"/>
      <c r="S4" s="386"/>
      <c r="T4" s="386"/>
      <c r="U4" s="386"/>
      <c r="V4" s="386"/>
      <c r="W4" s="386"/>
      <c r="X4" s="386"/>
      <c r="Y4" s="386"/>
      <c r="Z4" s="386"/>
      <c r="AA4" s="387"/>
      <c r="AB4" s="391" t="s">
        <v>127</v>
      </c>
      <c r="AC4" s="392"/>
      <c r="AD4" s="392"/>
      <c r="AE4" s="393"/>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customHeight="1" x14ac:dyDescent="0.25">
      <c r="A7" s="333" t="s">
        <v>4</v>
      </c>
      <c r="B7" s="334"/>
      <c r="C7" s="371" t="s">
        <v>149</v>
      </c>
      <c r="D7" s="333" t="s">
        <v>6</v>
      </c>
      <c r="E7" s="339"/>
      <c r="F7" s="339"/>
      <c r="G7" s="339"/>
      <c r="H7" s="334"/>
      <c r="I7" s="363">
        <v>45610</v>
      </c>
      <c r="J7" s="364"/>
      <c r="K7" s="333" t="s">
        <v>8</v>
      </c>
      <c r="L7" s="334"/>
      <c r="M7" s="355" t="s">
        <v>129</v>
      </c>
      <c r="N7" s="356"/>
      <c r="O7" s="344"/>
      <c r="P7" s="345"/>
      <c r="Q7" s="20"/>
      <c r="R7" s="20"/>
      <c r="S7" s="20"/>
      <c r="T7" s="20"/>
      <c r="U7" s="20"/>
      <c r="V7" s="20"/>
      <c r="W7" s="20"/>
      <c r="X7" s="20"/>
      <c r="Y7" s="20"/>
      <c r="Z7" s="21"/>
      <c r="AA7" s="20"/>
      <c r="AB7" s="20"/>
      <c r="AD7" s="22"/>
      <c r="AE7" s="23"/>
    </row>
    <row r="8" spans="1:31" ht="15" customHeight="1" x14ac:dyDescent="0.25">
      <c r="A8" s="335"/>
      <c r="B8" s="336"/>
      <c r="C8" s="372"/>
      <c r="D8" s="335"/>
      <c r="E8" s="340"/>
      <c r="F8" s="340"/>
      <c r="G8" s="340"/>
      <c r="H8" s="336"/>
      <c r="I8" s="365"/>
      <c r="J8" s="366"/>
      <c r="K8" s="335"/>
      <c r="L8" s="336"/>
      <c r="M8" s="374" t="s">
        <v>130</v>
      </c>
      <c r="N8" s="375"/>
      <c r="O8" s="357"/>
      <c r="P8" s="358"/>
      <c r="Q8" s="20"/>
      <c r="R8" s="20"/>
      <c r="S8" s="20"/>
      <c r="T8" s="20"/>
      <c r="U8" s="20"/>
      <c r="V8" s="20"/>
      <c r="W8" s="20"/>
      <c r="X8" s="20"/>
      <c r="Y8" s="20"/>
      <c r="Z8" s="21"/>
      <c r="AA8" s="20"/>
      <c r="AB8" s="20"/>
      <c r="AD8" s="22"/>
      <c r="AE8" s="23"/>
    </row>
    <row r="9" spans="1:31" ht="15.75" customHeight="1" thickBot="1" x14ac:dyDescent="0.3">
      <c r="A9" s="337"/>
      <c r="B9" s="338"/>
      <c r="C9" s="373"/>
      <c r="D9" s="337"/>
      <c r="E9" s="341"/>
      <c r="F9" s="341"/>
      <c r="G9" s="341"/>
      <c r="H9" s="338"/>
      <c r="I9" s="367"/>
      <c r="J9" s="368"/>
      <c r="K9" s="337"/>
      <c r="L9" s="338"/>
      <c r="M9" s="359" t="s">
        <v>131</v>
      </c>
      <c r="N9" s="360"/>
      <c r="O9" s="361" t="s">
        <v>132</v>
      </c>
      <c r="P9" s="362"/>
      <c r="Q9" s="20"/>
      <c r="R9" s="20"/>
      <c r="S9" s="20"/>
      <c r="T9" s="20"/>
      <c r="U9" s="20"/>
      <c r="V9" s="20"/>
      <c r="W9" s="20"/>
      <c r="X9" s="20"/>
      <c r="Y9" s="20"/>
      <c r="Z9" s="21"/>
      <c r="AA9" s="20"/>
      <c r="AB9" s="20"/>
      <c r="AD9" s="22"/>
      <c r="AE9" s="23"/>
    </row>
    <row r="10" spans="1:31" ht="15" customHeight="1" thickBot="1" x14ac:dyDescent="0.3">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333" t="s">
        <v>10</v>
      </c>
      <c r="B11" s="334"/>
      <c r="C11" s="308" t="s">
        <v>133</v>
      </c>
      <c r="D11" s="309"/>
      <c r="E11" s="309"/>
      <c r="F11" s="309"/>
      <c r="G11" s="309"/>
      <c r="H11" s="309"/>
      <c r="I11" s="309"/>
      <c r="J11" s="309"/>
      <c r="K11" s="309"/>
      <c r="L11" s="309"/>
      <c r="M11" s="309"/>
      <c r="N11" s="309"/>
      <c r="O11" s="309"/>
      <c r="P11" s="309"/>
      <c r="Q11" s="309"/>
      <c r="R11" s="309"/>
      <c r="S11" s="309"/>
      <c r="T11" s="309"/>
      <c r="U11" s="309"/>
      <c r="V11" s="309"/>
      <c r="W11" s="309"/>
      <c r="X11" s="309"/>
      <c r="Y11" s="309"/>
      <c r="Z11" s="309"/>
      <c r="AA11" s="309"/>
      <c r="AB11" s="309"/>
      <c r="AC11" s="309"/>
      <c r="AD11" s="309"/>
      <c r="AE11" s="310"/>
    </row>
    <row r="12" spans="1:31" ht="15" customHeight="1" x14ac:dyDescent="0.25">
      <c r="A12" s="335"/>
      <c r="B12" s="336"/>
      <c r="C12" s="346"/>
      <c r="D12" s="347"/>
      <c r="E12" s="347"/>
      <c r="F12" s="347"/>
      <c r="G12" s="347"/>
      <c r="H12" s="347"/>
      <c r="I12" s="347"/>
      <c r="J12" s="347"/>
      <c r="K12" s="347"/>
      <c r="L12" s="347"/>
      <c r="M12" s="347"/>
      <c r="N12" s="347"/>
      <c r="O12" s="347"/>
      <c r="P12" s="347"/>
      <c r="Q12" s="347"/>
      <c r="R12" s="347"/>
      <c r="S12" s="347"/>
      <c r="T12" s="347"/>
      <c r="U12" s="347"/>
      <c r="V12" s="347"/>
      <c r="W12" s="347"/>
      <c r="X12" s="347"/>
      <c r="Y12" s="347"/>
      <c r="Z12" s="347"/>
      <c r="AA12" s="347"/>
      <c r="AB12" s="347"/>
      <c r="AC12" s="347"/>
      <c r="AD12" s="347"/>
      <c r="AE12" s="348"/>
    </row>
    <row r="13" spans="1:31" ht="15" customHeight="1" thickBot="1" x14ac:dyDescent="0.3">
      <c r="A13" s="337"/>
      <c r="B13" s="338"/>
      <c r="C13" s="349"/>
      <c r="D13" s="350"/>
      <c r="E13" s="350"/>
      <c r="F13" s="350"/>
      <c r="G13" s="350"/>
      <c r="H13" s="350"/>
      <c r="I13" s="350"/>
      <c r="J13" s="350"/>
      <c r="K13" s="350"/>
      <c r="L13" s="350"/>
      <c r="M13" s="350"/>
      <c r="N13" s="350"/>
      <c r="O13" s="350"/>
      <c r="P13" s="350"/>
      <c r="Q13" s="350"/>
      <c r="R13" s="350"/>
      <c r="S13" s="350"/>
      <c r="T13" s="350"/>
      <c r="U13" s="350"/>
      <c r="V13" s="350"/>
      <c r="W13" s="350"/>
      <c r="X13" s="350"/>
      <c r="Y13" s="350"/>
      <c r="Z13" s="350"/>
      <c r="AA13" s="350"/>
      <c r="AB13" s="350"/>
      <c r="AC13" s="350"/>
      <c r="AD13" s="350"/>
      <c r="AE13" s="351"/>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62.1" customHeight="1" thickBot="1" x14ac:dyDescent="0.3">
      <c r="A15" s="342" t="s">
        <v>12</v>
      </c>
      <c r="B15" s="343"/>
      <c r="C15" s="352" t="s">
        <v>134</v>
      </c>
      <c r="D15" s="353"/>
      <c r="E15" s="353"/>
      <c r="F15" s="353"/>
      <c r="G15" s="353"/>
      <c r="H15" s="353"/>
      <c r="I15" s="353"/>
      <c r="J15" s="353"/>
      <c r="K15" s="354"/>
      <c r="L15" s="369" t="s">
        <v>14</v>
      </c>
      <c r="M15" s="402"/>
      <c r="N15" s="402"/>
      <c r="O15" s="402"/>
      <c r="P15" s="402"/>
      <c r="Q15" s="370"/>
      <c r="R15" s="403" t="s">
        <v>135</v>
      </c>
      <c r="S15" s="404"/>
      <c r="T15" s="404"/>
      <c r="U15" s="404"/>
      <c r="V15" s="404"/>
      <c r="W15" s="404"/>
      <c r="X15" s="405"/>
      <c r="Y15" s="369" t="s">
        <v>15</v>
      </c>
      <c r="Z15" s="370"/>
      <c r="AA15" s="394" t="s">
        <v>136</v>
      </c>
      <c r="AB15" s="395"/>
      <c r="AC15" s="395"/>
      <c r="AD15" s="395"/>
      <c r="AE15" s="396"/>
    </row>
    <row r="16" spans="1:31" ht="9" customHeight="1" thickBot="1" x14ac:dyDescent="0.3">
      <c r="A16" s="24"/>
      <c r="B16" s="20"/>
      <c r="C16" s="407"/>
      <c r="D16" s="407"/>
      <c r="E16" s="407"/>
      <c r="F16" s="407"/>
      <c r="G16" s="407"/>
      <c r="H16" s="407"/>
      <c r="I16" s="407"/>
      <c r="J16" s="407"/>
      <c r="K16" s="407"/>
      <c r="L16" s="407"/>
      <c r="M16" s="407"/>
      <c r="N16" s="407"/>
      <c r="O16" s="407"/>
      <c r="P16" s="407"/>
      <c r="Q16" s="407"/>
      <c r="R16" s="407"/>
      <c r="S16" s="407"/>
      <c r="T16" s="407"/>
      <c r="U16" s="407"/>
      <c r="V16" s="407"/>
      <c r="W16" s="407"/>
      <c r="X16" s="407"/>
      <c r="Y16" s="407"/>
      <c r="Z16" s="407"/>
      <c r="AA16" s="407"/>
      <c r="AB16" s="407"/>
      <c r="AD16" s="22"/>
      <c r="AE16" s="23"/>
    </row>
    <row r="17" spans="1:33" s="40" customFormat="1" ht="37.5" customHeight="1" thickBot="1" x14ac:dyDescent="0.3">
      <c r="A17" s="342" t="s">
        <v>17</v>
      </c>
      <c r="B17" s="343"/>
      <c r="C17" s="394" t="s">
        <v>186</v>
      </c>
      <c r="D17" s="395"/>
      <c r="E17" s="395"/>
      <c r="F17" s="395"/>
      <c r="G17" s="395"/>
      <c r="H17" s="395"/>
      <c r="I17" s="395"/>
      <c r="J17" s="395"/>
      <c r="K17" s="395"/>
      <c r="L17" s="395"/>
      <c r="M17" s="395"/>
      <c r="N17" s="395"/>
      <c r="O17" s="395"/>
      <c r="P17" s="395"/>
      <c r="Q17" s="395"/>
      <c r="R17" s="395"/>
      <c r="S17" s="395"/>
      <c r="T17" s="395"/>
      <c r="U17" s="395"/>
      <c r="V17" s="395"/>
      <c r="W17" s="395"/>
      <c r="X17" s="395"/>
      <c r="Y17" s="395"/>
      <c r="Z17" s="395"/>
      <c r="AA17" s="395"/>
      <c r="AB17" s="395"/>
      <c r="AC17" s="395"/>
      <c r="AD17" s="395"/>
      <c r="AE17" s="396"/>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x14ac:dyDescent="0.3">
      <c r="A19" s="369" t="s">
        <v>138</v>
      </c>
      <c r="B19" s="402"/>
      <c r="C19" s="402"/>
      <c r="D19" s="402"/>
      <c r="E19" s="402"/>
      <c r="F19" s="402"/>
      <c r="G19" s="402"/>
      <c r="H19" s="402"/>
      <c r="I19" s="402"/>
      <c r="J19" s="402"/>
      <c r="K19" s="402"/>
      <c r="L19" s="402"/>
      <c r="M19" s="402"/>
      <c r="N19" s="402"/>
      <c r="O19" s="402"/>
      <c r="P19" s="402"/>
      <c r="Q19" s="402"/>
      <c r="R19" s="402"/>
      <c r="S19" s="402"/>
      <c r="T19" s="402"/>
      <c r="U19" s="402"/>
      <c r="V19" s="402"/>
      <c r="W19" s="402"/>
      <c r="X19" s="402"/>
      <c r="Y19" s="402"/>
      <c r="Z19" s="402"/>
      <c r="AA19" s="402"/>
      <c r="AB19" s="402"/>
      <c r="AC19" s="402"/>
      <c r="AD19" s="402"/>
      <c r="AE19" s="370"/>
      <c r="AF19" s="44"/>
    </row>
    <row r="20" spans="1:33" ht="32.1" customHeight="1" thickBot="1" x14ac:dyDescent="0.3">
      <c r="A20" s="45" t="s">
        <v>19</v>
      </c>
      <c r="B20" s="399" t="s">
        <v>139</v>
      </c>
      <c r="C20" s="400"/>
      <c r="D20" s="400"/>
      <c r="E20" s="400"/>
      <c r="F20" s="400"/>
      <c r="G20" s="400"/>
      <c r="H20" s="400"/>
      <c r="I20" s="400"/>
      <c r="J20" s="400"/>
      <c r="K20" s="400"/>
      <c r="L20" s="400"/>
      <c r="M20" s="400"/>
      <c r="N20" s="400"/>
      <c r="O20" s="401"/>
      <c r="P20" s="369" t="s">
        <v>140</v>
      </c>
      <c r="Q20" s="402"/>
      <c r="R20" s="402"/>
      <c r="S20" s="402"/>
      <c r="T20" s="402"/>
      <c r="U20" s="402"/>
      <c r="V20" s="402"/>
      <c r="W20" s="402"/>
      <c r="X20" s="402"/>
      <c r="Y20" s="402"/>
      <c r="Z20" s="402"/>
      <c r="AA20" s="402"/>
      <c r="AB20" s="402"/>
      <c r="AC20" s="402"/>
      <c r="AD20" s="402"/>
      <c r="AE20" s="370"/>
      <c r="AF20" s="44"/>
    </row>
    <row r="21" spans="1:33" ht="32.1" customHeight="1" thickBot="1" x14ac:dyDescent="0.3">
      <c r="A21" s="25"/>
      <c r="B21" s="46" t="s">
        <v>141</v>
      </c>
      <c r="C21" s="47" t="s">
        <v>142</v>
      </c>
      <c r="D21" s="47" t="s">
        <v>143</v>
      </c>
      <c r="E21" s="47" t="s">
        <v>144</v>
      </c>
      <c r="F21" s="47" t="s">
        <v>145</v>
      </c>
      <c r="G21" s="47" t="s">
        <v>146</v>
      </c>
      <c r="H21" s="47" t="s">
        <v>128</v>
      </c>
      <c r="I21" s="47" t="s">
        <v>147</v>
      </c>
      <c r="J21" s="47" t="s">
        <v>148</v>
      </c>
      <c r="K21" s="47" t="s">
        <v>149</v>
      </c>
      <c r="L21" s="47" t="s">
        <v>150</v>
      </c>
      <c r="M21" s="47" t="s">
        <v>151</v>
      </c>
      <c r="N21" s="47" t="s">
        <v>102</v>
      </c>
      <c r="O21" s="48" t="s">
        <v>100</v>
      </c>
      <c r="P21" s="49"/>
      <c r="Q21" s="46" t="s">
        <v>141</v>
      </c>
      <c r="R21" s="47" t="s">
        <v>142</v>
      </c>
      <c r="S21" s="47" t="s">
        <v>143</v>
      </c>
      <c r="T21" s="47" t="s">
        <v>144</v>
      </c>
      <c r="U21" s="47" t="s">
        <v>145</v>
      </c>
      <c r="V21" s="47" t="s">
        <v>146</v>
      </c>
      <c r="W21" s="47" t="s">
        <v>128</v>
      </c>
      <c r="X21" s="47" t="s">
        <v>147</v>
      </c>
      <c r="Y21" s="47" t="s">
        <v>148</v>
      </c>
      <c r="Z21" s="47" t="s">
        <v>149</v>
      </c>
      <c r="AA21" s="47" t="s">
        <v>150</v>
      </c>
      <c r="AB21" s="47" t="s">
        <v>151</v>
      </c>
      <c r="AC21" s="47" t="s">
        <v>102</v>
      </c>
      <c r="AD21" s="47" t="s">
        <v>152</v>
      </c>
      <c r="AE21" s="48" t="s">
        <v>153</v>
      </c>
      <c r="AF21" s="50"/>
    </row>
    <row r="22" spans="1:33" ht="32.1" customHeight="1" x14ac:dyDescent="0.25">
      <c r="A22" s="51" t="s">
        <v>31</v>
      </c>
      <c r="B22" s="52"/>
      <c r="C22" s="53"/>
      <c r="D22" s="53"/>
      <c r="E22" s="53"/>
      <c r="F22" s="53"/>
      <c r="G22" s="53"/>
      <c r="H22" s="53"/>
      <c r="I22" s="53"/>
      <c r="J22" s="53"/>
      <c r="K22" s="53"/>
      <c r="L22" s="53"/>
      <c r="M22" s="53"/>
      <c r="N22" s="53">
        <f>SUM(B22:M22)</f>
        <v>0</v>
      </c>
      <c r="O22" s="54"/>
      <c r="P22" s="51" t="s">
        <v>27</v>
      </c>
      <c r="Q22" s="55"/>
      <c r="R22" s="56"/>
      <c r="S22" s="56"/>
      <c r="T22" s="56"/>
      <c r="U22" s="56"/>
      <c r="V22" s="56"/>
      <c r="W22" s="56"/>
      <c r="X22" s="217">
        <v>562165000</v>
      </c>
      <c r="Y22" s="217"/>
      <c r="Z22" s="217"/>
      <c r="AA22" s="217"/>
      <c r="AB22" s="217"/>
      <c r="AC22" s="269">
        <f>SUM(Q22:AB22)</f>
        <v>562165000</v>
      </c>
      <c r="AD22" s="106"/>
      <c r="AE22" s="156"/>
      <c r="AF22" s="50"/>
    </row>
    <row r="23" spans="1:33" ht="32.1" customHeight="1" x14ac:dyDescent="0.25">
      <c r="A23" s="57" t="s">
        <v>21</v>
      </c>
      <c r="B23" s="58"/>
      <c r="C23" s="59"/>
      <c r="D23" s="59"/>
      <c r="E23" s="59"/>
      <c r="F23" s="59"/>
      <c r="G23" s="59"/>
      <c r="H23" s="59"/>
      <c r="I23" s="59"/>
      <c r="J23" s="59"/>
      <c r="K23" s="59"/>
      <c r="L23" s="59"/>
      <c r="M23" s="59"/>
      <c r="N23" s="59">
        <f>SUM(B23:M23)</f>
        <v>0</v>
      </c>
      <c r="O23" s="60" t="str">
        <f>IFERROR(N23/(SUMIF(B23:M23,"&gt;0",B22:M22))," ")</f>
        <v xml:space="preserve"> </v>
      </c>
      <c r="P23" s="57" t="s">
        <v>29</v>
      </c>
      <c r="Q23" s="58"/>
      <c r="R23" s="59"/>
      <c r="S23" s="59"/>
      <c r="T23" s="59"/>
      <c r="U23" s="59"/>
      <c r="V23" s="59"/>
      <c r="W23" s="59">
        <v>0</v>
      </c>
      <c r="X23" s="217">
        <v>473225000</v>
      </c>
      <c r="Y23" s="217">
        <v>74850000</v>
      </c>
      <c r="Z23" s="217">
        <v>-39390800</v>
      </c>
      <c r="AA23" s="217"/>
      <c r="AB23" s="217"/>
      <c r="AC23" s="215">
        <f>SUM(Q23:AB23)</f>
        <v>508684200</v>
      </c>
      <c r="AD23" s="216">
        <f>AC23/SUM(W22:X22)</f>
        <v>0.90486636485729277</v>
      </c>
      <c r="AE23" s="213">
        <f>AC23/AC22</f>
        <v>0.90486636485729277</v>
      </c>
      <c r="AF23" s="50"/>
    </row>
    <row r="24" spans="1:33" ht="32.1" customHeight="1" x14ac:dyDescent="0.25">
      <c r="A24" s="57" t="s">
        <v>23</v>
      </c>
      <c r="B24" s="58">
        <f>+B22-B23</f>
        <v>0</v>
      </c>
      <c r="C24" s="59">
        <f t="shared" ref="C24:M24" si="0">+C22-C23</f>
        <v>0</v>
      </c>
      <c r="D24" s="59">
        <f t="shared" si="0"/>
        <v>0</v>
      </c>
      <c r="E24" s="59">
        <f t="shared" si="0"/>
        <v>0</v>
      </c>
      <c r="F24" s="59">
        <f t="shared" si="0"/>
        <v>0</v>
      </c>
      <c r="G24" s="59">
        <f t="shared" si="0"/>
        <v>0</v>
      </c>
      <c r="H24" s="59">
        <f t="shared" si="0"/>
        <v>0</v>
      </c>
      <c r="I24" s="59">
        <f t="shared" si="0"/>
        <v>0</v>
      </c>
      <c r="J24" s="59">
        <f t="shared" si="0"/>
        <v>0</v>
      </c>
      <c r="K24" s="59">
        <f t="shared" si="0"/>
        <v>0</v>
      </c>
      <c r="L24" s="59">
        <f t="shared" si="0"/>
        <v>0</v>
      </c>
      <c r="M24" s="59">
        <f t="shared" si="0"/>
        <v>0</v>
      </c>
      <c r="N24" s="59">
        <f>SUM(B24:M24)</f>
        <v>0</v>
      </c>
      <c r="O24" s="61"/>
      <c r="P24" s="57" t="s">
        <v>31</v>
      </c>
      <c r="Q24" s="58"/>
      <c r="R24" s="59"/>
      <c r="S24" s="59"/>
      <c r="T24" s="59"/>
      <c r="U24" s="59"/>
      <c r="V24" s="59"/>
      <c r="W24" s="59"/>
      <c r="X24" s="217"/>
      <c r="Y24" s="217">
        <v>112433000</v>
      </c>
      <c r="Z24" s="217">
        <v>112433000</v>
      </c>
      <c r="AA24" s="217">
        <v>112433000</v>
      </c>
      <c r="AB24" s="217">
        <f>+AA24*2</f>
        <v>224866000</v>
      </c>
      <c r="AC24" s="217">
        <f>SUM(Q24:AB24)</f>
        <v>562165000</v>
      </c>
      <c r="AD24" s="59"/>
      <c r="AE24" s="62"/>
      <c r="AF24" s="50"/>
    </row>
    <row r="25" spans="1:33" ht="32.1" customHeight="1" thickBot="1" x14ac:dyDescent="0.3">
      <c r="A25" s="63" t="s">
        <v>25</v>
      </c>
      <c r="B25" s="64"/>
      <c r="C25" s="65"/>
      <c r="D25" s="65"/>
      <c r="E25" s="65"/>
      <c r="F25" s="65"/>
      <c r="G25" s="65"/>
      <c r="H25" s="65"/>
      <c r="I25" s="65"/>
      <c r="J25" s="65"/>
      <c r="K25" s="65"/>
      <c r="L25" s="65"/>
      <c r="M25" s="65"/>
      <c r="N25" s="65">
        <f>SUM(B25:M25)</f>
        <v>0</v>
      </c>
      <c r="O25" s="66" t="str">
        <f>IFERROR(N25/(SUMIF(B25:M25,"&gt;0",B24:M24))," ")</f>
        <v xml:space="preserve"> </v>
      </c>
      <c r="P25" s="63" t="s">
        <v>25</v>
      </c>
      <c r="Q25" s="64"/>
      <c r="R25" s="65"/>
      <c r="S25" s="65"/>
      <c r="T25" s="65"/>
      <c r="U25" s="65"/>
      <c r="V25" s="65"/>
      <c r="W25" s="65"/>
      <c r="X25" s="65"/>
      <c r="Y25" s="65">
        <v>45600200</v>
      </c>
      <c r="Z25" s="65">
        <v>97097067</v>
      </c>
      <c r="AA25" s="65"/>
      <c r="AB25" s="65"/>
      <c r="AC25" s="217">
        <f>SUM(Q25:AB25)</f>
        <v>142697267</v>
      </c>
      <c r="AD25" s="228">
        <f>AC25/SUM(W24:AB24)</f>
        <v>0.25383520318767622</v>
      </c>
      <c r="AE25" s="229">
        <f>AC25/AC24</f>
        <v>0.25383520318767622</v>
      </c>
      <c r="AF25" s="50"/>
    </row>
    <row r="26" spans="1:33" s="67" customFormat="1" ht="16.5" customHeight="1" thickBot="1" x14ac:dyDescent="0.25"/>
    <row r="27" spans="1:33" ht="33.950000000000003" customHeight="1" x14ac:dyDescent="0.25">
      <c r="A27" s="328" t="s">
        <v>154</v>
      </c>
      <c r="B27" s="329"/>
      <c r="C27" s="329"/>
      <c r="D27" s="329"/>
      <c r="E27" s="329"/>
      <c r="F27" s="329"/>
      <c r="G27" s="329"/>
      <c r="H27" s="329"/>
      <c r="I27" s="329"/>
      <c r="J27" s="329"/>
      <c r="K27" s="329"/>
      <c r="L27" s="329"/>
      <c r="M27" s="329"/>
      <c r="N27" s="329"/>
      <c r="O27" s="329"/>
      <c r="P27" s="329"/>
      <c r="Q27" s="329"/>
      <c r="R27" s="329"/>
      <c r="S27" s="329"/>
      <c r="T27" s="329"/>
      <c r="U27" s="329"/>
      <c r="V27" s="329"/>
      <c r="W27" s="329"/>
      <c r="X27" s="329"/>
      <c r="Y27" s="329"/>
      <c r="Z27" s="329"/>
      <c r="AA27" s="329"/>
      <c r="AB27" s="329"/>
      <c r="AC27" s="329"/>
      <c r="AD27" s="329"/>
      <c r="AE27" s="330"/>
    </row>
    <row r="28" spans="1:33" ht="15" customHeight="1" x14ac:dyDescent="0.25">
      <c r="A28" s="305" t="s">
        <v>34</v>
      </c>
      <c r="B28" s="307" t="s">
        <v>36</v>
      </c>
      <c r="C28" s="307"/>
      <c r="D28" s="307" t="s">
        <v>155</v>
      </c>
      <c r="E28" s="307"/>
      <c r="F28" s="307"/>
      <c r="G28" s="307"/>
      <c r="H28" s="307"/>
      <c r="I28" s="307"/>
      <c r="J28" s="307"/>
      <c r="K28" s="307"/>
      <c r="L28" s="307"/>
      <c r="M28" s="307"/>
      <c r="N28" s="307"/>
      <c r="O28" s="307"/>
      <c r="P28" s="307" t="s">
        <v>102</v>
      </c>
      <c r="Q28" s="307" t="s">
        <v>156</v>
      </c>
      <c r="R28" s="307"/>
      <c r="S28" s="307"/>
      <c r="T28" s="307"/>
      <c r="U28" s="307"/>
      <c r="V28" s="307"/>
      <c r="W28" s="307"/>
      <c r="X28" s="307"/>
      <c r="Y28" s="307" t="s">
        <v>157</v>
      </c>
      <c r="Z28" s="307"/>
      <c r="AA28" s="307"/>
      <c r="AB28" s="307"/>
      <c r="AC28" s="307"/>
      <c r="AD28" s="307"/>
      <c r="AE28" s="331"/>
    </row>
    <row r="29" spans="1:33" ht="27" customHeight="1" x14ac:dyDescent="0.25">
      <c r="A29" s="305"/>
      <c r="B29" s="307"/>
      <c r="C29" s="307"/>
      <c r="D29" s="68" t="s">
        <v>141</v>
      </c>
      <c r="E29" s="68" t="s">
        <v>142</v>
      </c>
      <c r="F29" s="68" t="s">
        <v>143</v>
      </c>
      <c r="G29" s="68" t="s">
        <v>144</v>
      </c>
      <c r="H29" s="68" t="s">
        <v>145</v>
      </c>
      <c r="I29" s="68" t="s">
        <v>146</v>
      </c>
      <c r="J29" s="68" t="s">
        <v>128</v>
      </c>
      <c r="K29" s="68" t="s">
        <v>147</v>
      </c>
      <c r="L29" s="68" t="s">
        <v>148</v>
      </c>
      <c r="M29" s="68" t="s">
        <v>149</v>
      </c>
      <c r="N29" s="68" t="s">
        <v>150</v>
      </c>
      <c r="O29" s="68" t="s">
        <v>151</v>
      </c>
      <c r="P29" s="307"/>
      <c r="Q29" s="307"/>
      <c r="R29" s="307"/>
      <c r="S29" s="307"/>
      <c r="T29" s="307"/>
      <c r="U29" s="307"/>
      <c r="V29" s="307"/>
      <c r="W29" s="307"/>
      <c r="X29" s="307"/>
      <c r="Y29" s="307"/>
      <c r="Z29" s="307"/>
      <c r="AA29" s="307"/>
      <c r="AB29" s="307"/>
      <c r="AC29" s="307"/>
      <c r="AD29" s="307"/>
      <c r="AE29" s="331"/>
    </row>
    <row r="30" spans="1:33" ht="111.95" customHeight="1" thickBot="1" x14ac:dyDescent="0.3">
      <c r="A30" s="106"/>
      <c r="B30" s="406"/>
      <c r="C30" s="406"/>
      <c r="D30" s="16"/>
      <c r="E30" s="16"/>
      <c r="F30" s="16"/>
      <c r="G30" s="16"/>
      <c r="H30" s="16"/>
      <c r="I30" s="16"/>
      <c r="J30" s="16"/>
      <c r="K30" s="16"/>
      <c r="L30" s="16"/>
      <c r="M30" s="16"/>
      <c r="N30" s="16"/>
      <c r="O30" s="16"/>
      <c r="P30" s="69">
        <f>SUM(D30:O30)</f>
        <v>0</v>
      </c>
      <c r="Q30" s="397"/>
      <c r="R30" s="397"/>
      <c r="S30" s="397"/>
      <c r="T30" s="397"/>
      <c r="U30" s="397"/>
      <c r="V30" s="397"/>
      <c r="W30" s="397"/>
      <c r="X30" s="397"/>
      <c r="Y30" s="397"/>
      <c r="Z30" s="397"/>
      <c r="AA30" s="397"/>
      <c r="AB30" s="397"/>
      <c r="AC30" s="397"/>
      <c r="AD30" s="397"/>
      <c r="AE30" s="398"/>
      <c r="AF30" s="138"/>
      <c r="AG30" s="138"/>
    </row>
    <row r="31" spans="1:33" ht="12" customHeight="1" thickBot="1" x14ac:dyDescent="0.3">
      <c r="A31" s="70"/>
      <c r="B31" s="71"/>
      <c r="C31" s="71"/>
      <c r="D31" s="27"/>
      <c r="E31" s="27"/>
      <c r="F31" s="27"/>
      <c r="G31" s="27"/>
      <c r="H31" s="27"/>
      <c r="I31" s="27"/>
      <c r="J31" s="27"/>
      <c r="K31" s="27"/>
      <c r="L31" s="27"/>
      <c r="M31" s="27"/>
      <c r="N31" s="27"/>
      <c r="O31" s="27"/>
      <c r="P31" s="72"/>
      <c r="Q31" s="139"/>
      <c r="R31" s="139"/>
      <c r="S31" s="139"/>
      <c r="T31" s="139"/>
      <c r="U31" s="139"/>
      <c r="V31" s="139"/>
      <c r="W31" s="139"/>
      <c r="X31" s="139"/>
      <c r="Y31" s="139"/>
      <c r="Z31" s="139"/>
      <c r="AA31" s="139"/>
      <c r="AB31" s="139"/>
      <c r="AC31" s="139"/>
      <c r="AD31" s="139"/>
      <c r="AE31" s="140"/>
      <c r="AF31" s="138"/>
      <c r="AG31" s="138"/>
    </row>
    <row r="32" spans="1:33" ht="45" customHeight="1" x14ac:dyDescent="0.25">
      <c r="A32" s="308" t="s">
        <v>158</v>
      </c>
      <c r="B32" s="309"/>
      <c r="C32" s="309"/>
      <c r="D32" s="309"/>
      <c r="E32" s="309"/>
      <c r="F32" s="309"/>
      <c r="G32" s="309"/>
      <c r="H32" s="309"/>
      <c r="I32" s="309"/>
      <c r="J32" s="309"/>
      <c r="K32" s="309"/>
      <c r="L32" s="309"/>
      <c r="M32" s="309"/>
      <c r="N32" s="309"/>
      <c r="O32" s="309"/>
      <c r="P32" s="309"/>
      <c r="Q32" s="309"/>
      <c r="R32" s="309"/>
      <c r="S32" s="309"/>
      <c r="T32" s="309"/>
      <c r="U32" s="309"/>
      <c r="V32" s="309"/>
      <c r="W32" s="309"/>
      <c r="X32" s="309"/>
      <c r="Y32" s="309"/>
      <c r="Z32" s="309"/>
      <c r="AA32" s="309"/>
      <c r="AB32" s="309"/>
      <c r="AC32" s="309"/>
      <c r="AD32" s="309"/>
      <c r="AE32" s="310"/>
      <c r="AF32" s="138"/>
      <c r="AG32" s="138"/>
    </row>
    <row r="33" spans="1:41" ht="23.1" customHeight="1" x14ac:dyDescent="0.25">
      <c r="A33" s="305" t="s">
        <v>44</v>
      </c>
      <c r="B33" s="307" t="s">
        <v>46</v>
      </c>
      <c r="C33" s="307" t="s">
        <v>36</v>
      </c>
      <c r="D33" s="307" t="s">
        <v>159</v>
      </c>
      <c r="E33" s="307"/>
      <c r="F33" s="307"/>
      <c r="G33" s="307"/>
      <c r="H33" s="307"/>
      <c r="I33" s="307"/>
      <c r="J33" s="307"/>
      <c r="K33" s="307"/>
      <c r="L33" s="307"/>
      <c r="M33" s="307"/>
      <c r="N33" s="307"/>
      <c r="O33" s="307"/>
      <c r="P33" s="307"/>
      <c r="Q33" s="307" t="s">
        <v>160</v>
      </c>
      <c r="R33" s="307"/>
      <c r="S33" s="307"/>
      <c r="T33" s="307"/>
      <c r="U33" s="307"/>
      <c r="V33" s="307"/>
      <c r="W33" s="307"/>
      <c r="X33" s="307"/>
      <c r="Y33" s="307"/>
      <c r="Z33" s="307"/>
      <c r="AA33" s="307"/>
      <c r="AB33" s="307"/>
      <c r="AC33" s="307"/>
      <c r="AD33" s="307"/>
      <c r="AE33" s="331"/>
      <c r="AF33" s="138"/>
      <c r="AG33" s="141"/>
      <c r="AH33" s="73"/>
      <c r="AI33" s="73"/>
      <c r="AJ33" s="73"/>
      <c r="AK33" s="73"/>
      <c r="AL33" s="73"/>
      <c r="AM33" s="73"/>
      <c r="AN33" s="73"/>
      <c r="AO33" s="73"/>
    </row>
    <row r="34" spans="1:41" ht="27" customHeight="1" x14ac:dyDescent="0.25">
      <c r="A34" s="305"/>
      <c r="B34" s="307"/>
      <c r="C34" s="332"/>
      <c r="D34" s="68" t="s">
        <v>141</v>
      </c>
      <c r="E34" s="68" t="s">
        <v>142</v>
      </c>
      <c r="F34" s="68" t="s">
        <v>143</v>
      </c>
      <c r="G34" s="68" t="s">
        <v>144</v>
      </c>
      <c r="H34" s="68" t="s">
        <v>145</v>
      </c>
      <c r="I34" s="68" t="s">
        <v>146</v>
      </c>
      <c r="J34" s="68" t="s">
        <v>128</v>
      </c>
      <c r="K34" s="68" t="s">
        <v>147</v>
      </c>
      <c r="L34" s="68" t="s">
        <v>148</v>
      </c>
      <c r="M34" s="68" t="s">
        <v>149</v>
      </c>
      <c r="N34" s="68" t="s">
        <v>150</v>
      </c>
      <c r="O34" s="68" t="s">
        <v>151</v>
      </c>
      <c r="P34" s="68" t="s">
        <v>102</v>
      </c>
      <c r="Q34" s="287" t="s">
        <v>52</v>
      </c>
      <c r="R34" s="288"/>
      <c r="S34" s="288"/>
      <c r="T34" s="311"/>
      <c r="U34" s="307" t="s">
        <v>54</v>
      </c>
      <c r="V34" s="307"/>
      <c r="W34" s="307"/>
      <c r="X34" s="307"/>
      <c r="Y34" s="307" t="s">
        <v>56</v>
      </c>
      <c r="Z34" s="307"/>
      <c r="AA34" s="307"/>
      <c r="AB34" s="307"/>
      <c r="AC34" s="307" t="s">
        <v>58</v>
      </c>
      <c r="AD34" s="307"/>
      <c r="AE34" s="331"/>
      <c r="AF34" s="138"/>
      <c r="AG34" s="141"/>
      <c r="AH34" s="73"/>
      <c r="AI34" s="73"/>
      <c r="AJ34" s="73"/>
      <c r="AK34" s="73"/>
      <c r="AL34" s="73"/>
      <c r="AM34" s="73"/>
      <c r="AN34" s="73"/>
      <c r="AO34" s="73"/>
    </row>
    <row r="35" spans="1:41" ht="198.6" customHeight="1" x14ac:dyDescent="0.25">
      <c r="A35" s="300" t="s">
        <v>186</v>
      </c>
      <c r="B35" s="408">
        <f>SUM(B41:B44)</f>
        <v>0.1</v>
      </c>
      <c r="C35" s="75" t="s">
        <v>48</v>
      </c>
      <c r="D35" s="74"/>
      <c r="E35" s="74"/>
      <c r="F35" s="74"/>
      <c r="G35" s="74"/>
      <c r="H35" s="74"/>
      <c r="I35" s="74"/>
      <c r="J35" s="150">
        <v>1</v>
      </c>
      <c r="K35" s="150">
        <v>1</v>
      </c>
      <c r="L35" s="150">
        <v>1</v>
      </c>
      <c r="M35" s="150">
        <v>1</v>
      </c>
      <c r="N35" s="150">
        <v>1</v>
      </c>
      <c r="O35" s="150">
        <v>1</v>
      </c>
      <c r="P35" s="150">
        <f>MAX(J35:O35)</f>
        <v>1</v>
      </c>
      <c r="Q35" s="317" t="s">
        <v>622</v>
      </c>
      <c r="R35" s="318"/>
      <c r="S35" s="318"/>
      <c r="T35" s="319"/>
      <c r="U35" s="323" t="s">
        <v>623</v>
      </c>
      <c r="V35" s="323"/>
      <c r="W35" s="323"/>
      <c r="X35" s="323"/>
      <c r="Y35" s="323" t="s">
        <v>187</v>
      </c>
      <c r="Z35" s="323"/>
      <c r="AA35" s="323"/>
      <c r="AB35" s="323"/>
      <c r="AC35" s="323" t="s">
        <v>188</v>
      </c>
      <c r="AD35" s="323"/>
      <c r="AE35" s="325"/>
      <c r="AF35" s="138"/>
      <c r="AG35" s="141"/>
      <c r="AH35" s="73"/>
      <c r="AI35" s="73"/>
      <c r="AJ35" s="73"/>
      <c r="AK35" s="73"/>
      <c r="AL35" s="73"/>
      <c r="AM35" s="73"/>
      <c r="AN35" s="73"/>
      <c r="AO35" s="73"/>
    </row>
    <row r="36" spans="1:41" ht="198.6" customHeight="1" thickBot="1" x14ac:dyDescent="0.3">
      <c r="A36" s="301"/>
      <c r="B36" s="409"/>
      <c r="C36" s="76" t="s">
        <v>50</v>
      </c>
      <c r="D36" s="142"/>
      <c r="E36" s="142"/>
      <c r="F36" s="142"/>
      <c r="G36" s="77"/>
      <c r="H36" s="77"/>
      <c r="I36" s="77"/>
      <c r="J36" s="78">
        <v>1</v>
      </c>
      <c r="K36" s="78">
        <v>1</v>
      </c>
      <c r="L36" s="78">
        <v>1</v>
      </c>
      <c r="M36" s="78">
        <v>1</v>
      </c>
      <c r="N36" s="78"/>
      <c r="O36" s="78"/>
      <c r="P36" s="78">
        <f>MAX(J36:O36)</f>
        <v>1</v>
      </c>
      <c r="Q36" s="320"/>
      <c r="R36" s="321"/>
      <c r="S36" s="321"/>
      <c r="T36" s="322"/>
      <c r="U36" s="324"/>
      <c r="V36" s="324"/>
      <c r="W36" s="324"/>
      <c r="X36" s="324"/>
      <c r="Y36" s="324"/>
      <c r="Z36" s="324"/>
      <c r="AA36" s="324"/>
      <c r="AB36" s="324"/>
      <c r="AC36" s="324"/>
      <c r="AD36" s="324"/>
      <c r="AE36" s="326"/>
      <c r="AF36" s="138"/>
      <c r="AG36" s="141"/>
      <c r="AH36" s="73"/>
      <c r="AI36" s="73"/>
      <c r="AJ36" s="73"/>
      <c r="AK36" s="73"/>
      <c r="AL36" s="73"/>
      <c r="AM36" s="73"/>
      <c r="AN36" s="73"/>
      <c r="AO36" s="73"/>
    </row>
    <row r="37" spans="1:41" s="67" customFormat="1" ht="17.25" customHeight="1" thickBot="1" x14ac:dyDescent="0.25"/>
    <row r="38" spans="1:41" ht="45" customHeight="1" thickBot="1" x14ac:dyDescent="0.3">
      <c r="A38" s="308" t="s">
        <v>162</v>
      </c>
      <c r="B38" s="309"/>
      <c r="C38" s="309"/>
      <c r="D38" s="309"/>
      <c r="E38" s="309"/>
      <c r="F38" s="309"/>
      <c r="G38" s="309"/>
      <c r="H38" s="309"/>
      <c r="I38" s="309"/>
      <c r="J38" s="309"/>
      <c r="K38" s="309"/>
      <c r="L38" s="309"/>
      <c r="M38" s="309"/>
      <c r="N38" s="309"/>
      <c r="O38" s="309"/>
      <c r="P38" s="309"/>
      <c r="Q38" s="309"/>
      <c r="R38" s="309"/>
      <c r="S38" s="309"/>
      <c r="T38" s="309"/>
      <c r="U38" s="309"/>
      <c r="V38" s="309"/>
      <c r="W38" s="309"/>
      <c r="X38" s="309"/>
      <c r="Y38" s="309"/>
      <c r="Z38" s="309"/>
      <c r="AA38" s="309"/>
      <c r="AB38" s="309"/>
      <c r="AC38" s="309"/>
      <c r="AD38" s="309"/>
      <c r="AE38" s="310"/>
      <c r="AG38" s="73"/>
      <c r="AH38" s="73"/>
      <c r="AI38" s="73"/>
      <c r="AJ38" s="73"/>
      <c r="AK38" s="73"/>
      <c r="AL38" s="73"/>
      <c r="AM38" s="73"/>
      <c r="AN38" s="73"/>
      <c r="AO38" s="73"/>
    </row>
    <row r="39" spans="1:41" ht="26.1" customHeight="1" x14ac:dyDescent="0.25">
      <c r="A39" s="304" t="s">
        <v>60</v>
      </c>
      <c r="B39" s="306" t="s">
        <v>163</v>
      </c>
      <c r="C39" s="312" t="s">
        <v>164</v>
      </c>
      <c r="D39" s="314" t="s">
        <v>165</v>
      </c>
      <c r="E39" s="315"/>
      <c r="F39" s="315"/>
      <c r="G39" s="315"/>
      <c r="H39" s="315"/>
      <c r="I39" s="315"/>
      <c r="J39" s="315"/>
      <c r="K39" s="315"/>
      <c r="L39" s="315"/>
      <c r="M39" s="315"/>
      <c r="N39" s="315"/>
      <c r="O39" s="315"/>
      <c r="P39" s="316"/>
      <c r="Q39" s="306" t="s">
        <v>166</v>
      </c>
      <c r="R39" s="306"/>
      <c r="S39" s="306"/>
      <c r="T39" s="306"/>
      <c r="U39" s="306"/>
      <c r="V39" s="306"/>
      <c r="W39" s="306"/>
      <c r="X39" s="306"/>
      <c r="Y39" s="306"/>
      <c r="Z39" s="306"/>
      <c r="AA39" s="306"/>
      <c r="AB39" s="306"/>
      <c r="AC39" s="306"/>
      <c r="AD39" s="306"/>
      <c r="AE39" s="327"/>
      <c r="AG39" s="73"/>
      <c r="AH39" s="73"/>
      <c r="AI39" s="73"/>
      <c r="AJ39" s="73"/>
      <c r="AK39" s="73"/>
      <c r="AL39" s="73"/>
      <c r="AM39" s="73"/>
      <c r="AN39" s="73"/>
      <c r="AO39" s="73"/>
    </row>
    <row r="40" spans="1:41" ht="26.1" customHeight="1" x14ac:dyDescent="0.25">
      <c r="A40" s="305"/>
      <c r="B40" s="307"/>
      <c r="C40" s="313"/>
      <c r="D40" s="68" t="s">
        <v>167</v>
      </c>
      <c r="E40" s="68" t="s">
        <v>168</v>
      </c>
      <c r="F40" s="68" t="s">
        <v>169</v>
      </c>
      <c r="G40" s="68" t="s">
        <v>170</v>
      </c>
      <c r="H40" s="68" t="s">
        <v>171</v>
      </c>
      <c r="I40" s="68" t="s">
        <v>172</v>
      </c>
      <c r="J40" s="68" t="s">
        <v>173</v>
      </c>
      <c r="K40" s="68" t="s">
        <v>174</v>
      </c>
      <c r="L40" s="68" t="s">
        <v>175</v>
      </c>
      <c r="M40" s="68" t="s">
        <v>176</v>
      </c>
      <c r="N40" s="68" t="s">
        <v>177</v>
      </c>
      <c r="O40" s="68" t="s">
        <v>178</v>
      </c>
      <c r="P40" s="68" t="s">
        <v>179</v>
      </c>
      <c r="Q40" s="287" t="s">
        <v>180</v>
      </c>
      <c r="R40" s="288"/>
      <c r="S40" s="288"/>
      <c r="T40" s="288"/>
      <c r="U40" s="288"/>
      <c r="V40" s="288"/>
      <c r="W40" s="288"/>
      <c r="X40" s="311"/>
      <c r="Y40" s="287" t="s">
        <v>68</v>
      </c>
      <c r="Z40" s="288"/>
      <c r="AA40" s="288"/>
      <c r="AB40" s="288"/>
      <c r="AC40" s="288"/>
      <c r="AD40" s="288"/>
      <c r="AE40" s="289"/>
      <c r="AG40" s="79"/>
      <c r="AH40" s="79"/>
      <c r="AI40" s="79"/>
      <c r="AJ40" s="79"/>
      <c r="AK40" s="79"/>
      <c r="AL40" s="79"/>
      <c r="AM40" s="79"/>
      <c r="AN40" s="79"/>
      <c r="AO40" s="79"/>
    </row>
    <row r="41" spans="1:41" ht="123.95" customHeight="1" x14ac:dyDescent="0.25">
      <c r="A41" s="295" t="s">
        <v>189</v>
      </c>
      <c r="B41" s="410">
        <v>0.05</v>
      </c>
      <c r="C41" s="80" t="s">
        <v>48</v>
      </c>
      <c r="D41" s="81"/>
      <c r="E41" s="81"/>
      <c r="F41" s="81"/>
      <c r="G41" s="81"/>
      <c r="H41" s="81"/>
      <c r="I41" s="81"/>
      <c r="J41" s="159">
        <v>0.16</v>
      </c>
      <c r="K41" s="159">
        <v>0.16</v>
      </c>
      <c r="L41" s="159">
        <v>0.17</v>
      </c>
      <c r="M41" s="159">
        <v>0.17</v>
      </c>
      <c r="N41" s="159">
        <v>0.17</v>
      </c>
      <c r="O41" s="159">
        <v>0.17</v>
      </c>
      <c r="P41" s="82">
        <f>SUM(D41:O41)</f>
        <v>1</v>
      </c>
      <c r="Q41" s="278" t="s">
        <v>624</v>
      </c>
      <c r="R41" s="279"/>
      <c r="S41" s="279"/>
      <c r="T41" s="279"/>
      <c r="U41" s="279"/>
      <c r="V41" s="279"/>
      <c r="W41" s="279"/>
      <c r="X41" s="280"/>
      <c r="Y41" s="284" t="s">
        <v>729</v>
      </c>
      <c r="Z41" s="279"/>
      <c r="AA41" s="279"/>
      <c r="AB41" s="279"/>
      <c r="AC41" s="279"/>
      <c r="AD41" s="279"/>
      <c r="AE41" s="285"/>
      <c r="AG41" s="83"/>
      <c r="AH41" s="83"/>
      <c r="AI41" s="83"/>
      <c r="AJ41" s="83"/>
      <c r="AK41" s="83"/>
      <c r="AL41" s="83"/>
      <c r="AM41" s="83"/>
      <c r="AN41" s="83"/>
      <c r="AO41" s="83"/>
    </row>
    <row r="42" spans="1:41" ht="123.95" customHeight="1" x14ac:dyDescent="0.25">
      <c r="A42" s="299"/>
      <c r="B42" s="410"/>
      <c r="C42" s="84" t="s">
        <v>50</v>
      </c>
      <c r="D42" s="85"/>
      <c r="E42" s="85"/>
      <c r="F42" s="85"/>
      <c r="G42" s="85"/>
      <c r="H42" s="85"/>
      <c r="I42" s="85"/>
      <c r="J42" s="85">
        <v>0.16</v>
      </c>
      <c r="K42" s="85">
        <v>0.16</v>
      </c>
      <c r="L42" s="85">
        <v>0.17</v>
      </c>
      <c r="M42" s="85">
        <v>0.17</v>
      </c>
      <c r="N42" s="85"/>
      <c r="O42" s="85"/>
      <c r="P42" s="82">
        <f>SUM(D42:O42)</f>
        <v>0.66</v>
      </c>
      <c r="Q42" s="281"/>
      <c r="R42" s="282"/>
      <c r="S42" s="282"/>
      <c r="T42" s="282"/>
      <c r="U42" s="282"/>
      <c r="V42" s="282"/>
      <c r="W42" s="282"/>
      <c r="X42" s="283"/>
      <c r="Y42" s="281"/>
      <c r="Z42" s="282"/>
      <c r="AA42" s="282"/>
      <c r="AB42" s="282"/>
      <c r="AC42" s="282"/>
      <c r="AD42" s="282"/>
      <c r="AE42" s="286"/>
    </row>
    <row r="43" spans="1:41" ht="112.5" customHeight="1" x14ac:dyDescent="0.25">
      <c r="A43" s="295" t="s">
        <v>190</v>
      </c>
      <c r="B43" s="410">
        <v>0.05</v>
      </c>
      <c r="C43" s="80" t="s">
        <v>48</v>
      </c>
      <c r="D43" s="81"/>
      <c r="E43" s="81"/>
      <c r="F43" s="81"/>
      <c r="G43" s="81"/>
      <c r="H43" s="81"/>
      <c r="I43" s="81"/>
      <c r="J43" s="159">
        <v>0.16</v>
      </c>
      <c r="K43" s="159">
        <v>0.16</v>
      </c>
      <c r="L43" s="159">
        <v>0.17</v>
      </c>
      <c r="M43" s="159">
        <v>0.17</v>
      </c>
      <c r="N43" s="159">
        <v>0.17</v>
      </c>
      <c r="O43" s="159">
        <v>0.17</v>
      </c>
      <c r="P43" s="82">
        <f>SUM(D43:O43)</f>
        <v>1</v>
      </c>
      <c r="Q43" s="278" t="s">
        <v>625</v>
      </c>
      <c r="R43" s="279"/>
      <c r="S43" s="279"/>
      <c r="T43" s="279"/>
      <c r="U43" s="279"/>
      <c r="V43" s="279"/>
      <c r="W43" s="279"/>
      <c r="X43" s="280"/>
      <c r="Y43" s="284" t="s">
        <v>730</v>
      </c>
      <c r="Z43" s="279"/>
      <c r="AA43" s="279"/>
      <c r="AB43" s="279"/>
      <c r="AC43" s="279"/>
      <c r="AD43" s="279"/>
      <c r="AE43" s="285"/>
    </row>
    <row r="44" spans="1:41" ht="112.5" customHeight="1" thickBot="1" x14ac:dyDescent="0.3">
      <c r="A44" s="296"/>
      <c r="B44" s="411"/>
      <c r="C44" s="76" t="s">
        <v>50</v>
      </c>
      <c r="D44" s="86"/>
      <c r="E44" s="86"/>
      <c r="F44" s="86"/>
      <c r="G44" s="86"/>
      <c r="H44" s="86"/>
      <c r="I44" s="86"/>
      <c r="J44" s="86">
        <v>0.16</v>
      </c>
      <c r="K44" s="86">
        <v>0.16</v>
      </c>
      <c r="L44" s="86">
        <v>0.17</v>
      </c>
      <c r="M44" s="86">
        <v>0.17</v>
      </c>
      <c r="N44" s="86"/>
      <c r="O44" s="86"/>
      <c r="P44" s="87">
        <f>SUM(D44:O44)</f>
        <v>0.66</v>
      </c>
      <c r="Q44" s="412"/>
      <c r="R44" s="413"/>
      <c r="S44" s="413"/>
      <c r="T44" s="413"/>
      <c r="U44" s="413"/>
      <c r="V44" s="413"/>
      <c r="W44" s="413"/>
      <c r="X44" s="414"/>
      <c r="Y44" s="412"/>
      <c r="Z44" s="413"/>
      <c r="AA44" s="413"/>
      <c r="AB44" s="413"/>
      <c r="AC44" s="413"/>
      <c r="AD44" s="413"/>
      <c r="AE44" s="415"/>
    </row>
    <row r="45" spans="1:41" ht="98.25" customHeight="1" x14ac:dyDescent="0.25">
      <c r="A45" s="15" t="s">
        <v>185</v>
      </c>
    </row>
    <row r="46" spans="1:41" ht="98.25" customHeight="1" x14ac:dyDescent="0.25"/>
  </sheetData>
  <mergeCells count="75">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6D0B045C-7D9D-4332-ACFB-B894D387A589}">
      <formula1>$B$21:$M$21</formula1>
    </dataValidation>
    <dataValidation type="textLength" operator="lessThanOrEqual" allowBlank="1" showInputMessage="1" showErrorMessage="1" errorTitle="Máximo 2.000 caracteres" error="Máximo 2.000 caracteres" promptTitle="2.000 caracteres" sqref="Q30:Q31" xr:uid="{10805773-530A-44FC-B603-8652CB08665E}">
      <formula1>2000</formula1>
    </dataValidation>
    <dataValidation type="textLength" operator="lessThanOrEqual" allowBlank="1" showInputMessage="1" showErrorMessage="1" errorTitle="Máximo 2.000 caracteres" error="Máximo 2.000 caracteres" sqref="Q35 Y35 AC35 Q41 Q43" xr:uid="{0E3A0432-43B0-4D90-A67D-992CC279C3E3}">
      <formula1>2000</formula1>
    </dataValidation>
  </dataValidations>
  <hyperlinks>
    <hyperlink ref="Y41" r:id="rId1" xr:uid="{F2886B59-C1A7-4DFF-8963-720A63A44FCD}"/>
    <hyperlink ref="Y43" r:id="rId2" xr:uid="{99F1B587-453B-44C3-8549-61923BFAD4AC}"/>
  </hyperlinks>
  <pageMargins left="0.25" right="0.25" top="0.75" bottom="0.75" header="0.3" footer="0.3"/>
  <pageSetup scale="21" orientation="landscape" r:id="rId3"/>
  <drawing r:id="rId4"/>
  <extLst>
    <ext xmlns:x14="http://schemas.microsoft.com/office/spreadsheetml/2009/9/main" uri="{CCE6A557-97BC-4b89-ADB6-D9C93CAAB3DF}">
      <x14:dataValidations xmlns:xm="http://schemas.microsoft.com/office/excel/2006/main" count="4">
        <x14:dataValidation type="list" allowBlank="1" showInputMessage="1" showErrorMessage="1" xr:uid="{15D1C3AA-AD31-4304-BB2F-C917B495C944}">
          <x14:formula1>
            <xm:f>listas!$C$2:$C$20</xm:f>
          </x14:formula1>
          <xm:sqref>AA15:AE15</xm:sqref>
        </x14:dataValidation>
        <x14:dataValidation type="list" allowBlank="1" showInputMessage="1" showErrorMessage="1" xr:uid="{008ED27A-BC8C-469B-B39C-392E4D2F824F}">
          <x14:formula1>
            <xm:f>listas!$B$2:$B$8</xm:f>
          </x14:formula1>
          <xm:sqref>R15:X15</xm:sqref>
        </x14:dataValidation>
        <x14:dataValidation type="list" allowBlank="1" showInputMessage="1" showErrorMessage="1" xr:uid="{ECCCE1CD-0866-43FA-B5B1-EB78BEF09CD0}">
          <x14:formula1>
            <xm:f>listas!$A$2:$A$6</xm:f>
          </x14:formula1>
          <xm:sqref>C15:K15</xm:sqref>
        </x14:dataValidation>
        <x14:dataValidation type="list" allowBlank="1" showInputMessage="1" showErrorMessage="1" xr:uid="{98EA29CB-F3B9-4FAA-A8ED-5FDD34334CF2}">
          <x14:formula1>
            <xm:f>listas!$D$2:$D$15</xm:f>
          </x14:formula1>
          <xm:sqref>C11:AE13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1BED3-C890-4ABF-830B-6D14CC1EBE52}">
  <sheetPr>
    <tabColor theme="0"/>
    <pageSetUpPr fitToPage="1"/>
  </sheetPr>
  <dimension ref="A1:AO45"/>
  <sheetViews>
    <sheetView showGridLines="0" topLeftCell="P17" zoomScale="70" zoomScaleNormal="70" workbookViewId="0">
      <selection activeCell="AA31" sqref="AA31"/>
    </sheetView>
  </sheetViews>
  <sheetFormatPr baseColWidth="10" defaultColWidth="10.85546875" defaultRowHeight="14.25" x14ac:dyDescent="0.25"/>
  <cols>
    <col min="1" max="1" width="38.42578125" style="15" customWidth="1"/>
    <col min="2" max="15" width="20.5703125" style="15" customWidth="1"/>
    <col min="16" max="16" width="32.42578125" style="15" customWidth="1"/>
    <col min="17" max="27" width="18.140625" style="15" customWidth="1"/>
    <col min="28" max="28" width="22.5703125" style="15" customWidth="1"/>
    <col min="29" max="29" width="19" style="15" customWidth="1"/>
    <col min="30" max="30" width="19.42578125" style="15" customWidth="1"/>
    <col min="31" max="31" width="20.5703125" style="15" customWidth="1"/>
    <col min="32" max="32" width="22.85546875" style="15" customWidth="1"/>
    <col min="33" max="33" width="18.42578125" style="15" bestFit="1" customWidth="1"/>
    <col min="34" max="34" width="8.42578125" style="15" customWidth="1"/>
    <col min="35" max="35" width="18.42578125" style="15" bestFit="1" customWidth="1"/>
    <col min="36" max="36" width="5.5703125" style="15" customWidth="1"/>
    <col min="37" max="37" width="18.42578125" style="15" bestFit="1" customWidth="1"/>
    <col min="38" max="38" width="4.570312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x14ac:dyDescent="0.3">
      <c r="A1" s="376"/>
      <c r="B1" s="379" t="s">
        <v>121</v>
      </c>
      <c r="C1" s="380"/>
      <c r="D1" s="380"/>
      <c r="E1" s="380"/>
      <c r="F1" s="380"/>
      <c r="G1" s="380"/>
      <c r="H1" s="380"/>
      <c r="I1" s="380"/>
      <c r="J1" s="380"/>
      <c r="K1" s="380"/>
      <c r="L1" s="380"/>
      <c r="M1" s="380"/>
      <c r="N1" s="380"/>
      <c r="O1" s="380"/>
      <c r="P1" s="380"/>
      <c r="Q1" s="380"/>
      <c r="R1" s="380"/>
      <c r="S1" s="380"/>
      <c r="T1" s="380"/>
      <c r="U1" s="380"/>
      <c r="V1" s="380"/>
      <c r="W1" s="380"/>
      <c r="X1" s="380"/>
      <c r="Y1" s="380"/>
      <c r="Z1" s="380"/>
      <c r="AA1" s="381"/>
      <c r="AB1" s="388" t="s">
        <v>122</v>
      </c>
      <c r="AC1" s="389"/>
      <c r="AD1" s="389"/>
      <c r="AE1" s="390"/>
    </row>
    <row r="2" spans="1:31" ht="30.75" customHeight="1" thickBot="1" x14ac:dyDescent="0.3">
      <c r="A2" s="377"/>
      <c r="B2" s="379" t="s">
        <v>123</v>
      </c>
      <c r="C2" s="380"/>
      <c r="D2" s="380"/>
      <c r="E2" s="380"/>
      <c r="F2" s="380"/>
      <c r="G2" s="380"/>
      <c r="H2" s="380"/>
      <c r="I2" s="380"/>
      <c r="J2" s="380"/>
      <c r="K2" s="380"/>
      <c r="L2" s="380"/>
      <c r="M2" s="380"/>
      <c r="N2" s="380"/>
      <c r="O2" s="380"/>
      <c r="P2" s="380"/>
      <c r="Q2" s="380"/>
      <c r="R2" s="380"/>
      <c r="S2" s="380"/>
      <c r="T2" s="380"/>
      <c r="U2" s="380"/>
      <c r="V2" s="380"/>
      <c r="W2" s="380"/>
      <c r="X2" s="380"/>
      <c r="Y2" s="380"/>
      <c r="Z2" s="380"/>
      <c r="AA2" s="381"/>
      <c r="AB2" s="388" t="s">
        <v>124</v>
      </c>
      <c r="AC2" s="389"/>
      <c r="AD2" s="389"/>
      <c r="AE2" s="390"/>
    </row>
    <row r="3" spans="1:31" ht="24" customHeight="1" thickBot="1" x14ac:dyDescent="0.3">
      <c r="A3" s="377"/>
      <c r="B3" s="382" t="s">
        <v>125</v>
      </c>
      <c r="C3" s="383"/>
      <c r="D3" s="383"/>
      <c r="E3" s="383"/>
      <c r="F3" s="383"/>
      <c r="G3" s="383"/>
      <c r="H3" s="383"/>
      <c r="I3" s="383"/>
      <c r="J3" s="383"/>
      <c r="K3" s="383"/>
      <c r="L3" s="383"/>
      <c r="M3" s="383"/>
      <c r="N3" s="383"/>
      <c r="O3" s="383"/>
      <c r="P3" s="383"/>
      <c r="Q3" s="383"/>
      <c r="R3" s="383"/>
      <c r="S3" s="383"/>
      <c r="T3" s="383"/>
      <c r="U3" s="383"/>
      <c r="V3" s="383"/>
      <c r="W3" s="383"/>
      <c r="X3" s="383"/>
      <c r="Y3" s="383"/>
      <c r="Z3" s="383"/>
      <c r="AA3" s="384"/>
      <c r="AB3" s="388" t="s">
        <v>126</v>
      </c>
      <c r="AC3" s="389"/>
      <c r="AD3" s="389"/>
      <c r="AE3" s="390"/>
    </row>
    <row r="4" spans="1:31" ht="21.75" customHeight="1" thickBot="1" x14ac:dyDescent="0.3">
      <c r="A4" s="378"/>
      <c r="B4" s="385"/>
      <c r="C4" s="386"/>
      <c r="D4" s="386"/>
      <c r="E4" s="386"/>
      <c r="F4" s="386"/>
      <c r="G4" s="386"/>
      <c r="H4" s="386"/>
      <c r="I4" s="386"/>
      <c r="J4" s="386"/>
      <c r="K4" s="386"/>
      <c r="L4" s="386"/>
      <c r="M4" s="386"/>
      <c r="N4" s="386"/>
      <c r="O4" s="386"/>
      <c r="P4" s="386"/>
      <c r="Q4" s="386"/>
      <c r="R4" s="386"/>
      <c r="S4" s="386"/>
      <c r="T4" s="386"/>
      <c r="U4" s="386"/>
      <c r="V4" s="386"/>
      <c r="W4" s="386"/>
      <c r="X4" s="386"/>
      <c r="Y4" s="386"/>
      <c r="Z4" s="386"/>
      <c r="AA4" s="387"/>
      <c r="AB4" s="391" t="s">
        <v>127</v>
      </c>
      <c r="AC4" s="392"/>
      <c r="AD4" s="392"/>
      <c r="AE4" s="393"/>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customHeight="1" x14ac:dyDescent="0.25">
      <c r="A7" s="333" t="s">
        <v>4</v>
      </c>
      <c r="B7" s="334"/>
      <c r="C7" s="371" t="s">
        <v>149</v>
      </c>
      <c r="D7" s="333" t="s">
        <v>6</v>
      </c>
      <c r="E7" s="339"/>
      <c r="F7" s="339"/>
      <c r="G7" s="339"/>
      <c r="H7" s="334"/>
      <c r="I7" s="363">
        <v>45610</v>
      </c>
      <c r="J7" s="364"/>
      <c r="K7" s="333" t="s">
        <v>8</v>
      </c>
      <c r="L7" s="334"/>
      <c r="M7" s="355" t="s">
        <v>129</v>
      </c>
      <c r="N7" s="356"/>
      <c r="O7" s="344"/>
      <c r="P7" s="345"/>
      <c r="Q7" s="20"/>
      <c r="R7" s="20"/>
      <c r="S7" s="20"/>
      <c r="T7" s="20"/>
      <c r="U7" s="20"/>
      <c r="V7" s="20"/>
      <c r="W7" s="20"/>
      <c r="X7" s="20"/>
      <c r="Y7" s="20"/>
      <c r="Z7" s="21"/>
      <c r="AA7" s="20"/>
      <c r="AB7" s="20"/>
      <c r="AD7" s="22"/>
      <c r="AE7" s="23"/>
    </row>
    <row r="8" spans="1:31" ht="15" customHeight="1" x14ac:dyDescent="0.25">
      <c r="A8" s="335"/>
      <c r="B8" s="336"/>
      <c r="C8" s="372"/>
      <c r="D8" s="335"/>
      <c r="E8" s="340"/>
      <c r="F8" s="340"/>
      <c r="G8" s="340"/>
      <c r="H8" s="336"/>
      <c r="I8" s="365"/>
      <c r="J8" s="366"/>
      <c r="K8" s="335"/>
      <c r="L8" s="336"/>
      <c r="M8" s="374" t="s">
        <v>130</v>
      </c>
      <c r="N8" s="375"/>
      <c r="O8" s="357"/>
      <c r="P8" s="358"/>
      <c r="Q8" s="20"/>
      <c r="R8" s="20"/>
      <c r="S8" s="20"/>
      <c r="T8" s="20"/>
      <c r="U8" s="20"/>
      <c r="V8" s="20"/>
      <c r="W8" s="20"/>
      <c r="X8" s="20"/>
      <c r="Y8" s="20"/>
      <c r="Z8" s="21"/>
      <c r="AA8" s="20"/>
      <c r="AB8" s="20"/>
      <c r="AD8" s="22"/>
      <c r="AE8" s="23"/>
    </row>
    <row r="9" spans="1:31" ht="15.75" customHeight="1" thickBot="1" x14ac:dyDescent="0.3">
      <c r="A9" s="337"/>
      <c r="B9" s="338"/>
      <c r="C9" s="373"/>
      <c r="D9" s="337"/>
      <c r="E9" s="341"/>
      <c r="F9" s="341"/>
      <c r="G9" s="341"/>
      <c r="H9" s="338"/>
      <c r="I9" s="367"/>
      <c r="J9" s="368"/>
      <c r="K9" s="337"/>
      <c r="L9" s="338"/>
      <c r="M9" s="359" t="s">
        <v>131</v>
      </c>
      <c r="N9" s="360"/>
      <c r="O9" s="361" t="s">
        <v>132</v>
      </c>
      <c r="P9" s="362"/>
      <c r="Q9" s="20"/>
      <c r="R9" s="20"/>
      <c r="S9" s="20"/>
      <c r="T9" s="20"/>
      <c r="U9" s="20"/>
      <c r="V9" s="20"/>
      <c r="W9" s="20"/>
      <c r="X9" s="20"/>
      <c r="Y9" s="20"/>
      <c r="Z9" s="21"/>
      <c r="AA9" s="20"/>
      <c r="AB9" s="20"/>
      <c r="AD9" s="22"/>
      <c r="AE9" s="23"/>
    </row>
    <row r="10" spans="1:31" ht="15" customHeight="1" thickBot="1" x14ac:dyDescent="0.3">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333" t="s">
        <v>10</v>
      </c>
      <c r="B11" s="334"/>
      <c r="C11" s="308" t="s">
        <v>133</v>
      </c>
      <c r="D11" s="309"/>
      <c r="E11" s="309"/>
      <c r="F11" s="309"/>
      <c r="G11" s="309"/>
      <c r="H11" s="309"/>
      <c r="I11" s="309"/>
      <c r="J11" s="309"/>
      <c r="K11" s="309"/>
      <c r="L11" s="309"/>
      <c r="M11" s="309"/>
      <c r="N11" s="309"/>
      <c r="O11" s="309"/>
      <c r="P11" s="309"/>
      <c r="Q11" s="309"/>
      <c r="R11" s="309"/>
      <c r="S11" s="309"/>
      <c r="T11" s="309"/>
      <c r="U11" s="309"/>
      <c r="V11" s="309"/>
      <c r="W11" s="309"/>
      <c r="X11" s="309"/>
      <c r="Y11" s="309"/>
      <c r="Z11" s="309"/>
      <c r="AA11" s="309"/>
      <c r="AB11" s="309"/>
      <c r="AC11" s="309"/>
      <c r="AD11" s="309"/>
      <c r="AE11" s="310"/>
    </row>
    <row r="12" spans="1:31" ht="15" customHeight="1" x14ac:dyDescent="0.25">
      <c r="A12" s="335"/>
      <c r="B12" s="336"/>
      <c r="C12" s="346"/>
      <c r="D12" s="347"/>
      <c r="E12" s="347"/>
      <c r="F12" s="347"/>
      <c r="G12" s="347"/>
      <c r="H12" s="347"/>
      <c r="I12" s="347"/>
      <c r="J12" s="347"/>
      <c r="K12" s="347"/>
      <c r="L12" s="347"/>
      <c r="M12" s="347"/>
      <c r="N12" s="347"/>
      <c r="O12" s="347"/>
      <c r="P12" s="347"/>
      <c r="Q12" s="347"/>
      <c r="R12" s="347"/>
      <c r="S12" s="347"/>
      <c r="T12" s="347"/>
      <c r="U12" s="347"/>
      <c r="V12" s="347"/>
      <c r="W12" s="347"/>
      <c r="X12" s="347"/>
      <c r="Y12" s="347"/>
      <c r="Z12" s="347"/>
      <c r="AA12" s="347"/>
      <c r="AB12" s="347"/>
      <c r="AC12" s="347"/>
      <c r="AD12" s="347"/>
      <c r="AE12" s="348"/>
    </row>
    <row r="13" spans="1:31" ht="15" customHeight="1" thickBot="1" x14ac:dyDescent="0.3">
      <c r="A13" s="337"/>
      <c r="B13" s="338"/>
      <c r="C13" s="349"/>
      <c r="D13" s="350"/>
      <c r="E13" s="350"/>
      <c r="F13" s="350"/>
      <c r="G13" s="350"/>
      <c r="H13" s="350"/>
      <c r="I13" s="350"/>
      <c r="J13" s="350"/>
      <c r="K13" s="350"/>
      <c r="L13" s="350"/>
      <c r="M13" s="350"/>
      <c r="N13" s="350"/>
      <c r="O13" s="350"/>
      <c r="P13" s="350"/>
      <c r="Q13" s="350"/>
      <c r="R13" s="350"/>
      <c r="S13" s="350"/>
      <c r="T13" s="350"/>
      <c r="U13" s="350"/>
      <c r="V13" s="350"/>
      <c r="W13" s="350"/>
      <c r="X13" s="350"/>
      <c r="Y13" s="350"/>
      <c r="Z13" s="350"/>
      <c r="AA13" s="350"/>
      <c r="AB13" s="350"/>
      <c r="AC13" s="350"/>
      <c r="AD13" s="350"/>
      <c r="AE13" s="351"/>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62.1" customHeight="1" thickBot="1" x14ac:dyDescent="0.3">
      <c r="A15" s="342" t="s">
        <v>12</v>
      </c>
      <c r="B15" s="343"/>
      <c r="C15" s="352" t="s">
        <v>134</v>
      </c>
      <c r="D15" s="353"/>
      <c r="E15" s="353"/>
      <c r="F15" s="353"/>
      <c r="G15" s="353"/>
      <c r="H15" s="353"/>
      <c r="I15" s="353"/>
      <c r="J15" s="353"/>
      <c r="K15" s="354"/>
      <c r="L15" s="369" t="s">
        <v>14</v>
      </c>
      <c r="M15" s="402"/>
      <c r="N15" s="402"/>
      <c r="O15" s="402"/>
      <c r="P15" s="402"/>
      <c r="Q15" s="370"/>
      <c r="R15" s="403" t="s">
        <v>135</v>
      </c>
      <c r="S15" s="404"/>
      <c r="T15" s="404"/>
      <c r="U15" s="404"/>
      <c r="V15" s="404"/>
      <c r="W15" s="404"/>
      <c r="X15" s="405"/>
      <c r="Y15" s="369" t="s">
        <v>15</v>
      </c>
      <c r="Z15" s="370"/>
      <c r="AA15" s="394" t="s">
        <v>191</v>
      </c>
      <c r="AB15" s="395"/>
      <c r="AC15" s="395"/>
      <c r="AD15" s="395"/>
      <c r="AE15" s="396"/>
    </row>
    <row r="16" spans="1:31" ht="9" customHeight="1" thickBot="1" x14ac:dyDescent="0.3">
      <c r="A16" s="24"/>
      <c r="B16" s="20"/>
      <c r="C16" s="407"/>
      <c r="D16" s="407"/>
      <c r="E16" s="407"/>
      <c r="F16" s="407"/>
      <c r="G16" s="407"/>
      <c r="H16" s="407"/>
      <c r="I16" s="407"/>
      <c r="J16" s="407"/>
      <c r="K16" s="407"/>
      <c r="L16" s="407"/>
      <c r="M16" s="407"/>
      <c r="N16" s="407"/>
      <c r="O16" s="407"/>
      <c r="P16" s="407"/>
      <c r="Q16" s="407"/>
      <c r="R16" s="407"/>
      <c r="S16" s="407"/>
      <c r="T16" s="407"/>
      <c r="U16" s="407"/>
      <c r="V16" s="407"/>
      <c r="W16" s="407"/>
      <c r="X16" s="407"/>
      <c r="Y16" s="407"/>
      <c r="Z16" s="407"/>
      <c r="AA16" s="407"/>
      <c r="AB16" s="407"/>
      <c r="AD16" s="22"/>
      <c r="AE16" s="23"/>
    </row>
    <row r="17" spans="1:33" s="40" customFormat="1" ht="37.5" customHeight="1" thickBot="1" x14ac:dyDescent="0.3">
      <c r="A17" s="342" t="s">
        <v>17</v>
      </c>
      <c r="B17" s="343"/>
      <c r="C17" s="394" t="s">
        <v>192</v>
      </c>
      <c r="D17" s="395"/>
      <c r="E17" s="395"/>
      <c r="F17" s="395"/>
      <c r="G17" s="395"/>
      <c r="H17" s="395"/>
      <c r="I17" s="395"/>
      <c r="J17" s="395"/>
      <c r="K17" s="395"/>
      <c r="L17" s="395"/>
      <c r="M17" s="395"/>
      <c r="N17" s="395"/>
      <c r="O17" s="395"/>
      <c r="P17" s="395"/>
      <c r="Q17" s="395"/>
      <c r="R17" s="395"/>
      <c r="S17" s="395"/>
      <c r="T17" s="395"/>
      <c r="U17" s="395"/>
      <c r="V17" s="395"/>
      <c r="W17" s="395"/>
      <c r="X17" s="395"/>
      <c r="Y17" s="395"/>
      <c r="Z17" s="395"/>
      <c r="AA17" s="395"/>
      <c r="AB17" s="395"/>
      <c r="AC17" s="395"/>
      <c r="AD17" s="395"/>
      <c r="AE17" s="396"/>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x14ac:dyDescent="0.3">
      <c r="A19" s="369" t="s">
        <v>138</v>
      </c>
      <c r="B19" s="402"/>
      <c r="C19" s="402"/>
      <c r="D19" s="402"/>
      <c r="E19" s="402"/>
      <c r="F19" s="402"/>
      <c r="G19" s="402"/>
      <c r="H19" s="402"/>
      <c r="I19" s="402"/>
      <c r="J19" s="402"/>
      <c r="K19" s="402"/>
      <c r="L19" s="402"/>
      <c r="M19" s="402"/>
      <c r="N19" s="402"/>
      <c r="O19" s="402"/>
      <c r="P19" s="402"/>
      <c r="Q19" s="402"/>
      <c r="R19" s="402"/>
      <c r="S19" s="402"/>
      <c r="T19" s="402"/>
      <c r="U19" s="402"/>
      <c r="V19" s="402"/>
      <c r="W19" s="402"/>
      <c r="X19" s="402"/>
      <c r="Y19" s="402"/>
      <c r="Z19" s="402"/>
      <c r="AA19" s="402"/>
      <c r="AB19" s="402"/>
      <c r="AC19" s="402"/>
      <c r="AD19" s="402"/>
      <c r="AE19" s="370"/>
      <c r="AF19" s="44"/>
    </row>
    <row r="20" spans="1:33" ht="32.1" customHeight="1" thickBot="1" x14ac:dyDescent="0.3">
      <c r="A20" s="45" t="s">
        <v>19</v>
      </c>
      <c r="B20" s="399" t="s">
        <v>139</v>
      </c>
      <c r="C20" s="400"/>
      <c r="D20" s="400"/>
      <c r="E20" s="400"/>
      <c r="F20" s="400"/>
      <c r="G20" s="400"/>
      <c r="H20" s="400"/>
      <c r="I20" s="400"/>
      <c r="J20" s="400"/>
      <c r="K20" s="400"/>
      <c r="L20" s="400"/>
      <c r="M20" s="400"/>
      <c r="N20" s="400"/>
      <c r="O20" s="401"/>
      <c r="P20" s="369" t="s">
        <v>140</v>
      </c>
      <c r="Q20" s="402"/>
      <c r="R20" s="402"/>
      <c r="S20" s="402"/>
      <c r="T20" s="402"/>
      <c r="U20" s="402"/>
      <c r="V20" s="402"/>
      <c r="W20" s="402"/>
      <c r="X20" s="402"/>
      <c r="Y20" s="402"/>
      <c r="Z20" s="402"/>
      <c r="AA20" s="402"/>
      <c r="AB20" s="402"/>
      <c r="AC20" s="402"/>
      <c r="AD20" s="402"/>
      <c r="AE20" s="370"/>
      <c r="AF20" s="44"/>
    </row>
    <row r="21" spans="1:33" ht="32.1" customHeight="1" thickBot="1" x14ac:dyDescent="0.3">
      <c r="A21" s="25"/>
      <c r="B21" s="46" t="s">
        <v>141</v>
      </c>
      <c r="C21" s="47" t="s">
        <v>142</v>
      </c>
      <c r="D21" s="47" t="s">
        <v>143</v>
      </c>
      <c r="E21" s="47" t="s">
        <v>144</v>
      </c>
      <c r="F21" s="47" t="s">
        <v>145</v>
      </c>
      <c r="G21" s="47" t="s">
        <v>146</v>
      </c>
      <c r="H21" s="47" t="s">
        <v>128</v>
      </c>
      <c r="I21" s="47" t="s">
        <v>147</v>
      </c>
      <c r="J21" s="47" t="s">
        <v>148</v>
      </c>
      <c r="K21" s="47" t="s">
        <v>149</v>
      </c>
      <c r="L21" s="47" t="s">
        <v>150</v>
      </c>
      <c r="M21" s="47" t="s">
        <v>151</v>
      </c>
      <c r="N21" s="47" t="s">
        <v>102</v>
      </c>
      <c r="O21" s="48" t="s">
        <v>100</v>
      </c>
      <c r="P21" s="49"/>
      <c r="Q21" s="46" t="s">
        <v>141</v>
      </c>
      <c r="R21" s="47" t="s">
        <v>142</v>
      </c>
      <c r="S21" s="47" t="s">
        <v>143</v>
      </c>
      <c r="T21" s="47" t="s">
        <v>144</v>
      </c>
      <c r="U21" s="47" t="s">
        <v>145</v>
      </c>
      <c r="V21" s="47" t="s">
        <v>146</v>
      </c>
      <c r="W21" s="47" t="s">
        <v>128</v>
      </c>
      <c r="X21" s="47" t="s">
        <v>147</v>
      </c>
      <c r="Y21" s="47" t="s">
        <v>148</v>
      </c>
      <c r="Z21" s="47" t="s">
        <v>149</v>
      </c>
      <c r="AA21" s="47" t="s">
        <v>150</v>
      </c>
      <c r="AB21" s="47" t="s">
        <v>151</v>
      </c>
      <c r="AC21" s="47" t="s">
        <v>102</v>
      </c>
      <c r="AD21" s="47" t="s">
        <v>152</v>
      </c>
      <c r="AE21" s="48" t="s">
        <v>153</v>
      </c>
      <c r="AF21" s="50"/>
    </row>
    <row r="22" spans="1:33" ht="32.1" customHeight="1" x14ac:dyDescent="0.25">
      <c r="A22" s="51" t="s">
        <v>31</v>
      </c>
      <c r="B22" s="52"/>
      <c r="C22" s="53"/>
      <c r="D22" s="53"/>
      <c r="E22" s="53"/>
      <c r="F22" s="53"/>
      <c r="G22" s="53"/>
      <c r="H22" s="53"/>
      <c r="I22" s="53"/>
      <c r="J22" s="53"/>
      <c r="K22" s="53"/>
      <c r="L22" s="53"/>
      <c r="M22" s="53"/>
      <c r="N22" s="53">
        <f>SUM(B22:M22)</f>
        <v>0</v>
      </c>
      <c r="O22" s="54"/>
      <c r="P22" s="51" t="s">
        <v>27</v>
      </c>
      <c r="Q22" s="55"/>
      <c r="R22" s="56"/>
      <c r="S22" s="56"/>
      <c r="T22" s="56"/>
      <c r="U22" s="56"/>
      <c r="V22" s="56"/>
      <c r="W22" s="56"/>
      <c r="X22" s="217">
        <v>0</v>
      </c>
      <c r="Y22" s="217">
        <v>0</v>
      </c>
      <c r="Z22" s="217">
        <v>0</v>
      </c>
      <c r="AA22" s="217">
        <v>0</v>
      </c>
      <c r="AB22" s="217">
        <v>0</v>
      </c>
      <c r="AC22" s="217">
        <f>SUM(X22:AB22)</f>
        <v>0</v>
      </c>
      <c r="AD22" s="106"/>
      <c r="AE22" s="156"/>
      <c r="AF22" s="50"/>
    </row>
    <row r="23" spans="1:33" ht="32.1" customHeight="1" x14ac:dyDescent="0.25">
      <c r="A23" s="57" t="s">
        <v>21</v>
      </c>
      <c r="B23" s="58"/>
      <c r="C23" s="59"/>
      <c r="D23" s="59"/>
      <c r="E23" s="59"/>
      <c r="F23" s="59"/>
      <c r="G23" s="59"/>
      <c r="H23" s="59"/>
      <c r="I23" s="59"/>
      <c r="J23" s="59"/>
      <c r="K23" s="59"/>
      <c r="L23" s="59"/>
      <c r="M23" s="59"/>
      <c r="N23" s="59">
        <f>SUM(B23:M23)</f>
        <v>0</v>
      </c>
      <c r="O23" s="60" t="str">
        <f>IFERROR(N23/(SUMIF(B23:M23,"&gt;0",B22:M22))," ")</f>
        <v xml:space="preserve"> </v>
      </c>
      <c r="P23" s="57" t="s">
        <v>29</v>
      </c>
      <c r="Q23" s="58"/>
      <c r="R23" s="59"/>
      <c r="S23" s="59"/>
      <c r="T23" s="59"/>
      <c r="U23" s="59"/>
      <c r="V23" s="59"/>
      <c r="W23" s="59">
        <v>0</v>
      </c>
      <c r="X23" s="217">
        <v>0</v>
      </c>
      <c r="Y23" s="217"/>
      <c r="Z23" s="217"/>
      <c r="AA23" s="217"/>
      <c r="AB23" s="217"/>
      <c r="AC23" s="215">
        <f>SUM(Q23:AB23)</f>
        <v>0</v>
      </c>
      <c r="AD23" s="212" t="e">
        <f>AC23/SUM(W22:X22)</f>
        <v>#DIV/0!</v>
      </c>
      <c r="AE23" s="213" t="e">
        <f>AC23/AC22</f>
        <v>#DIV/0!</v>
      </c>
      <c r="AF23" s="50"/>
    </row>
    <row r="24" spans="1:33" ht="32.1" customHeight="1" x14ac:dyDescent="0.25">
      <c r="A24" s="57" t="s">
        <v>23</v>
      </c>
      <c r="B24" s="58">
        <f>+B22-B23</f>
        <v>0</v>
      </c>
      <c r="C24" s="59">
        <f t="shared" ref="C24:M24" si="0">+C22-C23</f>
        <v>0</v>
      </c>
      <c r="D24" s="59">
        <f t="shared" si="0"/>
        <v>0</v>
      </c>
      <c r="E24" s="59">
        <f t="shared" si="0"/>
        <v>0</v>
      </c>
      <c r="F24" s="59">
        <f t="shared" si="0"/>
        <v>0</v>
      </c>
      <c r="G24" s="59">
        <f t="shared" si="0"/>
        <v>0</v>
      </c>
      <c r="H24" s="59">
        <f t="shared" si="0"/>
        <v>0</v>
      </c>
      <c r="I24" s="59">
        <f t="shared" si="0"/>
        <v>0</v>
      </c>
      <c r="J24" s="59">
        <f t="shared" si="0"/>
        <v>0</v>
      </c>
      <c r="K24" s="59">
        <f t="shared" si="0"/>
        <v>0</v>
      </c>
      <c r="L24" s="59">
        <f t="shared" si="0"/>
        <v>0</v>
      </c>
      <c r="M24" s="59">
        <f t="shared" si="0"/>
        <v>0</v>
      </c>
      <c r="N24" s="59">
        <f>SUM(B24:M24)</f>
        <v>0</v>
      </c>
      <c r="O24" s="61"/>
      <c r="P24" s="57" t="s">
        <v>31</v>
      </c>
      <c r="Q24" s="58"/>
      <c r="R24" s="59"/>
      <c r="S24" s="59"/>
      <c r="T24" s="59"/>
      <c r="U24" s="59"/>
      <c r="V24" s="59"/>
      <c r="W24" s="59"/>
      <c r="X24" s="217"/>
      <c r="Y24" s="217"/>
      <c r="Z24" s="217"/>
      <c r="AA24" s="217"/>
      <c r="AB24" s="217"/>
      <c r="AC24" s="217">
        <f>SUM(Q24:AB24)</f>
        <v>0</v>
      </c>
      <c r="AD24" s="59"/>
      <c r="AE24" s="62"/>
      <c r="AF24" s="50"/>
    </row>
    <row r="25" spans="1:33" ht="32.1" customHeight="1" thickBot="1" x14ac:dyDescent="0.3">
      <c r="A25" s="63" t="s">
        <v>25</v>
      </c>
      <c r="B25" s="64"/>
      <c r="C25" s="65"/>
      <c r="D25" s="65"/>
      <c r="E25" s="65"/>
      <c r="F25" s="65"/>
      <c r="G25" s="65"/>
      <c r="H25" s="65"/>
      <c r="I25" s="65"/>
      <c r="J25" s="65"/>
      <c r="K25" s="65"/>
      <c r="L25" s="65"/>
      <c r="M25" s="65"/>
      <c r="N25" s="65">
        <f>SUM(B25:M25)</f>
        <v>0</v>
      </c>
      <c r="O25" s="66" t="str">
        <f>IFERROR(N25/(SUMIF(B25:M25,"&gt;0",B24:M24))," ")</f>
        <v xml:space="preserve"> </v>
      </c>
      <c r="P25" s="63" t="s">
        <v>25</v>
      </c>
      <c r="Q25" s="64"/>
      <c r="R25" s="65"/>
      <c r="S25" s="65"/>
      <c r="T25" s="65"/>
      <c r="U25" s="65"/>
      <c r="V25" s="65"/>
      <c r="W25" s="65"/>
      <c r="X25" s="65">
        <v>0</v>
      </c>
      <c r="Y25" s="65">
        <v>0</v>
      </c>
      <c r="Z25" s="65">
        <v>0</v>
      </c>
      <c r="AA25" s="65">
        <v>0</v>
      </c>
      <c r="AB25" s="65">
        <v>0</v>
      </c>
      <c r="AC25" s="65">
        <v>0</v>
      </c>
      <c r="AD25" s="65" t="e">
        <f>AC25/SUM(W24:AB24)</f>
        <v>#DIV/0!</v>
      </c>
      <c r="AE25" s="157" t="e">
        <f>AC25/AC24</f>
        <v>#DIV/0!</v>
      </c>
      <c r="AF25" s="50"/>
    </row>
    <row r="26" spans="1:33" s="67" customFormat="1" ht="16.5" customHeight="1" thickBot="1" x14ac:dyDescent="0.25"/>
    <row r="27" spans="1:33" ht="33.950000000000003" customHeight="1" x14ac:dyDescent="0.25">
      <c r="A27" s="328" t="s">
        <v>154</v>
      </c>
      <c r="B27" s="329"/>
      <c r="C27" s="329"/>
      <c r="D27" s="329"/>
      <c r="E27" s="329"/>
      <c r="F27" s="329"/>
      <c r="G27" s="329"/>
      <c r="H27" s="329"/>
      <c r="I27" s="329"/>
      <c r="J27" s="329"/>
      <c r="K27" s="329"/>
      <c r="L27" s="329"/>
      <c r="M27" s="329"/>
      <c r="N27" s="329"/>
      <c r="O27" s="329"/>
      <c r="P27" s="329"/>
      <c r="Q27" s="329"/>
      <c r="R27" s="329"/>
      <c r="S27" s="329"/>
      <c r="T27" s="329"/>
      <c r="U27" s="329"/>
      <c r="V27" s="329"/>
      <c r="W27" s="329"/>
      <c r="X27" s="329"/>
      <c r="Y27" s="329"/>
      <c r="Z27" s="329"/>
      <c r="AA27" s="329"/>
      <c r="AB27" s="329"/>
      <c r="AC27" s="329"/>
      <c r="AD27" s="329"/>
      <c r="AE27" s="330"/>
    </row>
    <row r="28" spans="1:33" ht="15" customHeight="1" x14ac:dyDescent="0.25">
      <c r="A28" s="305" t="s">
        <v>34</v>
      </c>
      <c r="B28" s="307" t="s">
        <v>36</v>
      </c>
      <c r="C28" s="307"/>
      <c r="D28" s="307" t="s">
        <v>155</v>
      </c>
      <c r="E28" s="307"/>
      <c r="F28" s="307"/>
      <c r="G28" s="307"/>
      <c r="H28" s="307"/>
      <c r="I28" s="307"/>
      <c r="J28" s="307"/>
      <c r="K28" s="307"/>
      <c r="L28" s="307"/>
      <c r="M28" s="307"/>
      <c r="N28" s="307"/>
      <c r="O28" s="307"/>
      <c r="P28" s="307" t="s">
        <v>102</v>
      </c>
      <c r="Q28" s="307" t="s">
        <v>156</v>
      </c>
      <c r="R28" s="307"/>
      <c r="S28" s="307"/>
      <c r="T28" s="307"/>
      <c r="U28" s="307"/>
      <c r="V28" s="307"/>
      <c r="W28" s="307"/>
      <c r="X28" s="307"/>
      <c r="Y28" s="307" t="s">
        <v>157</v>
      </c>
      <c r="Z28" s="307"/>
      <c r="AA28" s="307"/>
      <c r="AB28" s="307"/>
      <c r="AC28" s="307"/>
      <c r="AD28" s="307"/>
      <c r="AE28" s="331"/>
    </row>
    <row r="29" spans="1:33" ht="27" customHeight="1" x14ac:dyDescent="0.25">
      <c r="A29" s="305"/>
      <c r="B29" s="307"/>
      <c r="C29" s="307"/>
      <c r="D29" s="68" t="s">
        <v>141</v>
      </c>
      <c r="E29" s="68" t="s">
        <v>142</v>
      </c>
      <c r="F29" s="68" t="s">
        <v>143</v>
      </c>
      <c r="G29" s="68" t="s">
        <v>144</v>
      </c>
      <c r="H29" s="68" t="s">
        <v>145</v>
      </c>
      <c r="I29" s="68" t="s">
        <v>146</v>
      </c>
      <c r="J29" s="68" t="s">
        <v>128</v>
      </c>
      <c r="K29" s="68" t="s">
        <v>147</v>
      </c>
      <c r="L29" s="68" t="s">
        <v>148</v>
      </c>
      <c r="M29" s="68" t="s">
        <v>149</v>
      </c>
      <c r="N29" s="68" t="s">
        <v>150</v>
      </c>
      <c r="O29" s="68" t="s">
        <v>151</v>
      </c>
      <c r="P29" s="307"/>
      <c r="Q29" s="307"/>
      <c r="R29" s="307"/>
      <c r="S29" s="307"/>
      <c r="T29" s="307"/>
      <c r="U29" s="307"/>
      <c r="V29" s="307"/>
      <c r="W29" s="307"/>
      <c r="X29" s="307"/>
      <c r="Y29" s="307"/>
      <c r="Z29" s="307"/>
      <c r="AA29" s="307"/>
      <c r="AB29" s="307"/>
      <c r="AC29" s="307"/>
      <c r="AD29" s="307"/>
      <c r="AE29" s="331"/>
    </row>
    <row r="30" spans="1:33" ht="111.95" customHeight="1" thickBot="1" x14ac:dyDescent="0.3">
      <c r="A30" s="106"/>
      <c r="B30" s="406"/>
      <c r="C30" s="406"/>
      <c r="D30" s="16"/>
      <c r="E30" s="16"/>
      <c r="F30" s="16"/>
      <c r="G30" s="16"/>
      <c r="H30" s="16"/>
      <c r="I30" s="16"/>
      <c r="J30" s="16"/>
      <c r="K30" s="16"/>
      <c r="L30" s="16"/>
      <c r="M30" s="16"/>
      <c r="N30" s="16"/>
      <c r="O30" s="16"/>
      <c r="P30" s="69">
        <f>SUM(D30:O30)</f>
        <v>0</v>
      </c>
      <c r="Q30" s="397"/>
      <c r="R30" s="397"/>
      <c r="S30" s="397"/>
      <c r="T30" s="397"/>
      <c r="U30" s="397"/>
      <c r="V30" s="397"/>
      <c r="W30" s="397"/>
      <c r="X30" s="397"/>
      <c r="Y30" s="397"/>
      <c r="Z30" s="397"/>
      <c r="AA30" s="397"/>
      <c r="AB30" s="397"/>
      <c r="AC30" s="397"/>
      <c r="AD30" s="397"/>
      <c r="AE30" s="398"/>
      <c r="AF30" s="138"/>
      <c r="AG30" s="138"/>
    </row>
    <row r="31" spans="1:33" ht="12" customHeight="1" thickBot="1" x14ac:dyDescent="0.3">
      <c r="A31" s="70"/>
      <c r="B31" s="71"/>
      <c r="C31" s="71"/>
      <c r="D31" s="27"/>
      <c r="E31" s="27"/>
      <c r="F31" s="27"/>
      <c r="G31" s="27"/>
      <c r="H31" s="27"/>
      <c r="I31" s="27"/>
      <c r="J31" s="27"/>
      <c r="K31" s="27"/>
      <c r="L31" s="27"/>
      <c r="M31" s="27"/>
      <c r="N31" s="27"/>
      <c r="O31" s="27"/>
      <c r="P31" s="72"/>
      <c r="Q31" s="139"/>
      <c r="R31" s="139"/>
      <c r="S31" s="139"/>
      <c r="T31" s="139"/>
      <c r="U31" s="139"/>
      <c r="V31" s="139"/>
      <c r="W31" s="139"/>
      <c r="X31" s="139"/>
      <c r="Y31" s="139"/>
      <c r="Z31" s="139"/>
      <c r="AA31" s="139"/>
      <c r="AB31" s="139"/>
      <c r="AC31" s="139"/>
      <c r="AD31" s="139"/>
      <c r="AE31" s="140"/>
      <c r="AF31" s="138"/>
      <c r="AG31" s="138"/>
    </row>
    <row r="32" spans="1:33" ht="45" customHeight="1" x14ac:dyDescent="0.25">
      <c r="A32" s="308" t="s">
        <v>158</v>
      </c>
      <c r="B32" s="309"/>
      <c r="C32" s="309"/>
      <c r="D32" s="309"/>
      <c r="E32" s="309"/>
      <c r="F32" s="309"/>
      <c r="G32" s="309"/>
      <c r="H32" s="309"/>
      <c r="I32" s="309"/>
      <c r="J32" s="309"/>
      <c r="K32" s="309"/>
      <c r="L32" s="309"/>
      <c r="M32" s="309"/>
      <c r="N32" s="309"/>
      <c r="O32" s="309"/>
      <c r="P32" s="309"/>
      <c r="Q32" s="309"/>
      <c r="R32" s="309"/>
      <c r="S32" s="309"/>
      <c r="T32" s="309"/>
      <c r="U32" s="309"/>
      <c r="V32" s="309"/>
      <c r="W32" s="309"/>
      <c r="X32" s="309"/>
      <c r="Y32" s="309"/>
      <c r="Z32" s="309"/>
      <c r="AA32" s="309"/>
      <c r="AB32" s="309"/>
      <c r="AC32" s="309"/>
      <c r="AD32" s="309"/>
      <c r="AE32" s="310"/>
      <c r="AF32" s="138"/>
      <c r="AG32" s="138"/>
    </row>
    <row r="33" spans="1:41" ht="23.1" customHeight="1" x14ac:dyDescent="0.25">
      <c r="A33" s="305" t="s">
        <v>44</v>
      </c>
      <c r="B33" s="307" t="s">
        <v>46</v>
      </c>
      <c r="C33" s="307" t="s">
        <v>36</v>
      </c>
      <c r="D33" s="307" t="s">
        <v>159</v>
      </c>
      <c r="E33" s="307"/>
      <c r="F33" s="307"/>
      <c r="G33" s="307"/>
      <c r="H33" s="307"/>
      <c r="I33" s="307"/>
      <c r="J33" s="307"/>
      <c r="K33" s="307"/>
      <c r="L33" s="307"/>
      <c r="M33" s="307"/>
      <c r="N33" s="307"/>
      <c r="O33" s="307"/>
      <c r="P33" s="307"/>
      <c r="Q33" s="307" t="s">
        <v>160</v>
      </c>
      <c r="R33" s="307"/>
      <c r="S33" s="307"/>
      <c r="T33" s="307"/>
      <c r="U33" s="307"/>
      <c r="V33" s="307"/>
      <c r="W33" s="307"/>
      <c r="X33" s="307"/>
      <c r="Y33" s="307"/>
      <c r="Z33" s="307"/>
      <c r="AA33" s="307"/>
      <c r="AB33" s="307"/>
      <c r="AC33" s="307"/>
      <c r="AD33" s="307"/>
      <c r="AE33" s="331"/>
      <c r="AF33" s="138"/>
      <c r="AG33" s="141"/>
      <c r="AH33" s="73"/>
      <c r="AI33" s="73"/>
      <c r="AJ33" s="73"/>
      <c r="AK33" s="73"/>
      <c r="AL33" s="73"/>
      <c r="AM33" s="73"/>
      <c r="AN33" s="73"/>
      <c r="AO33" s="73"/>
    </row>
    <row r="34" spans="1:41" ht="27" customHeight="1" x14ac:dyDescent="0.25">
      <c r="A34" s="305"/>
      <c r="B34" s="307"/>
      <c r="C34" s="332"/>
      <c r="D34" s="68" t="s">
        <v>141</v>
      </c>
      <c r="E34" s="68" t="s">
        <v>142</v>
      </c>
      <c r="F34" s="68" t="s">
        <v>143</v>
      </c>
      <c r="G34" s="68" t="s">
        <v>144</v>
      </c>
      <c r="H34" s="68" t="s">
        <v>145</v>
      </c>
      <c r="I34" s="68" t="s">
        <v>146</v>
      </c>
      <c r="J34" s="68" t="s">
        <v>128</v>
      </c>
      <c r="K34" s="68" t="s">
        <v>147</v>
      </c>
      <c r="L34" s="68" t="s">
        <v>148</v>
      </c>
      <c r="M34" s="68" t="s">
        <v>149</v>
      </c>
      <c r="N34" s="68" t="s">
        <v>150</v>
      </c>
      <c r="O34" s="68" t="s">
        <v>151</v>
      </c>
      <c r="P34" s="68" t="s">
        <v>102</v>
      </c>
      <c r="Q34" s="287" t="s">
        <v>52</v>
      </c>
      <c r="R34" s="288"/>
      <c r="S34" s="288"/>
      <c r="T34" s="311"/>
      <c r="U34" s="307" t="s">
        <v>54</v>
      </c>
      <c r="V34" s="307"/>
      <c r="W34" s="307"/>
      <c r="X34" s="307"/>
      <c r="Y34" s="307" t="s">
        <v>56</v>
      </c>
      <c r="Z34" s="307"/>
      <c r="AA34" s="307"/>
      <c r="AB34" s="307"/>
      <c r="AC34" s="307" t="s">
        <v>58</v>
      </c>
      <c r="AD34" s="307"/>
      <c r="AE34" s="331"/>
      <c r="AF34" s="138"/>
      <c r="AG34" s="141"/>
      <c r="AH34" s="73"/>
      <c r="AI34" s="73"/>
      <c r="AJ34" s="73"/>
      <c r="AK34" s="73"/>
      <c r="AL34" s="73"/>
      <c r="AM34" s="73"/>
      <c r="AN34" s="73"/>
      <c r="AO34" s="73"/>
    </row>
    <row r="35" spans="1:41" ht="80.099999999999994" customHeight="1" x14ac:dyDescent="0.25">
      <c r="A35" s="300" t="s">
        <v>192</v>
      </c>
      <c r="B35" s="408">
        <f>SUM(B41:B44)</f>
        <v>0.1</v>
      </c>
      <c r="C35" s="75" t="s">
        <v>48</v>
      </c>
      <c r="D35" s="74"/>
      <c r="E35" s="74"/>
      <c r="F35" s="74"/>
      <c r="G35" s="74"/>
      <c r="H35" s="74"/>
      <c r="I35" s="74"/>
      <c r="J35" s="218">
        <v>2917</v>
      </c>
      <c r="K35" s="218">
        <v>2917</v>
      </c>
      <c r="L35" s="218">
        <v>2917</v>
      </c>
      <c r="M35" s="218">
        <v>2917</v>
      </c>
      <c r="N35" s="218">
        <v>2917</v>
      </c>
      <c r="O35" s="218">
        <v>2915</v>
      </c>
      <c r="P35" s="158">
        <f>SUM(D35:O35)</f>
        <v>17500</v>
      </c>
      <c r="Q35" s="416" t="s">
        <v>650</v>
      </c>
      <c r="R35" s="417"/>
      <c r="S35" s="417"/>
      <c r="T35" s="418"/>
      <c r="U35" s="422" t="s">
        <v>651</v>
      </c>
      <c r="V35" s="422"/>
      <c r="W35" s="422"/>
      <c r="X35" s="422"/>
      <c r="Y35" s="422" t="s">
        <v>187</v>
      </c>
      <c r="Z35" s="422"/>
      <c r="AA35" s="422"/>
      <c r="AB35" s="422"/>
      <c r="AC35" s="422" t="s">
        <v>193</v>
      </c>
      <c r="AD35" s="422"/>
      <c r="AE35" s="432"/>
      <c r="AF35" s="138"/>
      <c r="AG35" s="141"/>
      <c r="AH35" s="73"/>
      <c r="AI35" s="73"/>
      <c r="AJ35" s="73"/>
      <c r="AK35" s="73"/>
      <c r="AL35" s="73"/>
      <c r="AM35" s="73"/>
      <c r="AN35" s="73"/>
      <c r="AO35" s="73"/>
    </row>
    <row r="36" spans="1:41" ht="80.099999999999994" customHeight="1" thickBot="1" x14ac:dyDescent="0.3">
      <c r="A36" s="301"/>
      <c r="B36" s="409"/>
      <c r="C36" s="76" t="s">
        <v>50</v>
      </c>
      <c r="D36" s="142"/>
      <c r="E36" s="142"/>
      <c r="F36" s="142"/>
      <c r="G36" s="77"/>
      <c r="H36" s="77"/>
      <c r="I36" s="77"/>
      <c r="J36" s="219">
        <v>3695</v>
      </c>
      <c r="K36" s="219">
        <v>3490</v>
      </c>
      <c r="L36" s="220">
        <v>3781</v>
      </c>
      <c r="M36" s="220">
        <v>3512</v>
      </c>
      <c r="N36" s="220"/>
      <c r="O36" s="220"/>
      <c r="P36" s="219">
        <f>SUM(J36:O36)</f>
        <v>14478</v>
      </c>
      <c r="Q36" s="419"/>
      <c r="R36" s="420"/>
      <c r="S36" s="420"/>
      <c r="T36" s="421"/>
      <c r="U36" s="423"/>
      <c r="V36" s="423"/>
      <c r="W36" s="423"/>
      <c r="X36" s="423"/>
      <c r="Y36" s="423"/>
      <c r="Z36" s="423"/>
      <c r="AA36" s="423"/>
      <c r="AB36" s="423"/>
      <c r="AC36" s="423"/>
      <c r="AD36" s="423"/>
      <c r="AE36" s="433"/>
      <c r="AF36" s="138"/>
      <c r="AG36" s="141"/>
      <c r="AH36" s="73"/>
      <c r="AI36" s="73"/>
      <c r="AJ36" s="73"/>
      <c r="AK36" s="73"/>
      <c r="AL36" s="73"/>
      <c r="AM36" s="73"/>
      <c r="AN36" s="73"/>
      <c r="AO36" s="73"/>
    </row>
    <row r="37" spans="1:41" s="67" customFormat="1" ht="17.25" customHeight="1" thickBot="1" x14ac:dyDescent="0.25"/>
    <row r="38" spans="1:41" ht="45" customHeight="1" thickBot="1" x14ac:dyDescent="0.3">
      <c r="A38" s="308" t="s">
        <v>162</v>
      </c>
      <c r="B38" s="309"/>
      <c r="C38" s="309"/>
      <c r="D38" s="309"/>
      <c r="E38" s="309"/>
      <c r="F38" s="309"/>
      <c r="G38" s="309"/>
      <c r="H38" s="309"/>
      <c r="I38" s="309"/>
      <c r="J38" s="309"/>
      <c r="K38" s="309"/>
      <c r="L38" s="309"/>
      <c r="M38" s="309"/>
      <c r="N38" s="309"/>
      <c r="O38" s="309"/>
      <c r="P38" s="309"/>
      <c r="Q38" s="309"/>
      <c r="R38" s="309"/>
      <c r="S38" s="309"/>
      <c r="T38" s="309"/>
      <c r="U38" s="309"/>
      <c r="V38" s="309"/>
      <c r="W38" s="309"/>
      <c r="X38" s="309"/>
      <c r="Y38" s="309"/>
      <c r="Z38" s="309"/>
      <c r="AA38" s="309"/>
      <c r="AB38" s="309"/>
      <c r="AC38" s="309"/>
      <c r="AD38" s="309"/>
      <c r="AE38" s="310"/>
      <c r="AG38" s="73"/>
      <c r="AH38" s="73"/>
      <c r="AI38" s="73"/>
      <c r="AJ38" s="73"/>
      <c r="AK38" s="73"/>
      <c r="AL38" s="73"/>
      <c r="AM38" s="73"/>
      <c r="AN38" s="73"/>
      <c r="AO38" s="73"/>
    </row>
    <row r="39" spans="1:41" ht="26.1" customHeight="1" x14ac:dyDescent="0.25">
      <c r="A39" s="304" t="s">
        <v>60</v>
      </c>
      <c r="B39" s="306" t="s">
        <v>163</v>
      </c>
      <c r="C39" s="312" t="s">
        <v>164</v>
      </c>
      <c r="D39" s="314" t="s">
        <v>165</v>
      </c>
      <c r="E39" s="315"/>
      <c r="F39" s="315"/>
      <c r="G39" s="315"/>
      <c r="H39" s="315"/>
      <c r="I39" s="315"/>
      <c r="J39" s="315"/>
      <c r="K39" s="315"/>
      <c r="L39" s="315"/>
      <c r="M39" s="315"/>
      <c r="N39" s="315"/>
      <c r="O39" s="315"/>
      <c r="P39" s="316"/>
      <c r="Q39" s="306" t="s">
        <v>166</v>
      </c>
      <c r="R39" s="306"/>
      <c r="S39" s="306"/>
      <c r="T39" s="306"/>
      <c r="U39" s="306"/>
      <c r="V39" s="306"/>
      <c r="W39" s="306"/>
      <c r="X39" s="306"/>
      <c r="Y39" s="306"/>
      <c r="Z39" s="306"/>
      <c r="AA39" s="306"/>
      <c r="AB39" s="306"/>
      <c r="AC39" s="306"/>
      <c r="AD39" s="306"/>
      <c r="AE39" s="327"/>
      <c r="AG39" s="73"/>
      <c r="AH39" s="73"/>
      <c r="AI39" s="73"/>
      <c r="AJ39" s="73"/>
      <c r="AK39" s="73"/>
      <c r="AL39" s="73"/>
      <c r="AM39" s="73"/>
      <c r="AN39" s="73"/>
      <c r="AO39" s="73"/>
    </row>
    <row r="40" spans="1:41" ht="26.1" customHeight="1" x14ac:dyDescent="0.25">
      <c r="A40" s="305"/>
      <c r="B40" s="307"/>
      <c r="C40" s="313"/>
      <c r="D40" s="68" t="s">
        <v>167</v>
      </c>
      <c r="E40" s="68" t="s">
        <v>168</v>
      </c>
      <c r="F40" s="68" t="s">
        <v>169</v>
      </c>
      <c r="G40" s="68" t="s">
        <v>170</v>
      </c>
      <c r="H40" s="68" t="s">
        <v>171</v>
      </c>
      <c r="I40" s="68" t="s">
        <v>172</v>
      </c>
      <c r="J40" s="68" t="s">
        <v>173</v>
      </c>
      <c r="K40" s="68" t="s">
        <v>174</v>
      </c>
      <c r="L40" s="68" t="s">
        <v>175</v>
      </c>
      <c r="M40" s="68" t="s">
        <v>176</v>
      </c>
      <c r="N40" s="68" t="s">
        <v>177</v>
      </c>
      <c r="O40" s="68" t="s">
        <v>178</v>
      </c>
      <c r="P40" s="68" t="s">
        <v>179</v>
      </c>
      <c r="Q40" s="287" t="s">
        <v>180</v>
      </c>
      <c r="R40" s="288"/>
      <c r="S40" s="288"/>
      <c r="T40" s="288"/>
      <c r="U40" s="288"/>
      <c r="V40" s="288"/>
      <c r="W40" s="288"/>
      <c r="X40" s="311"/>
      <c r="Y40" s="287" t="s">
        <v>68</v>
      </c>
      <c r="Z40" s="288"/>
      <c r="AA40" s="288"/>
      <c r="AB40" s="288"/>
      <c r="AC40" s="288"/>
      <c r="AD40" s="288"/>
      <c r="AE40" s="289"/>
      <c r="AG40" s="79"/>
      <c r="AH40" s="79"/>
      <c r="AI40" s="79"/>
      <c r="AJ40" s="79"/>
      <c r="AK40" s="79"/>
      <c r="AL40" s="79"/>
      <c r="AM40" s="79"/>
      <c r="AN40" s="79"/>
      <c r="AO40" s="79"/>
    </row>
    <row r="41" spans="1:41" ht="143.1" customHeight="1" x14ac:dyDescent="0.25">
      <c r="A41" s="295" t="s">
        <v>194</v>
      </c>
      <c r="B41" s="410">
        <v>0.05</v>
      </c>
      <c r="C41" s="80" t="s">
        <v>48</v>
      </c>
      <c r="D41" s="81"/>
      <c r="E41" s="81"/>
      <c r="F41" s="81"/>
      <c r="G41" s="81"/>
      <c r="H41" s="81"/>
      <c r="I41" s="81"/>
      <c r="J41" s="159">
        <v>0.16</v>
      </c>
      <c r="K41" s="159">
        <v>0.16</v>
      </c>
      <c r="L41" s="159">
        <v>0.17</v>
      </c>
      <c r="M41" s="159">
        <v>0.17</v>
      </c>
      <c r="N41" s="159">
        <v>0.17</v>
      </c>
      <c r="O41" s="159">
        <v>0.17</v>
      </c>
      <c r="P41" s="82">
        <f>SUM(D41:O41)</f>
        <v>1</v>
      </c>
      <c r="Q41" s="426" t="s">
        <v>648</v>
      </c>
      <c r="R41" s="427"/>
      <c r="S41" s="427"/>
      <c r="T41" s="427"/>
      <c r="U41" s="427"/>
      <c r="V41" s="427"/>
      <c r="W41" s="427"/>
      <c r="X41" s="428"/>
      <c r="Y41" s="284" t="s">
        <v>731</v>
      </c>
      <c r="Z41" s="279"/>
      <c r="AA41" s="279"/>
      <c r="AB41" s="279"/>
      <c r="AC41" s="279"/>
      <c r="AD41" s="279"/>
      <c r="AE41" s="285"/>
      <c r="AG41" s="83"/>
      <c r="AH41" s="83"/>
      <c r="AI41" s="83"/>
      <c r="AJ41" s="83"/>
      <c r="AK41" s="83"/>
      <c r="AL41" s="83"/>
      <c r="AM41" s="83"/>
      <c r="AN41" s="83"/>
      <c r="AO41" s="83"/>
    </row>
    <row r="42" spans="1:41" ht="143.1" customHeight="1" x14ac:dyDescent="0.25">
      <c r="A42" s="299"/>
      <c r="B42" s="410"/>
      <c r="C42" s="84" t="s">
        <v>50</v>
      </c>
      <c r="D42" s="85"/>
      <c r="E42" s="85"/>
      <c r="F42" s="85"/>
      <c r="G42" s="85"/>
      <c r="H42" s="85"/>
      <c r="I42" s="85"/>
      <c r="J42" s="85">
        <v>0.16</v>
      </c>
      <c r="K42" s="85">
        <v>0.16</v>
      </c>
      <c r="L42" s="85">
        <v>0.17</v>
      </c>
      <c r="M42" s="85">
        <v>0.17</v>
      </c>
      <c r="N42" s="85"/>
      <c r="O42" s="85"/>
      <c r="P42" s="82">
        <f>SUM(D42:O42)</f>
        <v>0.66</v>
      </c>
      <c r="Q42" s="434"/>
      <c r="R42" s="435"/>
      <c r="S42" s="435"/>
      <c r="T42" s="435"/>
      <c r="U42" s="435"/>
      <c r="V42" s="435"/>
      <c r="W42" s="435"/>
      <c r="X42" s="436"/>
      <c r="Y42" s="281"/>
      <c r="Z42" s="282"/>
      <c r="AA42" s="282"/>
      <c r="AB42" s="282"/>
      <c r="AC42" s="282"/>
      <c r="AD42" s="282"/>
      <c r="AE42" s="286"/>
    </row>
    <row r="43" spans="1:41" ht="145.5" customHeight="1" x14ac:dyDescent="0.25">
      <c r="A43" s="424" t="s">
        <v>195</v>
      </c>
      <c r="B43" s="410">
        <v>0.05</v>
      </c>
      <c r="C43" s="80" t="s">
        <v>48</v>
      </c>
      <c r="D43" s="81"/>
      <c r="E43" s="81"/>
      <c r="F43" s="81"/>
      <c r="G43" s="81"/>
      <c r="H43" s="81"/>
      <c r="I43" s="81"/>
      <c r="J43" s="159">
        <v>0.16</v>
      </c>
      <c r="K43" s="159">
        <v>0.16</v>
      </c>
      <c r="L43" s="159">
        <v>0.17</v>
      </c>
      <c r="M43" s="159">
        <v>0.17</v>
      </c>
      <c r="N43" s="159">
        <v>0.17</v>
      </c>
      <c r="O43" s="159">
        <v>0.17</v>
      </c>
      <c r="P43" s="82">
        <f>SUM(D43:O43)</f>
        <v>1</v>
      </c>
      <c r="Q43" s="426" t="s">
        <v>649</v>
      </c>
      <c r="R43" s="427"/>
      <c r="S43" s="427"/>
      <c r="T43" s="427"/>
      <c r="U43" s="427"/>
      <c r="V43" s="427"/>
      <c r="W43" s="427"/>
      <c r="X43" s="428"/>
      <c r="Y43" s="284" t="s">
        <v>731</v>
      </c>
      <c r="Z43" s="279"/>
      <c r="AA43" s="279"/>
      <c r="AB43" s="279"/>
      <c r="AC43" s="279"/>
      <c r="AD43" s="279"/>
      <c r="AE43" s="285"/>
      <c r="AG43" s="83"/>
      <c r="AH43" s="83"/>
      <c r="AI43" s="83"/>
      <c r="AJ43" s="83"/>
      <c r="AK43" s="83"/>
      <c r="AL43" s="83"/>
      <c r="AM43" s="83"/>
      <c r="AN43" s="83"/>
      <c r="AO43" s="83"/>
    </row>
    <row r="44" spans="1:41" ht="145.5" customHeight="1" thickBot="1" x14ac:dyDescent="0.3">
      <c r="A44" s="425"/>
      <c r="B44" s="411"/>
      <c r="C44" s="76" t="s">
        <v>50</v>
      </c>
      <c r="D44" s="86"/>
      <c r="E44" s="86"/>
      <c r="F44" s="86"/>
      <c r="G44" s="86"/>
      <c r="H44" s="86"/>
      <c r="I44" s="86"/>
      <c r="J44" s="86">
        <v>0.16</v>
      </c>
      <c r="K44" s="86">
        <v>0.16</v>
      </c>
      <c r="L44" s="86">
        <v>0.17</v>
      </c>
      <c r="M44" s="86">
        <v>0.17</v>
      </c>
      <c r="N44" s="86"/>
      <c r="O44" s="86"/>
      <c r="P44" s="87">
        <f>SUM(D44:O44)</f>
        <v>0.66</v>
      </c>
      <c r="Q44" s="429"/>
      <c r="R44" s="430"/>
      <c r="S44" s="430"/>
      <c r="T44" s="430"/>
      <c r="U44" s="430"/>
      <c r="V44" s="430"/>
      <c r="W44" s="430"/>
      <c r="X44" s="431"/>
      <c r="Y44" s="412"/>
      <c r="Z44" s="413"/>
      <c r="AA44" s="413"/>
      <c r="AB44" s="413"/>
      <c r="AC44" s="413"/>
      <c r="AD44" s="413"/>
      <c r="AE44" s="415"/>
    </row>
    <row r="45" spans="1:41" x14ac:dyDescent="0.25">
      <c r="A45" s="15" t="s">
        <v>185</v>
      </c>
    </row>
  </sheetData>
  <mergeCells count="75">
    <mergeCell ref="A43:A44"/>
    <mergeCell ref="B43:B44"/>
    <mergeCell ref="Q43:X44"/>
    <mergeCell ref="Y43:AE44"/>
    <mergeCell ref="AC35:AE36"/>
    <mergeCell ref="A41:A42"/>
    <mergeCell ref="B41:B42"/>
    <mergeCell ref="Q41:X42"/>
    <mergeCell ref="Y41:AE42"/>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DB67F201-3B81-4985-9D22-216AD2C0F751}">
      <formula1>$B$21:$M$21</formula1>
    </dataValidation>
    <dataValidation type="textLength" operator="lessThanOrEqual" allowBlank="1" showInputMessage="1" showErrorMessage="1" errorTitle="Máximo 2.000 caracteres" error="Máximo 2.000 caracteres" promptTitle="2.000 caracteres" sqref="Q30:Q31" xr:uid="{B5852B69-23B0-4505-A16F-339997B9B446}">
      <formula1>2000</formula1>
    </dataValidation>
    <dataValidation type="textLength" operator="lessThanOrEqual" allowBlank="1" showInputMessage="1" showErrorMessage="1" errorTitle="Máximo 2.000 caracteres" error="Máximo 2.000 caracteres" sqref="Q43 Q41 Q35 Y35 AC35" xr:uid="{25753A49-FCE9-439E-ABE3-66D5AB762761}">
      <formula1>2000</formula1>
    </dataValidation>
  </dataValidations>
  <hyperlinks>
    <hyperlink ref="Y41" r:id="rId1" xr:uid="{43CC8D40-5384-4C49-8561-CC56AC2AA63D}"/>
    <hyperlink ref="Y43" r:id="rId2" xr:uid="{C583F855-A1EF-4332-AB7D-0862F66B3D17}"/>
  </hyperlinks>
  <pageMargins left="0.25" right="0.25" top="0.75" bottom="0.75" header="0.3" footer="0.3"/>
  <pageSetup scale="21" orientation="landscape" r:id="rId3"/>
  <drawing r:id="rId4"/>
  <extLst>
    <ext xmlns:x14="http://schemas.microsoft.com/office/spreadsheetml/2009/9/main" uri="{CCE6A557-97BC-4b89-ADB6-D9C93CAAB3DF}">
      <x14:dataValidations xmlns:xm="http://schemas.microsoft.com/office/excel/2006/main" count="4">
        <x14:dataValidation type="list" allowBlank="1" showInputMessage="1" showErrorMessage="1" xr:uid="{91FFE590-EE06-4EBD-90CE-19921DC61C8A}">
          <x14:formula1>
            <xm:f>listas!$C$2:$C$20</xm:f>
          </x14:formula1>
          <xm:sqref>AA15:AE15</xm:sqref>
        </x14:dataValidation>
        <x14:dataValidation type="list" allowBlank="1" showInputMessage="1" showErrorMessage="1" xr:uid="{A771DC9D-7377-485A-B743-DC79DBD0997A}">
          <x14:formula1>
            <xm:f>listas!$B$2:$B$8</xm:f>
          </x14:formula1>
          <xm:sqref>R15:X15</xm:sqref>
        </x14:dataValidation>
        <x14:dataValidation type="list" allowBlank="1" showInputMessage="1" showErrorMessage="1" xr:uid="{A21BF5C0-84D4-4AE3-8C25-FDF06FE19548}">
          <x14:formula1>
            <xm:f>listas!$A$2:$A$6</xm:f>
          </x14:formula1>
          <xm:sqref>C15:K15</xm:sqref>
        </x14:dataValidation>
        <x14:dataValidation type="list" allowBlank="1" showInputMessage="1" showErrorMessage="1" xr:uid="{D01C2FE2-DECA-4BD3-A41E-26BF115F3114}">
          <x14:formula1>
            <xm:f>listas!$D$2:$D$15</xm:f>
          </x14:formula1>
          <xm:sqref>C11:AE13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16F47-FC96-46C8-BDA6-2127FC0311B4}">
  <sheetPr>
    <tabColor theme="0"/>
    <pageSetUpPr fitToPage="1"/>
  </sheetPr>
  <dimension ref="A1:AO45"/>
  <sheetViews>
    <sheetView showGridLines="0" topLeftCell="N7" zoomScale="70" zoomScaleNormal="70" workbookViewId="0">
      <selection activeCell="AC23" sqref="AC23"/>
    </sheetView>
  </sheetViews>
  <sheetFormatPr baseColWidth="10" defaultColWidth="10.85546875" defaultRowHeight="14.25" x14ac:dyDescent="0.25"/>
  <cols>
    <col min="1" max="1" width="38.42578125" style="15" customWidth="1"/>
    <col min="2" max="15" width="20.5703125" style="15" customWidth="1"/>
    <col min="16" max="16" width="32.42578125" style="15" customWidth="1"/>
    <col min="17" max="27" width="18.140625" style="15" customWidth="1"/>
    <col min="28" max="28" width="22.5703125" style="15" customWidth="1"/>
    <col min="29" max="29" width="19" style="15" customWidth="1"/>
    <col min="30" max="30" width="19.42578125" style="15" customWidth="1"/>
    <col min="31" max="31" width="20.5703125" style="15" customWidth="1"/>
    <col min="32" max="32" width="22.85546875" style="15" customWidth="1"/>
    <col min="33" max="33" width="18.42578125" style="15" bestFit="1" customWidth="1"/>
    <col min="34" max="34" width="8.42578125" style="15" customWidth="1"/>
    <col min="35" max="35" width="18.42578125" style="15" bestFit="1" customWidth="1"/>
    <col min="36" max="36" width="5.5703125" style="15" customWidth="1"/>
    <col min="37" max="37" width="18.42578125" style="15" bestFit="1" customWidth="1"/>
    <col min="38" max="38" width="4.570312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x14ac:dyDescent="0.3">
      <c r="A1" s="376"/>
      <c r="B1" s="379" t="s">
        <v>121</v>
      </c>
      <c r="C1" s="380"/>
      <c r="D1" s="380"/>
      <c r="E1" s="380"/>
      <c r="F1" s="380"/>
      <c r="G1" s="380"/>
      <c r="H1" s="380"/>
      <c r="I1" s="380"/>
      <c r="J1" s="380"/>
      <c r="K1" s="380"/>
      <c r="L1" s="380"/>
      <c r="M1" s="380"/>
      <c r="N1" s="380"/>
      <c r="O1" s="380"/>
      <c r="P1" s="380"/>
      <c r="Q1" s="380"/>
      <c r="R1" s="380"/>
      <c r="S1" s="380"/>
      <c r="T1" s="380"/>
      <c r="U1" s="380"/>
      <c r="V1" s="380"/>
      <c r="W1" s="380"/>
      <c r="X1" s="380"/>
      <c r="Y1" s="380"/>
      <c r="Z1" s="380"/>
      <c r="AA1" s="381"/>
      <c r="AB1" s="388" t="s">
        <v>122</v>
      </c>
      <c r="AC1" s="389"/>
      <c r="AD1" s="389"/>
      <c r="AE1" s="390"/>
    </row>
    <row r="2" spans="1:31" ht="30.75" customHeight="1" thickBot="1" x14ac:dyDescent="0.3">
      <c r="A2" s="377"/>
      <c r="B2" s="379" t="s">
        <v>123</v>
      </c>
      <c r="C2" s="380"/>
      <c r="D2" s="380"/>
      <c r="E2" s="380"/>
      <c r="F2" s="380"/>
      <c r="G2" s="380"/>
      <c r="H2" s="380"/>
      <c r="I2" s="380"/>
      <c r="J2" s="380"/>
      <c r="K2" s="380"/>
      <c r="L2" s="380"/>
      <c r="M2" s="380"/>
      <c r="N2" s="380"/>
      <c r="O2" s="380"/>
      <c r="P2" s="380"/>
      <c r="Q2" s="380"/>
      <c r="R2" s="380"/>
      <c r="S2" s="380"/>
      <c r="T2" s="380"/>
      <c r="U2" s="380"/>
      <c r="V2" s="380"/>
      <c r="W2" s="380"/>
      <c r="X2" s="380"/>
      <c r="Y2" s="380"/>
      <c r="Z2" s="380"/>
      <c r="AA2" s="381"/>
      <c r="AB2" s="388" t="s">
        <v>124</v>
      </c>
      <c r="AC2" s="389"/>
      <c r="AD2" s="389"/>
      <c r="AE2" s="390"/>
    </row>
    <row r="3" spans="1:31" ht="24" customHeight="1" thickBot="1" x14ac:dyDescent="0.3">
      <c r="A3" s="377"/>
      <c r="B3" s="382" t="s">
        <v>125</v>
      </c>
      <c r="C3" s="383"/>
      <c r="D3" s="383"/>
      <c r="E3" s="383"/>
      <c r="F3" s="383"/>
      <c r="G3" s="383"/>
      <c r="H3" s="383"/>
      <c r="I3" s="383"/>
      <c r="J3" s="383"/>
      <c r="K3" s="383"/>
      <c r="L3" s="383"/>
      <c r="M3" s="383"/>
      <c r="N3" s="383"/>
      <c r="O3" s="383"/>
      <c r="P3" s="383"/>
      <c r="Q3" s="383"/>
      <c r="R3" s="383"/>
      <c r="S3" s="383"/>
      <c r="T3" s="383"/>
      <c r="U3" s="383"/>
      <c r="V3" s="383"/>
      <c r="W3" s="383"/>
      <c r="X3" s="383"/>
      <c r="Y3" s="383"/>
      <c r="Z3" s="383"/>
      <c r="AA3" s="384"/>
      <c r="AB3" s="388" t="s">
        <v>126</v>
      </c>
      <c r="AC3" s="389"/>
      <c r="AD3" s="389"/>
      <c r="AE3" s="390"/>
    </row>
    <row r="4" spans="1:31" ht="21.75" customHeight="1" thickBot="1" x14ac:dyDescent="0.3">
      <c r="A4" s="378"/>
      <c r="B4" s="385"/>
      <c r="C4" s="386"/>
      <c r="D4" s="386"/>
      <c r="E4" s="386"/>
      <c r="F4" s="386"/>
      <c r="G4" s="386"/>
      <c r="H4" s="386"/>
      <c r="I4" s="386"/>
      <c r="J4" s="386"/>
      <c r="K4" s="386"/>
      <c r="L4" s="386"/>
      <c r="M4" s="386"/>
      <c r="N4" s="386"/>
      <c r="O4" s="386"/>
      <c r="P4" s="386"/>
      <c r="Q4" s="386"/>
      <c r="R4" s="386"/>
      <c r="S4" s="386"/>
      <c r="T4" s="386"/>
      <c r="U4" s="386"/>
      <c r="V4" s="386"/>
      <c r="W4" s="386"/>
      <c r="X4" s="386"/>
      <c r="Y4" s="386"/>
      <c r="Z4" s="386"/>
      <c r="AA4" s="387"/>
      <c r="AB4" s="391" t="s">
        <v>127</v>
      </c>
      <c r="AC4" s="392"/>
      <c r="AD4" s="392"/>
      <c r="AE4" s="393"/>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customHeight="1" x14ac:dyDescent="0.25">
      <c r="A7" s="333" t="s">
        <v>4</v>
      </c>
      <c r="B7" s="334"/>
      <c r="C7" s="371" t="s">
        <v>149</v>
      </c>
      <c r="D7" s="333" t="s">
        <v>6</v>
      </c>
      <c r="E7" s="339"/>
      <c r="F7" s="339"/>
      <c r="G7" s="339"/>
      <c r="H7" s="334"/>
      <c r="I7" s="363">
        <v>45610</v>
      </c>
      <c r="J7" s="364"/>
      <c r="K7" s="333" t="s">
        <v>8</v>
      </c>
      <c r="L7" s="334"/>
      <c r="M7" s="355" t="s">
        <v>129</v>
      </c>
      <c r="N7" s="356"/>
      <c r="O7" s="344"/>
      <c r="P7" s="345"/>
      <c r="Q7" s="20"/>
      <c r="R7" s="20"/>
      <c r="S7" s="20"/>
      <c r="T7" s="20"/>
      <c r="U7" s="20"/>
      <c r="V7" s="20"/>
      <c r="W7" s="20"/>
      <c r="X7" s="20"/>
      <c r="Y7" s="20"/>
      <c r="Z7" s="21"/>
      <c r="AA7" s="20"/>
      <c r="AB7" s="20"/>
      <c r="AD7" s="22"/>
      <c r="AE7" s="23"/>
    </row>
    <row r="8" spans="1:31" ht="15" customHeight="1" x14ac:dyDescent="0.25">
      <c r="A8" s="335"/>
      <c r="B8" s="336"/>
      <c r="C8" s="372"/>
      <c r="D8" s="335"/>
      <c r="E8" s="340"/>
      <c r="F8" s="340"/>
      <c r="G8" s="340"/>
      <c r="H8" s="336"/>
      <c r="I8" s="365"/>
      <c r="J8" s="366"/>
      <c r="K8" s="335"/>
      <c r="L8" s="336"/>
      <c r="M8" s="374" t="s">
        <v>130</v>
      </c>
      <c r="N8" s="375"/>
      <c r="O8" s="357"/>
      <c r="P8" s="358"/>
      <c r="Q8" s="20"/>
      <c r="R8" s="20"/>
      <c r="S8" s="20"/>
      <c r="T8" s="20"/>
      <c r="U8" s="20"/>
      <c r="V8" s="20"/>
      <c r="W8" s="20"/>
      <c r="X8" s="20"/>
      <c r="Y8" s="20"/>
      <c r="Z8" s="21"/>
      <c r="AA8" s="20"/>
      <c r="AB8" s="20"/>
      <c r="AD8" s="22"/>
      <c r="AE8" s="23"/>
    </row>
    <row r="9" spans="1:31" ht="15.75" customHeight="1" thickBot="1" x14ac:dyDescent="0.3">
      <c r="A9" s="337"/>
      <c r="B9" s="338"/>
      <c r="C9" s="373"/>
      <c r="D9" s="337"/>
      <c r="E9" s="341"/>
      <c r="F9" s="341"/>
      <c r="G9" s="341"/>
      <c r="H9" s="338"/>
      <c r="I9" s="367"/>
      <c r="J9" s="368"/>
      <c r="K9" s="337"/>
      <c r="L9" s="338"/>
      <c r="M9" s="359" t="s">
        <v>131</v>
      </c>
      <c r="N9" s="360"/>
      <c r="O9" s="361" t="s">
        <v>132</v>
      </c>
      <c r="P9" s="362"/>
      <c r="Q9" s="20"/>
      <c r="R9" s="20"/>
      <c r="S9" s="20"/>
      <c r="T9" s="20"/>
      <c r="U9" s="20"/>
      <c r="V9" s="20"/>
      <c r="W9" s="20"/>
      <c r="X9" s="20"/>
      <c r="Y9" s="20"/>
      <c r="Z9" s="21"/>
      <c r="AA9" s="20"/>
      <c r="AB9" s="20"/>
      <c r="AD9" s="22"/>
      <c r="AE9" s="23"/>
    </row>
    <row r="10" spans="1:31" ht="15" customHeight="1" thickBot="1" x14ac:dyDescent="0.3">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333" t="s">
        <v>10</v>
      </c>
      <c r="B11" s="334"/>
      <c r="C11" s="308" t="s">
        <v>133</v>
      </c>
      <c r="D11" s="309"/>
      <c r="E11" s="309"/>
      <c r="F11" s="309"/>
      <c r="G11" s="309"/>
      <c r="H11" s="309"/>
      <c r="I11" s="309"/>
      <c r="J11" s="309"/>
      <c r="K11" s="309"/>
      <c r="L11" s="309"/>
      <c r="M11" s="309"/>
      <c r="N11" s="309"/>
      <c r="O11" s="309"/>
      <c r="P11" s="309"/>
      <c r="Q11" s="309"/>
      <c r="R11" s="309"/>
      <c r="S11" s="309"/>
      <c r="T11" s="309"/>
      <c r="U11" s="309"/>
      <c r="V11" s="309"/>
      <c r="W11" s="309"/>
      <c r="X11" s="309"/>
      <c r="Y11" s="309"/>
      <c r="Z11" s="309"/>
      <c r="AA11" s="309"/>
      <c r="AB11" s="309"/>
      <c r="AC11" s="309"/>
      <c r="AD11" s="309"/>
      <c r="AE11" s="310"/>
    </row>
    <row r="12" spans="1:31" ht="15" customHeight="1" x14ac:dyDescent="0.25">
      <c r="A12" s="335"/>
      <c r="B12" s="336"/>
      <c r="C12" s="346"/>
      <c r="D12" s="347"/>
      <c r="E12" s="347"/>
      <c r="F12" s="347"/>
      <c r="G12" s="347"/>
      <c r="H12" s="347"/>
      <c r="I12" s="347"/>
      <c r="J12" s="347"/>
      <c r="K12" s="347"/>
      <c r="L12" s="347"/>
      <c r="M12" s="347"/>
      <c r="N12" s="347"/>
      <c r="O12" s="347"/>
      <c r="P12" s="347"/>
      <c r="Q12" s="347"/>
      <c r="R12" s="347"/>
      <c r="S12" s="347"/>
      <c r="T12" s="347"/>
      <c r="U12" s="347"/>
      <c r="V12" s="347"/>
      <c r="W12" s="347"/>
      <c r="X12" s="347"/>
      <c r="Y12" s="347"/>
      <c r="Z12" s="347"/>
      <c r="AA12" s="347"/>
      <c r="AB12" s="347"/>
      <c r="AC12" s="347"/>
      <c r="AD12" s="347"/>
      <c r="AE12" s="348"/>
    </row>
    <row r="13" spans="1:31" ht="15" customHeight="1" thickBot="1" x14ac:dyDescent="0.3">
      <c r="A13" s="337"/>
      <c r="B13" s="338"/>
      <c r="C13" s="349"/>
      <c r="D13" s="350"/>
      <c r="E13" s="350"/>
      <c r="F13" s="350"/>
      <c r="G13" s="350"/>
      <c r="H13" s="350"/>
      <c r="I13" s="350"/>
      <c r="J13" s="350"/>
      <c r="K13" s="350"/>
      <c r="L13" s="350"/>
      <c r="M13" s="350"/>
      <c r="N13" s="350"/>
      <c r="O13" s="350"/>
      <c r="P13" s="350"/>
      <c r="Q13" s="350"/>
      <c r="R13" s="350"/>
      <c r="S13" s="350"/>
      <c r="T13" s="350"/>
      <c r="U13" s="350"/>
      <c r="V13" s="350"/>
      <c r="W13" s="350"/>
      <c r="X13" s="350"/>
      <c r="Y13" s="350"/>
      <c r="Z13" s="350"/>
      <c r="AA13" s="350"/>
      <c r="AB13" s="350"/>
      <c r="AC13" s="350"/>
      <c r="AD13" s="350"/>
      <c r="AE13" s="351"/>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62.1" customHeight="1" thickBot="1" x14ac:dyDescent="0.3">
      <c r="A15" s="342" t="s">
        <v>12</v>
      </c>
      <c r="B15" s="343"/>
      <c r="C15" s="352" t="s">
        <v>134</v>
      </c>
      <c r="D15" s="353"/>
      <c r="E15" s="353"/>
      <c r="F15" s="353"/>
      <c r="G15" s="353"/>
      <c r="H15" s="353"/>
      <c r="I15" s="353"/>
      <c r="J15" s="353"/>
      <c r="K15" s="354"/>
      <c r="L15" s="369" t="s">
        <v>14</v>
      </c>
      <c r="M15" s="402"/>
      <c r="N15" s="402"/>
      <c r="O15" s="402"/>
      <c r="P15" s="402"/>
      <c r="Q15" s="370"/>
      <c r="R15" s="403" t="s">
        <v>135</v>
      </c>
      <c r="S15" s="404"/>
      <c r="T15" s="404"/>
      <c r="U15" s="404"/>
      <c r="V15" s="404"/>
      <c r="W15" s="404"/>
      <c r="X15" s="405"/>
      <c r="Y15" s="369" t="s">
        <v>15</v>
      </c>
      <c r="Z15" s="370"/>
      <c r="AA15" s="394" t="s">
        <v>191</v>
      </c>
      <c r="AB15" s="395"/>
      <c r="AC15" s="395"/>
      <c r="AD15" s="395"/>
      <c r="AE15" s="396"/>
    </row>
    <row r="16" spans="1:31" ht="9" customHeight="1" thickBot="1" x14ac:dyDescent="0.3">
      <c r="A16" s="24"/>
      <c r="B16" s="20"/>
      <c r="C16" s="407"/>
      <c r="D16" s="407"/>
      <c r="E16" s="407"/>
      <c r="F16" s="407"/>
      <c r="G16" s="407"/>
      <c r="H16" s="407"/>
      <c r="I16" s="407"/>
      <c r="J16" s="407"/>
      <c r="K16" s="407"/>
      <c r="L16" s="407"/>
      <c r="M16" s="407"/>
      <c r="N16" s="407"/>
      <c r="O16" s="407"/>
      <c r="P16" s="407"/>
      <c r="Q16" s="407"/>
      <c r="R16" s="407"/>
      <c r="S16" s="407"/>
      <c r="T16" s="407"/>
      <c r="U16" s="407"/>
      <c r="V16" s="407"/>
      <c r="W16" s="407"/>
      <c r="X16" s="407"/>
      <c r="Y16" s="407"/>
      <c r="Z16" s="407"/>
      <c r="AA16" s="407"/>
      <c r="AB16" s="407"/>
      <c r="AD16" s="22"/>
      <c r="AE16" s="23"/>
    </row>
    <row r="17" spans="1:33" s="40" customFormat="1" ht="37.5" customHeight="1" thickBot="1" x14ac:dyDescent="0.3">
      <c r="A17" s="342" t="s">
        <v>17</v>
      </c>
      <c r="B17" s="343"/>
      <c r="C17" s="394" t="s">
        <v>196</v>
      </c>
      <c r="D17" s="395"/>
      <c r="E17" s="395"/>
      <c r="F17" s="395"/>
      <c r="G17" s="395"/>
      <c r="H17" s="395"/>
      <c r="I17" s="395"/>
      <c r="J17" s="395"/>
      <c r="K17" s="395"/>
      <c r="L17" s="395"/>
      <c r="M17" s="395"/>
      <c r="N17" s="395"/>
      <c r="O17" s="395"/>
      <c r="P17" s="395"/>
      <c r="Q17" s="395"/>
      <c r="R17" s="395"/>
      <c r="S17" s="395"/>
      <c r="T17" s="395"/>
      <c r="U17" s="395"/>
      <c r="V17" s="395"/>
      <c r="W17" s="395"/>
      <c r="X17" s="395"/>
      <c r="Y17" s="395"/>
      <c r="Z17" s="395"/>
      <c r="AA17" s="395"/>
      <c r="AB17" s="395"/>
      <c r="AC17" s="395"/>
      <c r="AD17" s="395"/>
      <c r="AE17" s="396"/>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x14ac:dyDescent="0.3">
      <c r="A19" s="369" t="s">
        <v>138</v>
      </c>
      <c r="B19" s="402"/>
      <c r="C19" s="402"/>
      <c r="D19" s="402"/>
      <c r="E19" s="402"/>
      <c r="F19" s="402"/>
      <c r="G19" s="402"/>
      <c r="H19" s="402"/>
      <c r="I19" s="402"/>
      <c r="J19" s="402"/>
      <c r="K19" s="402"/>
      <c r="L19" s="402"/>
      <c r="M19" s="402"/>
      <c r="N19" s="402"/>
      <c r="O19" s="402"/>
      <c r="P19" s="402"/>
      <c r="Q19" s="402"/>
      <c r="R19" s="402"/>
      <c r="S19" s="402"/>
      <c r="T19" s="402"/>
      <c r="U19" s="402"/>
      <c r="V19" s="402"/>
      <c r="W19" s="402"/>
      <c r="X19" s="402"/>
      <c r="Y19" s="402"/>
      <c r="Z19" s="402"/>
      <c r="AA19" s="402"/>
      <c r="AB19" s="402"/>
      <c r="AC19" s="402"/>
      <c r="AD19" s="402"/>
      <c r="AE19" s="370"/>
      <c r="AF19" s="44"/>
    </row>
    <row r="20" spans="1:33" ht="32.1" customHeight="1" thickBot="1" x14ac:dyDescent="0.3">
      <c r="A20" s="45" t="s">
        <v>19</v>
      </c>
      <c r="B20" s="399" t="s">
        <v>139</v>
      </c>
      <c r="C20" s="400"/>
      <c r="D20" s="400"/>
      <c r="E20" s="400"/>
      <c r="F20" s="400"/>
      <c r="G20" s="400"/>
      <c r="H20" s="400"/>
      <c r="I20" s="400"/>
      <c r="J20" s="400"/>
      <c r="K20" s="400"/>
      <c r="L20" s="400"/>
      <c r="M20" s="400"/>
      <c r="N20" s="400"/>
      <c r="O20" s="401"/>
      <c r="P20" s="369" t="s">
        <v>140</v>
      </c>
      <c r="Q20" s="402"/>
      <c r="R20" s="402"/>
      <c r="S20" s="402"/>
      <c r="T20" s="402"/>
      <c r="U20" s="402"/>
      <c r="V20" s="402"/>
      <c r="W20" s="402"/>
      <c r="X20" s="402"/>
      <c r="Y20" s="402"/>
      <c r="Z20" s="402"/>
      <c r="AA20" s="402"/>
      <c r="AB20" s="402"/>
      <c r="AC20" s="402"/>
      <c r="AD20" s="402"/>
      <c r="AE20" s="370"/>
      <c r="AF20" s="44"/>
    </row>
    <row r="21" spans="1:33" ht="32.1" customHeight="1" thickBot="1" x14ac:dyDescent="0.3">
      <c r="A21" s="25"/>
      <c r="B21" s="46" t="s">
        <v>141</v>
      </c>
      <c r="C21" s="47" t="s">
        <v>142</v>
      </c>
      <c r="D21" s="47" t="s">
        <v>143</v>
      </c>
      <c r="E21" s="47" t="s">
        <v>144</v>
      </c>
      <c r="F21" s="47" t="s">
        <v>145</v>
      </c>
      <c r="G21" s="47" t="s">
        <v>146</v>
      </c>
      <c r="H21" s="47" t="s">
        <v>128</v>
      </c>
      <c r="I21" s="47" t="s">
        <v>147</v>
      </c>
      <c r="J21" s="47" t="s">
        <v>148</v>
      </c>
      <c r="K21" s="47" t="s">
        <v>149</v>
      </c>
      <c r="L21" s="47" t="s">
        <v>150</v>
      </c>
      <c r="M21" s="47" t="s">
        <v>151</v>
      </c>
      <c r="N21" s="47" t="s">
        <v>102</v>
      </c>
      <c r="O21" s="48" t="s">
        <v>100</v>
      </c>
      <c r="P21" s="49"/>
      <c r="Q21" s="46" t="s">
        <v>141</v>
      </c>
      <c r="R21" s="47" t="s">
        <v>142</v>
      </c>
      <c r="S21" s="47" t="s">
        <v>143</v>
      </c>
      <c r="T21" s="47" t="s">
        <v>144</v>
      </c>
      <c r="U21" s="47" t="s">
        <v>145</v>
      </c>
      <c r="V21" s="47" t="s">
        <v>146</v>
      </c>
      <c r="W21" s="47" t="s">
        <v>128</v>
      </c>
      <c r="X21" s="47" t="s">
        <v>147</v>
      </c>
      <c r="Y21" s="47" t="s">
        <v>148</v>
      </c>
      <c r="Z21" s="47" t="s">
        <v>149</v>
      </c>
      <c r="AA21" s="47" t="s">
        <v>150</v>
      </c>
      <c r="AB21" s="47" t="s">
        <v>151</v>
      </c>
      <c r="AC21" s="47" t="s">
        <v>102</v>
      </c>
      <c r="AD21" s="47" t="s">
        <v>152</v>
      </c>
      <c r="AE21" s="48" t="s">
        <v>153</v>
      </c>
      <c r="AF21" s="50"/>
    </row>
    <row r="22" spans="1:33" ht="32.1" customHeight="1" x14ac:dyDescent="0.25">
      <c r="A22" s="51" t="s">
        <v>31</v>
      </c>
      <c r="B22" s="52"/>
      <c r="C22" s="53"/>
      <c r="D22" s="53"/>
      <c r="E22" s="53"/>
      <c r="F22" s="53"/>
      <c r="G22" s="53"/>
      <c r="H22" s="53"/>
      <c r="I22" s="53"/>
      <c r="J22" s="53"/>
      <c r="K22" s="53"/>
      <c r="L22" s="53"/>
      <c r="M22" s="53"/>
      <c r="N22" s="53">
        <f>SUM(B22:M22)</f>
        <v>0</v>
      </c>
      <c r="O22" s="54"/>
      <c r="P22" s="51" t="s">
        <v>27</v>
      </c>
      <c r="Q22" s="55"/>
      <c r="R22" s="56"/>
      <c r="S22" s="56"/>
      <c r="T22" s="56"/>
      <c r="U22" s="56"/>
      <c r="V22" s="56"/>
      <c r="W22" s="56"/>
      <c r="X22" s="217">
        <v>847699000</v>
      </c>
      <c r="Y22" s="217"/>
      <c r="Z22" s="217"/>
      <c r="AA22" s="217"/>
      <c r="AB22" s="217"/>
      <c r="AC22" s="217">
        <f>SUM(Q22:AB22)</f>
        <v>847699000</v>
      </c>
      <c r="AD22" s="106"/>
      <c r="AE22" s="156"/>
      <c r="AF22" s="50"/>
    </row>
    <row r="23" spans="1:33" ht="32.1" customHeight="1" x14ac:dyDescent="0.25">
      <c r="A23" s="57" t="s">
        <v>21</v>
      </c>
      <c r="B23" s="58"/>
      <c r="C23" s="59"/>
      <c r="D23" s="59"/>
      <c r="E23" s="59"/>
      <c r="F23" s="59"/>
      <c r="G23" s="59"/>
      <c r="H23" s="59"/>
      <c r="I23" s="59"/>
      <c r="J23" s="59"/>
      <c r="K23" s="59"/>
      <c r="L23" s="59"/>
      <c r="M23" s="59"/>
      <c r="N23" s="59">
        <f>SUM(B23:M23)</f>
        <v>0</v>
      </c>
      <c r="O23" s="60" t="str">
        <f>IFERROR(N23/(SUMIF(B23:M23,"&gt;0",B22:M22))," ")</f>
        <v xml:space="preserve"> </v>
      </c>
      <c r="P23" s="57" t="s">
        <v>29</v>
      </c>
      <c r="Q23" s="58"/>
      <c r="R23" s="59"/>
      <c r="S23" s="59"/>
      <c r="T23" s="59"/>
      <c r="U23" s="59"/>
      <c r="V23" s="59"/>
      <c r="W23" s="59">
        <v>0</v>
      </c>
      <c r="X23" s="217"/>
      <c r="Y23" s="217">
        <v>832978000</v>
      </c>
      <c r="Z23" s="217">
        <v>-44605067</v>
      </c>
      <c r="AA23" s="217"/>
      <c r="AB23" s="217"/>
      <c r="AC23" s="263">
        <f>SUM(Q23:AB23)</f>
        <v>788372933</v>
      </c>
      <c r="AD23" s="216">
        <f>AC23/SUM(W22:X22)</f>
        <v>0.93001517401813616</v>
      </c>
      <c r="AE23" s="213">
        <f>AC23/AC22</f>
        <v>0.93001517401813616</v>
      </c>
      <c r="AF23" s="50"/>
    </row>
    <row r="24" spans="1:33" ht="32.1" customHeight="1" x14ac:dyDescent="0.25">
      <c r="A24" s="57" t="s">
        <v>23</v>
      </c>
      <c r="B24" s="58">
        <f>+B22-B23</f>
        <v>0</v>
      </c>
      <c r="C24" s="59">
        <f t="shared" ref="C24:M24" si="0">+C22-C23</f>
        <v>0</v>
      </c>
      <c r="D24" s="59">
        <f t="shared" si="0"/>
        <v>0</v>
      </c>
      <c r="E24" s="59">
        <f t="shared" si="0"/>
        <v>0</v>
      </c>
      <c r="F24" s="59">
        <f t="shared" si="0"/>
        <v>0</v>
      </c>
      <c r="G24" s="59">
        <f t="shared" si="0"/>
        <v>0</v>
      </c>
      <c r="H24" s="59">
        <f t="shared" si="0"/>
        <v>0</v>
      </c>
      <c r="I24" s="59">
        <f t="shared" si="0"/>
        <v>0</v>
      </c>
      <c r="J24" s="59">
        <f t="shared" si="0"/>
        <v>0</v>
      </c>
      <c r="K24" s="59">
        <f t="shared" si="0"/>
        <v>0</v>
      </c>
      <c r="L24" s="59">
        <f t="shared" si="0"/>
        <v>0</v>
      </c>
      <c r="M24" s="59">
        <f t="shared" si="0"/>
        <v>0</v>
      </c>
      <c r="N24" s="59">
        <f>SUM(B24:M24)</f>
        <v>0</v>
      </c>
      <c r="O24" s="61"/>
      <c r="P24" s="57" t="s">
        <v>31</v>
      </c>
      <c r="Q24" s="58"/>
      <c r="R24" s="59"/>
      <c r="S24" s="59"/>
      <c r="T24" s="59"/>
      <c r="U24" s="59"/>
      <c r="V24" s="59"/>
      <c r="W24" s="59"/>
      <c r="X24" s="217"/>
      <c r="Y24" s="236">
        <v>166715000</v>
      </c>
      <c r="Z24" s="236">
        <v>170246000</v>
      </c>
      <c r="AA24" s="236">
        <v>170246000</v>
      </c>
      <c r="AB24" s="236">
        <v>340492000</v>
      </c>
      <c r="AC24" s="236">
        <v>847699000</v>
      </c>
      <c r="AD24" s="59"/>
      <c r="AE24" s="62"/>
      <c r="AF24" s="50"/>
    </row>
    <row r="25" spans="1:33" ht="32.1" customHeight="1" thickBot="1" x14ac:dyDescent="0.3">
      <c r="A25" s="63" t="s">
        <v>25</v>
      </c>
      <c r="B25" s="64"/>
      <c r="C25" s="65"/>
      <c r="D25" s="65"/>
      <c r="E25" s="65"/>
      <c r="F25" s="65"/>
      <c r="G25" s="65"/>
      <c r="H25" s="65"/>
      <c r="I25" s="65"/>
      <c r="J25" s="65"/>
      <c r="K25" s="65"/>
      <c r="L25" s="65"/>
      <c r="M25" s="65"/>
      <c r="N25" s="65">
        <f>SUM(B25:M25)</f>
        <v>0</v>
      </c>
      <c r="O25" s="66" t="str">
        <f>IFERROR(N25/(SUMIF(B25:M25,"&gt;0",B24:M24))," ")</f>
        <v xml:space="preserve"> </v>
      </c>
      <c r="P25" s="63" t="s">
        <v>25</v>
      </c>
      <c r="Q25" s="64"/>
      <c r="R25" s="65"/>
      <c r="S25" s="65"/>
      <c r="T25" s="65"/>
      <c r="U25" s="65"/>
      <c r="V25" s="65"/>
      <c r="W25" s="65"/>
      <c r="X25" s="65"/>
      <c r="Y25" s="65">
        <v>112531333</v>
      </c>
      <c r="Z25" s="65">
        <v>161503600</v>
      </c>
      <c r="AA25" s="65"/>
      <c r="AB25" s="65"/>
      <c r="AC25" s="215">
        <f>SUM(Q25:AB25)</f>
        <v>274034933</v>
      </c>
      <c r="AD25" s="228">
        <f>AC25/SUM(W24:AB24)</f>
        <v>0.32326914742143142</v>
      </c>
      <c r="AE25" s="229">
        <f>AC25/AC24</f>
        <v>0.32326914742143142</v>
      </c>
      <c r="AF25" s="50"/>
    </row>
    <row r="26" spans="1:33" s="67" customFormat="1" ht="16.5" customHeight="1" thickBot="1" x14ac:dyDescent="0.25"/>
    <row r="27" spans="1:33" ht="33.950000000000003" customHeight="1" x14ac:dyDescent="0.25">
      <c r="A27" s="328" t="s">
        <v>154</v>
      </c>
      <c r="B27" s="329"/>
      <c r="C27" s="329"/>
      <c r="D27" s="329"/>
      <c r="E27" s="329"/>
      <c r="F27" s="329"/>
      <c r="G27" s="329"/>
      <c r="H27" s="329"/>
      <c r="I27" s="329"/>
      <c r="J27" s="329"/>
      <c r="K27" s="329"/>
      <c r="L27" s="329"/>
      <c r="M27" s="329"/>
      <c r="N27" s="329"/>
      <c r="O27" s="329"/>
      <c r="P27" s="329"/>
      <c r="Q27" s="329"/>
      <c r="R27" s="329"/>
      <c r="S27" s="329"/>
      <c r="T27" s="329"/>
      <c r="U27" s="329"/>
      <c r="V27" s="329"/>
      <c r="W27" s="329"/>
      <c r="X27" s="329"/>
      <c r="Y27" s="329"/>
      <c r="Z27" s="329"/>
      <c r="AA27" s="329"/>
      <c r="AB27" s="329"/>
      <c r="AC27" s="329"/>
      <c r="AD27" s="329"/>
      <c r="AE27" s="330"/>
    </row>
    <row r="28" spans="1:33" ht="15" customHeight="1" x14ac:dyDescent="0.25">
      <c r="A28" s="305" t="s">
        <v>34</v>
      </c>
      <c r="B28" s="307" t="s">
        <v>36</v>
      </c>
      <c r="C28" s="307"/>
      <c r="D28" s="307" t="s">
        <v>155</v>
      </c>
      <c r="E28" s="307"/>
      <c r="F28" s="307"/>
      <c r="G28" s="307"/>
      <c r="H28" s="307"/>
      <c r="I28" s="307"/>
      <c r="J28" s="307"/>
      <c r="K28" s="307"/>
      <c r="L28" s="307"/>
      <c r="M28" s="307"/>
      <c r="N28" s="307"/>
      <c r="O28" s="307"/>
      <c r="P28" s="307" t="s">
        <v>102</v>
      </c>
      <c r="Q28" s="307" t="s">
        <v>156</v>
      </c>
      <c r="R28" s="307"/>
      <c r="S28" s="307"/>
      <c r="T28" s="307"/>
      <c r="U28" s="307"/>
      <c r="V28" s="307"/>
      <c r="W28" s="307"/>
      <c r="X28" s="307"/>
      <c r="Y28" s="307" t="s">
        <v>157</v>
      </c>
      <c r="Z28" s="307"/>
      <c r="AA28" s="307"/>
      <c r="AB28" s="307"/>
      <c r="AC28" s="307"/>
      <c r="AD28" s="307"/>
      <c r="AE28" s="331"/>
    </row>
    <row r="29" spans="1:33" ht="27" customHeight="1" x14ac:dyDescent="0.25">
      <c r="A29" s="305"/>
      <c r="B29" s="307"/>
      <c r="C29" s="307"/>
      <c r="D29" s="68" t="s">
        <v>141</v>
      </c>
      <c r="E29" s="68" t="s">
        <v>142</v>
      </c>
      <c r="F29" s="68" t="s">
        <v>143</v>
      </c>
      <c r="G29" s="68" t="s">
        <v>144</v>
      </c>
      <c r="H29" s="68" t="s">
        <v>145</v>
      </c>
      <c r="I29" s="68" t="s">
        <v>146</v>
      </c>
      <c r="J29" s="68" t="s">
        <v>128</v>
      </c>
      <c r="K29" s="68" t="s">
        <v>147</v>
      </c>
      <c r="L29" s="68" t="s">
        <v>148</v>
      </c>
      <c r="M29" s="68" t="s">
        <v>149</v>
      </c>
      <c r="N29" s="68" t="s">
        <v>150</v>
      </c>
      <c r="O29" s="68" t="s">
        <v>151</v>
      </c>
      <c r="P29" s="307"/>
      <c r="Q29" s="307"/>
      <c r="R29" s="307"/>
      <c r="S29" s="307"/>
      <c r="T29" s="307"/>
      <c r="U29" s="307"/>
      <c r="V29" s="307"/>
      <c r="W29" s="307"/>
      <c r="X29" s="307"/>
      <c r="Y29" s="307"/>
      <c r="Z29" s="307"/>
      <c r="AA29" s="307"/>
      <c r="AB29" s="307"/>
      <c r="AC29" s="307"/>
      <c r="AD29" s="307"/>
      <c r="AE29" s="331"/>
    </row>
    <row r="30" spans="1:33" ht="111.95" customHeight="1" thickBot="1" x14ac:dyDescent="0.3">
      <c r="A30" s="106"/>
      <c r="B30" s="406"/>
      <c r="C30" s="406"/>
      <c r="D30" s="16"/>
      <c r="E30" s="16"/>
      <c r="F30" s="16"/>
      <c r="G30" s="16"/>
      <c r="H30" s="16"/>
      <c r="I30" s="16"/>
      <c r="J30" s="16"/>
      <c r="K30" s="16"/>
      <c r="L30" s="16"/>
      <c r="M30" s="16"/>
      <c r="N30" s="16"/>
      <c r="O30" s="16"/>
      <c r="P30" s="69">
        <f>SUM(D30:O30)</f>
        <v>0</v>
      </c>
      <c r="Q30" s="397"/>
      <c r="R30" s="397"/>
      <c r="S30" s="397"/>
      <c r="T30" s="397"/>
      <c r="U30" s="397"/>
      <c r="V30" s="397"/>
      <c r="W30" s="397"/>
      <c r="X30" s="397"/>
      <c r="Y30" s="397"/>
      <c r="Z30" s="397"/>
      <c r="AA30" s="397"/>
      <c r="AB30" s="397"/>
      <c r="AC30" s="397"/>
      <c r="AD30" s="397"/>
      <c r="AE30" s="398"/>
      <c r="AF30" s="138"/>
      <c r="AG30" s="138"/>
    </row>
    <row r="31" spans="1:33" ht="12" customHeight="1" thickBot="1" x14ac:dyDescent="0.3">
      <c r="A31" s="70"/>
      <c r="B31" s="71"/>
      <c r="C31" s="71"/>
      <c r="D31" s="27"/>
      <c r="E31" s="27"/>
      <c r="F31" s="27"/>
      <c r="G31" s="27"/>
      <c r="H31" s="27"/>
      <c r="I31" s="27"/>
      <c r="J31" s="27"/>
      <c r="K31" s="27"/>
      <c r="L31" s="27"/>
      <c r="M31" s="27"/>
      <c r="N31" s="27"/>
      <c r="O31" s="27"/>
      <c r="P31" s="72"/>
      <c r="Q31" s="139"/>
      <c r="R31" s="139"/>
      <c r="S31" s="139"/>
      <c r="T31" s="139"/>
      <c r="U31" s="139"/>
      <c r="V31" s="139"/>
      <c r="W31" s="139"/>
      <c r="X31" s="139"/>
      <c r="Y31" s="139"/>
      <c r="Z31" s="139"/>
      <c r="AA31" s="139"/>
      <c r="AB31" s="139"/>
      <c r="AC31" s="139"/>
      <c r="AD31" s="139"/>
      <c r="AE31" s="140"/>
      <c r="AF31" s="138"/>
      <c r="AG31" s="138"/>
    </row>
    <row r="32" spans="1:33" ht="45" customHeight="1" x14ac:dyDescent="0.25">
      <c r="A32" s="308"/>
      <c r="B32" s="309"/>
      <c r="C32" s="309"/>
      <c r="D32" s="309"/>
      <c r="E32" s="309"/>
      <c r="F32" s="309"/>
      <c r="G32" s="309"/>
      <c r="H32" s="309"/>
      <c r="I32" s="309"/>
      <c r="J32" s="309"/>
      <c r="K32" s="309"/>
      <c r="L32" s="309"/>
      <c r="M32" s="309"/>
      <c r="N32" s="309"/>
      <c r="O32" s="309"/>
      <c r="P32" s="309"/>
      <c r="Q32" s="309"/>
      <c r="R32" s="309"/>
      <c r="S32" s="309"/>
      <c r="T32" s="309"/>
      <c r="U32" s="309"/>
      <c r="V32" s="309"/>
      <c r="W32" s="309"/>
      <c r="X32" s="309"/>
      <c r="Y32" s="309"/>
      <c r="Z32" s="309"/>
      <c r="AA32" s="309"/>
      <c r="AB32" s="309"/>
      <c r="AC32" s="309"/>
      <c r="AD32" s="309"/>
      <c r="AE32" s="310"/>
      <c r="AF32" s="138"/>
      <c r="AG32" s="138"/>
    </row>
    <row r="33" spans="1:41" ht="23.1" customHeight="1" x14ac:dyDescent="0.25">
      <c r="A33" s="305" t="s">
        <v>44</v>
      </c>
      <c r="B33" s="307" t="s">
        <v>46</v>
      </c>
      <c r="C33" s="307" t="s">
        <v>36</v>
      </c>
      <c r="D33" s="307" t="s">
        <v>159</v>
      </c>
      <c r="E33" s="307"/>
      <c r="F33" s="307"/>
      <c r="G33" s="307"/>
      <c r="H33" s="307"/>
      <c r="I33" s="307"/>
      <c r="J33" s="307"/>
      <c r="K33" s="307"/>
      <c r="L33" s="307"/>
      <c r="M33" s="307"/>
      <c r="N33" s="307"/>
      <c r="O33" s="307"/>
      <c r="P33" s="307"/>
      <c r="Q33" s="307" t="s">
        <v>160</v>
      </c>
      <c r="R33" s="307"/>
      <c r="S33" s="307"/>
      <c r="T33" s="307"/>
      <c r="U33" s="307"/>
      <c r="V33" s="307"/>
      <c r="W33" s="307"/>
      <c r="X33" s="307"/>
      <c r="Y33" s="307"/>
      <c r="Z33" s="307"/>
      <c r="AA33" s="307"/>
      <c r="AB33" s="307"/>
      <c r="AC33" s="307"/>
      <c r="AD33" s="307"/>
      <c r="AE33" s="331"/>
      <c r="AF33" s="138"/>
      <c r="AG33" s="141"/>
      <c r="AH33" s="73"/>
      <c r="AI33" s="73"/>
      <c r="AJ33" s="73"/>
      <c r="AK33" s="73"/>
      <c r="AL33" s="73"/>
      <c r="AM33" s="73"/>
      <c r="AN33" s="73"/>
      <c r="AO33" s="73"/>
    </row>
    <row r="34" spans="1:41" ht="27" customHeight="1" x14ac:dyDescent="0.25">
      <c r="A34" s="305"/>
      <c r="B34" s="307"/>
      <c r="C34" s="332"/>
      <c r="D34" s="68" t="s">
        <v>141</v>
      </c>
      <c r="E34" s="68" t="s">
        <v>142</v>
      </c>
      <c r="F34" s="68" t="s">
        <v>143</v>
      </c>
      <c r="G34" s="68" t="s">
        <v>144</v>
      </c>
      <c r="H34" s="68" t="s">
        <v>145</v>
      </c>
      <c r="I34" s="68" t="s">
        <v>146</v>
      </c>
      <c r="J34" s="68" t="s">
        <v>128</v>
      </c>
      <c r="K34" s="68" t="s">
        <v>147</v>
      </c>
      <c r="L34" s="68" t="s">
        <v>148</v>
      </c>
      <c r="M34" s="68" t="s">
        <v>149</v>
      </c>
      <c r="N34" s="68" t="s">
        <v>150</v>
      </c>
      <c r="O34" s="68" t="s">
        <v>151</v>
      </c>
      <c r="P34" s="68" t="s">
        <v>102</v>
      </c>
      <c r="Q34" s="287" t="s">
        <v>52</v>
      </c>
      <c r="R34" s="288"/>
      <c r="S34" s="288"/>
      <c r="T34" s="311"/>
      <c r="U34" s="307" t="s">
        <v>54</v>
      </c>
      <c r="V34" s="307"/>
      <c r="W34" s="307"/>
      <c r="X34" s="307"/>
      <c r="Y34" s="307" t="s">
        <v>56</v>
      </c>
      <c r="Z34" s="307"/>
      <c r="AA34" s="307"/>
      <c r="AB34" s="307"/>
      <c r="AC34" s="307" t="s">
        <v>58</v>
      </c>
      <c r="AD34" s="307"/>
      <c r="AE34" s="331"/>
      <c r="AF34" s="138"/>
      <c r="AG34" s="141"/>
      <c r="AH34" s="73"/>
      <c r="AI34" s="73"/>
      <c r="AJ34" s="73"/>
      <c r="AK34" s="73"/>
      <c r="AL34" s="73"/>
      <c r="AM34" s="73"/>
      <c r="AN34" s="73"/>
      <c r="AO34" s="73"/>
    </row>
    <row r="35" spans="1:41" ht="104.1" customHeight="1" x14ac:dyDescent="0.25">
      <c r="A35" s="300" t="s">
        <v>196</v>
      </c>
      <c r="B35" s="408">
        <f>SUM(B41:B44)</f>
        <v>0.1</v>
      </c>
      <c r="C35" s="75" t="s">
        <v>48</v>
      </c>
      <c r="D35" s="74"/>
      <c r="E35" s="74"/>
      <c r="F35" s="74"/>
      <c r="G35" s="74"/>
      <c r="H35" s="74"/>
      <c r="I35" s="74"/>
      <c r="J35" s="218">
        <v>75</v>
      </c>
      <c r="K35" s="218">
        <v>75</v>
      </c>
      <c r="L35" s="218">
        <v>75</v>
      </c>
      <c r="M35" s="218">
        <v>75</v>
      </c>
      <c r="N35" s="218">
        <v>75</v>
      </c>
      <c r="O35" s="218">
        <v>75</v>
      </c>
      <c r="P35" s="151">
        <f>SUM(D35:O35)</f>
        <v>450</v>
      </c>
      <c r="Q35" s="416" t="s">
        <v>660</v>
      </c>
      <c r="R35" s="417"/>
      <c r="S35" s="417"/>
      <c r="T35" s="418"/>
      <c r="U35" s="416" t="s">
        <v>661</v>
      </c>
      <c r="V35" s="417"/>
      <c r="W35" s="417"/>
      <c r="X35" s="418"/>
      <c r="Y35" s="416" t="s">
        <v>187</v>
      </c>
      <c r="Z35" s="417"/>
      <c r="AA35" s="417"/>
      <c r="AB35" s="418"/>
      <c r="AC35" s="416" t="s">
        <v>606</v>
      </c>
      <c r="AD35" s="417"/>
      <c r="AE35" s="449"/>
      <c r="AF35" s="138"/>
      <c r="AG35" s="141"/>
      <c r="AH35" s="73"/>
      <c r="AI35" s="73"/>
      <c r="AJ35" s="73"/>
      <c r="AK35" s="73"/>
      <c r="AL35" s="73"/>
      <c r="AM35" s="73"/>
      <c r="AN35" s="73"/>
      <c r="AO35" s="73"/>
    </row>
    <row r="36" spans="1:41" ht="104.1" customHeight="1" thickBot="1" x14ac:dyDescent="0.3">
      <c r="A36" s="301"/>
      <c r="B36" s="409"/>
      <c r="C36" s="76" t="s">
        <v>50</v>
      </c>
      <c r="D36" s="142"/>
      <c r="E36" s="142"/>
      <c r="F36" s="142"/>
      <c r="G36" s="77"/>
      <c r="H36" s="77"/>
      <c r="I36" s="77"/>
      <c r="J36" s="220">
        <v>71</v>
      </c>
      <c r="K36" s="220">
        <v>110</v>
      </c>
      <c r="L36" s="220">
        <v>78</v>
      </c>
      <c r="M36" s="220">
        <v>73</v>
      </c>
      <c r="N36" s="220"/>
      <c r="O36" s="220"/>
      <c r="P36" s="219">
        <f>SUM(D36:O36)</f>
        <v>332</v>
      </c>
      <c r="Q36" s="419"/>
      <c r="R36" s="420"/>
      <c r="S36" s="420"/>
      <c r="T36" s="421"/>
      <c r="U36" s="419"/>
      <c r="V36" s="420"/>
      <c r="W36" s="420"/>
      <c r="X36" s="421"/>
      <c r="Y36" s="419"/>
      <c r="Z36" s="420"/>
      <c r="AA36" s="420"/>
      <c r="AB36" s="421"/>
      <c r="AC36" s="419"/>
      <c r="AD36" s="420"/>
      <c r="AE36" s="450"/>
      <c r="AF36" s="138"/>
      <c r="AG36" s="141"/>
      <c r="AH36" s="73"/>
      <c r="AI36" s="73"/>
      <c r="AJ36" s="73"/>
      <c r="AK36" s="73"/>
      <c r="AL36" s="73"/>
      <c r="AM36" s="73"/>
      <c r="AN36" s="73"/>
      <c r="AO36" s="73"/>
    </row>
    <row r="37" spans="1:41" s="67" customFormat="1" ht="17.25" customHeight="1" thickBot="1" x14ac:dyDescent="0.25"/>
    <row r="38" spans="1:41" ht="45" customHeight="1" thickBot="1" x14ac:dyDescent="0.3">
      <c r="A38" s="308" t="s">
        <v>162</v>
      </c>
      <c r="B38" s="309"/>
      <c r="C38" s="309"/>
      <c r="D38" s="309"/>
      <c r="E38" s="309"/>
      <c r="F38" s="309"/>
      <c r="G38" s="309"/>
      <c r="H38" s="309"/>
      <c r="I38" s="309"/>
      <c r="J38" s="309"/>
      <c r="K38" s="309"/>
      <c r="L38" s="309"/>
      <c r="M38" s="309"/>
      <c r="N38" s="309"/>
      <c r="O38" s="309"/>
      <c r="P38" s="309"/>
      <c r="Q38" s="309"/>
      <c r="R38" s="309"/>
      <c r="S38" s="309"/>
      <c r="T38" s="309"/>
      <c r="U38" s="309"/>
      <c r="V38" s="309"/>
      <c r="W38" s="309"/>
      <c r="X38" s="309"/>
      <c r="Y38" s="309"/>
      <c r="Z38" s="309"/>
      <c r="AA38" s="309"/>
      <c r="AB38" s="309"/>
      <c r="AC38" s="309"/>
      <c r="AD38" s="309"/>
      <c r="AE38" s="310"/>
      <c r="AG38" s="73"/>
      <c r="AH38" s="73"/>
      <c r="AI38" s="73"/>
      <c r="AJ38" s="73"/>
      <c r="AK38" s="73"/>
      <c r="AL38" s="73"/>
      <c r="AM38" s="73"/>
      <c r="AN38" s="73"/>
      <c r="AO38" s="73"/>
    </row>
    <row r="39" spans="1:41" ht="26.1" customHeight="1" x14ac:dyDescent="0.25">
      <c r="A39" s="304" t="s">
        <v>60</v>
      </c>
      <c r="B39" s="306" t="s">
        <v>163</v>
      </c>
      <c r="C39" s="312" t="s">
        <v>164</v>
      </c>
      <c r="D39" s="314" t="s">
        <v>165</v>
      </c>
      <c r="E39" s="315"/>
      <c r="F39" s="315"/>
      <c r="G39" s="315"/>
      <c r="H39" s="315"/>
      <c r="I39" s="315"/>
      <c r="J39" s="315"/>
      <c r="K39" s="315"/>
      <c r="L39" s="315"/>
      <c r="M39" s="315"/>
      <c r="N39" s="315"/>
      <c r="O39" s="315"/>
      <c r="P39" s="316"/>
      <c r="Q39" s="306" t="s">
        <v>166</v>
      </c>
      <c r="R39" s="306"/>
      <c r="S39" s="306"/>
      <c r="T39" s="306"/>
      <c r="U39" s="306"/>
      <c r="V39" s="306"/>
      <c r="W39" s="306"/>
      <c r="X39" s="306"/>
      <c r="Y39" s="306"/>
      <c r="Z39" s="306"/>
      <c r="AA39" s="306"/>
      <c r="AB39" s="306"/>
      <c r="AC39" s="306"/>
      <c r="AD39" s="306"/>
      <c r="AE39" s="327"/>
      <c r="AG39" s="73"/>
      <c r="AH39" s="73"/>
      <c r="AI39" s="73"/>
      <c r="AJ39" s="73"/>
      <c r="AK39" s="73"/>
      <c r="AL39" s="73"/>
      <c r="AM39" s="73"/>
      <c r="AN39" s="73"/>
      <c r="AO39" s="73"/>
    </row>
    <row r="40" spans="1:41" ht="26.1" customHeight="1" x14ac:dyDescent="0.25">
      <c r="A40" s="305"/>
      <c r="B40" s="307"/>
      <c r="C40" s="313"/>
      <c r="D40" s="68" t="s">
        <v>167</v>
      </c>
      <c r="E40" s="68" t="s">
        <v>168</v>
      </c>
      <c r="F40" s="68" t="s">
        <v>169</v>
      </c>
      <c r="G40" s="68" t="s">
        <v>170</v>
      </c>
      <c r="H40" s="68" t="s">
        <v>171</v>
      </c>
      <c r="I40" s="68" t="s">
        <v>172</v>
      </c>
      <c r="J40" s="68" t="s">
        <v>173</v>
      </c>
      <c r="K40" s="68" t="s">
        <v>174</v>
      </c>
      <c r="L40" s="68" t="s">
        <v>175</v>
      </c>
      <c r="M40" s="68" t="s">
        <v>176</v>
      </c>
      <c r="N40" s="68" t="s">
        <v>177</v>
      </c>
      <c r="O40" s="68" t="s">
        <v>178</v>
      </c>
      <c r="P40" s="68" t="s">
        <v>179</v>
      </c>
      <c r="Q40" s="287" t="s">
        <v>180</v>
      </c>
      <c r="R40" s="288"/>
      <c r="S40" s="288"/>
      <c r="T40" s="288"/>
      <c r="U40" s="288"/>
      <c r="V40" s="288"/>
      <c r="W40" s="288"/>
      <c r="X40" s="311"/>
      <c r="Y40" s="287" t="s">
        <v>68</v>
      </c>
      <c r="Z40" s="288"/>
      <c r="AA40" s="288"/>
      <c r="AB40" s="288"/>
      <c r="AC40" s="288"/>
      <c r="AD40" s="288"/>
      <c r="AE40" s="289"/>
      <c r="AG40" s="79"/>
      <c r="AH40" s="79"/>
      <c r="AI40" s="79"/>
      <c r="AJ40" s="79"/>
      <c r="AK40" s="79"/>
      <c r="AL40" s="79"/>
      <c r="AM40" s="79"/>
      <c r="AN40" s="79"/>
      <c r="AO40" s="79"/>
    </row>
    <row r="41" spans="1:41" ht="154.5" customHeight="1" x14ac:dyDescent="0.25">
      <c r="A41" s="424" t="s">
        <v>197</v>
      </c>
      <c r="B41" s="410">
        <v>0.05</v>
      </c>
      <c r="C41" s="80" t="s">
        <v>48</v>
      </c>
      <c r="D41" s="81"/>
      <c r="E41" s="81"/>
      <c r="F41" s="81"/>
      <c r="G41" s="81"/>
      <c r="H41" s="81"/>
      <c r="I41" s="81"/>
      <c r="J41" s="159">
        <v>0.16</v>
      </c>
      <c r="K41" s="159">
        <v>0.16</v>
      </c>
      <c r="L41" s="159">
        <v>0.17</v>
      </c>
      <c r="M41" s="159">
        <v>0.17</v>
      </c>
      <c r="N41" s="159">
        <v>0.17</v>
      </c>
      <c r="O41" s="159">
        <v>0.17</v>
      </c>
      <c r="P41" s="82">
        <f>SUM(D41:O41)</f>
        <v>1</v>
      </c>
      <c r="Q41" s="437" t="s">
        <v>662</v>
      </c>
      <c r="R41" s="438"/>
      <c r="S41" s="438"/>
      <c r="T41" s="438"/>
      <c r="U41" s="438"/>
      <c r="V41" s="438"/>
      <c r="W41" s="438"/>
      <c r="X41" s="439"/>
      <c r="Y41" s="284" t="s">
        <v>732</v>
      </c>
      <c r="Z41" s="279"/>
      <c r="AA41" s="279"/>
      <c r="AB41" s="279"/>
      <c r="AC41" s="279"/>
      <c r="AD41" s="279"/>
      <c r="AE41" s="285"/>
      <c r="AG41" s="83"/>
      <c r="AH41" s="83"/>
      <c r="AI41" s="83"/>
      <c r="AJ41" s="83"/>
      <c r="AK41" s="83"/>
      <c r="AL41" s="83"/>
      <c r="AM41" s="83"/>
      <c r="AN41" s="83"/>
      <c r="AO41" s="83"/>
    </row>
    <row r="42" spans="1:41" ht="154.5" customHeight="1" x14ac:dyDescent="0.25">
      <c r="A42" s="454"/>
      <c r="B42" s="410"/>
      <c r="C42" s="84" t="s">
        <v>50</v>
      </c>
      <c r="D42" s="85"/>
      <c r="E42" s="85"/>
      <c r="F42" s="85"/>
      <c r="G42" s="85"/>
      <c r="H42" s="85"/>
      <c r="I42" s="85"/>
      <c r="J42" s="85">
        <v>0.16</v>
      </c>
      <c r="K42" s="85">
        <v>0.16</v>
      </c>
      <c r="L42" s="85">
        <v>0.17</v>
      </c>
      <c r="M42" s="85">
        <v>0.17</v>
      </c>
      <c r="N42" s="85"/>
      <c r="O42" s="85"/>
      <c r="P42" s="82">
        <f>SUM(D42:O42)</f>
        <v>0.66</v>
      </c>
      <c r="Q42" s="440"/>
      <c r="R42" s="441"/>
      <c r="S42" s="441"/>
      <c r="T42" s="441"/>
      <c r="U42" s="441"/>
      <c r="V42" s="441"/>
      <c r="W42" s="441"/>
      <c r="X42" s="442"/>
      <c r="Y42" s="281"/>
      <c r="Z42" s="282"/>
      <c r="AA42" s="282"/>
      <c r="AB42" s="282"/>
      <c r="AC42" s="282"/>
      <c r="AD42" s="282"/>
      <c r="AE42" s="286"/>
    </row>
    <row r="43" spans="1:41" ht="162" customHeight="1" x14ac:dyDescent="0.25">
      <c r="A43" s="295" t="s">
        <v>198</v>
      </c>
      <c r="B43" s="410">
        <v>0.05</v>
      </c>
      <c r="C43" s="80" t="s">
        <v>48</v>
      </c>
      <c r="D43" s="81"/>
      <c r="E43" s="81"/>
      <c r="F43" s="81"/>
      <c r="G43" s="81"/>
      <c r="H43" s="81"/>
      <c r="I43" s="81"/>
      <c r="J43" s="159">
        <v>0.16</v>
      </c>
      <c r="K43" s="159">
        <v>0.16</v>
      </c>
      <c r="L43" s="159">
        <v>0.17</v>
      </c>
      <c r="M43" s="159">
        <v>0.17</v>
      </c>
      <c r="N43" s="159">
        <v>0.17</v>
      </c>
      <c r="O43" s="159">
        <v>0.17</v>
      </c>
      <c r="P43" s="82">
        <f>SUM(D43:O43)</f>
        <v>1</v>
      </c>
      <c r="Q43" s="437" t="s">
        <v>663</v>
      </c>
      <c r="R43" s="438"/>
      <c r="S43" s="438"/>
      <c r="T43" s="438"/>
      <c r="U43" s="438"/>
      <c r="V43" s="438"/>
      <c r="W43" s="438"/>
      <c r="X43" s="439"/>
      <c r="Y43" s="443" t="s">
        <v>733</v>
      </c>
      <c r="Z43" s="444"/>
      <c r="AA43" s="444"/>
      <c r="AB43" s="444"/>
      <c r="AC43" s="444"/>
      <c r="AD43" s="444"/>
      <c r="AE43" s="445"/>
    </row>
    <row r="44" spans="1:41" ht="162" customHeight="1" thickBot="1" x14ac:dyDescent="0.3">
      <c r="A44" s="296"/>
      <c r="B44" s="411"/>
      <c r="C44" s="152" t="s">
        <v>50</v>
      </c>
      <c r="D44" s="153"/>
      <c r="E44" s="153"/>
      <c r="F44" s="153"/>
      <c r="G44" s="153"/>
      <c r="H44" s="153"/>
      <c r="I44" s="153"/>
      <c r="J44" s="153">
        <v>0.16</v>
      </c>
      <c r="K44" s="153">
        <v>0.16</v>
      </c>
      <c r="L44" s="153">
        <v>0.17</v>
      </c>
      <c r="M44" s="153">
        <v>0.17</v>
      </c>
      <c r="N44" s="153"/>
      <c r="O44" s="153"/>
      <c r="P44" s="154">
        <f>SUM(D44:O44)</f>
        <v>0.66</v>
      </c>
      <c r="Q44" s="451"/>
      <c r="R44" s="452"/>
      <c r="S44" s="452"/>
      <c r="T44" s="452"/>
      <c r="U44" s="452"/>
      <c r="V44" s="452"/>
      <c r="W44" s="452"/>
      <c r="X44" s="453"/>
      <c r="Y44" s="446"/>
      <c r="Z44" s="447"/>
      <c r="AA44" s="447"/>
      <c r="AB44" s="447"/>
      <c r="AC44" s="447"/>
      <c r="AD44" s="447"/>
      <c r="AE44" s="448"/>
    </row>
    <row r="45" spans="1:41" x14ac:dyDescent="0.25">
      <c r="A45" s="15" t="s">
        <v>185</v>
      </c>
    </row>
  </sheetData>
  <mergeCells count="75">
    <mergeCell ref="Y43:AE44"/>
    <mergeCell ref="AC35:AE36"/>
    <mergeCell ref="A43:A44"/>
    <mergeCell ref="B43:B44"/>
    <mergeCell ref="Q43:X44"/>
    <mergeCell ref="Y41:AE42"/>
    <mergeCell ref="A38:AE38"/>
    <mergeCell ref="A39:A40"/>
    <mergeCell ref="B39:B40"/>
    <mergeCell ref="C39:C40"/>
    <mergeCell ref="D39:P39"/>
    <mergeCell ref="Q39:AE39"/>
    <mergeCell ref="Q40:X40"/>
    <mergeCell ref="Y40:AE40"/>
    <mergeCell ref="A41:A42"/>
    <mergeCell ref="B41:B42"/>
    <mergeCell ref="Q41:X42"/>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textLength" operator="lessThanOrEqual" allowBlank="1" showInputMessage="1" showErrorMessage="1" errorTitle="Máximo 2.000 caracteres" error="Máximo 2.000 caracteres" sqref="AC35 Q35 Y35 Q41 Q43" xr:uid="{E6C6AD46-1DDF-46F9-8FD1-B7739F2C10DF}">
      <formula1>2000</formula1>
    </dataValidation>
    <dataValidation type="textLength" operator="lessThanOrEqual" allowBlank="1" showInputMessage="1" showErrorMessage="1" errorTitle="Máximo 2.000 caracteres" error="Máximo 2.000 caracteres" promptTitle="2.000 caracteres" sqref="Q30:Q31" xr:uid="{1B8C887B-C941-4A5E-882F-1DD9C4C4FD07}">
      <formula1>2000</formula1>
    </dataValidation>
    <dataValidation type="list" allowBlank="1" showInputMessage="1" showErrorMessage="1" sqref="C7:C9" xr:uid="{4DBCEFD8-4505-488F-8EAE-9CCC33A786BF}">
      <formula1>$B$21:$M$21</formula1>
    </dataValidation>
  </dataValidations>
  <hyperlinks>
    <hyperlink ref="Y41" r:id="rId1" xr:uid="{9CCCDACA-8AB0-456C-9AA1-3DB7EBBD84D7}"/>
    <hyperlink ref="Y43" r:id="rId2" xr:uid="{CE3FDAD6-938B-4AEC-BE9D-BB0ADBFDAA26}"/>
  </hyperlinks>
  <pageMargins left="0.25" right="0.25" top="0.75" bottom="0.75" header="0.3" footer="0.3"/>
  <pageSetup scale="21" orientation="landscape" r:id="rId3"/>
  <drawing r:id="rId4"/>
  <extLst>
    <ext xmlns:x14="http://schemas.microsoft.com/office/spreadsheetml/2009/9/main" uri="{CCE6A557-97BC-4b89-ADB6-D9C93CAAB3DF}">
      <x14:dataValidations xmlns:xm="http://schemas.microsoft.com/office/excel/2006/main" count="4">
        <x14:dataValidation type="list" allowBlank="1" showInputMessage="1" showErrorMessage="1" xr:uid="{9BDC8D85-694E-47F0-99B0-CA790D42B14E}">
          <x14:formula1>
            <xm:f>listas!$D$2:$D$15</xm:f>
          </x14:formula1>
          <xm:sqref>C11:AE13</xm:sqref>
        </x14:dataValidation>
        <x14:dataValidation type="list" allowBlank="1" showInputMessage="1" showErrorMessage="1" xr:uid="{89B11DE2-8F2A-43A5-B681-34E5E5DB6D48}">
          <x14:formula1>
            <xm:f>listas!$A$2:$A$6</xm:f>
          </x14:formula1>
          <xm:sqref>C15:K15</xm:sqref>
        </x14:dataValidation>
        <x14:dataValidation type="list" allowBlank="1" showInputMessage="1" showErrorMessage="1" xr:uid="{53C67EB5-AC38-4C57-A715-884293C38085}">
          <x14:formula1>
            <xm:f>listas!$B$2:$B$8</xm:f>
          </x14:formula1>
          <xm:sqref>R15:X15</xm:sqref>
        </x14:dataValidation>
        <x14:dataValidation type="list" allowBlank="1" showInputMessage="1" showErrorMessage="1" xr:uid="{CA578091-0A9F-40E5-8F49-0BAE7AE993F4}">
          <x14:formula1>
            <xm:f>listas!$C$2:$C$20</xm:f>
          </x14:formula1>
          <xm:sqref>AA15:AE15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A77FC-B730-419B-9870-DAB5EF4C91DA}">
  <sheetPr>
    <tabColor theme="0"/>
    <pageSetUpPr fitToPage="1"/>
  </sheetPr>
  <dimension ref="A1:AO47"/>
  <sheetViews>
    <sheetView showGridLines="0" topLeftCell="Q16" zoomScale="70" zoomScaleNormal="70" workbookViewId="0">
      <selection activeCell="AH19" sqref="AH19"/>
    </sheetView>
  </sheetViews>
  <sheetFormatPr baseColWidth="10" defaultColWidth="10.85546875" defaultRowHeight="14.25" x14ac:dyDescent="0.25"/>
  <cols>
    <col min="1" max="1" width="38.42578125" style="15" customWidth="1"/>
    <col min="2" max="15" width="20.5703125" style="15" customWidth="1"/>
    <col min="16" max="16" width="32.42578125" style="15" customWidth="1"/>
    <col min="17" max="27" width="18.140625" style="15" customWidth="1"/>
    <col min="28" max="28" width="22.5703125" style="15" customWidth="1"/>
    <col min="29" max="29" width="19" style="15" customWidth="1"/>
    <col min="30" max="30" width="19.42578125" style="15" customWidth="1"/>
    <col min="31" max="31" width="20.5703125" style="15" customWidth="1"/>
    <col min="32" max="32" width="22.85546875" style="15" customWidth="1"/>
    <col min="33" max="33" width="18.42578125" style="15" bestFit="1" customWidth="1"/>
    <col min="34" max="34" width="8.42578125" style="15" customWidth="1"/>
    <col min="35" max="35" width="18.42578125" style="15" bestFit="1" customWidth="1"/>
    <col min="36" max="36" width="5.5703125" style="15" customWidth="1"/>
    <col min="37" max="37" width="18.42578125" style="15" bestFit="1" customWidth="1"/>
    <col min="38" max="38" width="4.570312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x14ac:dyDescent="0.3">
      <c r="A1" s="376"/>
      <c r="B1" s="379" t="s">
        <v>121</v>
      </c>
      <c r="C1" s="380"/>
      <c r="D1" s="380"/>
      <c r="E1" s="380"/>
      <c r="F1" s="380"/>
      <c r="G1" s="380"/>
      <c r="H1" s="380"/>
      <c r="I1" s="380"/>
      <c r="J1" s="380"/>
      <c r="K1" s="380"/>
      <c r="L1" s="380"/>
      <c r="M1" s="380"/>
      <c r="N1" s="380"/>
      <c r="O1" s="380"/>
      <c r="P1" s="380"/>
      <c r="Q1" s="380"/>
      <c r="R1" s="380"/>
      <c r="S1" s="380"/>
      <c r="T1" s="380"/>
      <c r="U1" s="380"/>
      <c r="V1" s="380"/>
      <c r="W1" s="380"/>
      <c r="X1" s="380"/>
      <c r="Y1" s="380"/>
      <c r="Z1" s="380"/>
      <c r="AA1" s="381"/>
      <c r="AB1" s="388" t="s">
        <v>122</v>
      </c>
      <c r="AC1" s="389"/>
      <c r="AD1" s="389"/>
      <c r="AE1" s="390"/>
    </row>
    <row r="2" spans="1:31" ht="30.75" customHeight="1" thickBot="1" x14ac:dyDescent="0.3">
      <c r="A2" s="377"/>
      <c r="B2" s="379" t="s">
        <v>123</v>
      </c>
      <c r="C2" s="380"/>
      <c r="D2" s="380"/>
      <c r="E2" s="380"/>
      <c r="F2" s="380"/>
      <c r="G2" s="380"/>
      <c r="H2" s="380"/>
      <c r="I2" s="380"/>
      <c r="J2" s="380"/>
      <c r="K2" s="380"/>
      <c r="L2" s="380"/>
      <c r="M2" s="380"/>
      <c r="N2" s="380"/>
      <c r="O2" s="380"/>
      <c r="P2" s="380"/>
      <c r="Q2" s="380"/>
      <c r="R2" s="380"/>
      <c r="S2" s="380"/>
      <c r="T2" s="380"/>
      <c r="U2" s="380"/>
      <c r="V2" s="380"/>
      <c r="W2" s="380"/>
      <c r="X2" s="380"/>
      <c r="Y2" s="380"/>
      <c r="Z2" s="380"/>
      <c r="AA2" s="381"/>
      <c r="AB2" s="388" t="s">
        <v>124</v>
      </c>
      <c r="AC2" s="389"/>
      <c r="AD2" s="389"/>
      <c r="AE2" s="390"/>
    </row>
    <row r="3" spans="1:31" ht="24" customHeight="1" thickBot="1" x14ac:dyDescent="0.3">
      <c r="A3" s="377"/>
      <c r="B3" s="382" t="s">
        <v>125</v>
      </c>
      <c r="C3" s="383"/>
      <c r="D3" s="383"/>
      <c r="E3" s="383"/>
      <c r="F3" s="383"/>
      <c r="G3" s="383"/>
      <c r="H3" s="383"/>
      <c r="I3" s="383"/>
      <c r="J3" s="383"/>
      <c r="K3" s="383"/>
      <c r="L3" s="383"/>
      <c r="M3" s="383"/>
      <c r="N3" s="383"/>
      <c r="O3" s="383"/>
      <c r="P3" s="383"/>
      <c r="Q3" s="383"/>
      <c r="R3" s="383"/>
      <c r="S3" s="383"/>
      <c r="T3" s="383"/>
      <c r="U3" s="383"/>
      <c r="V3" s="383"/>
      <c r="W3" s="383"/>
      <c r="X3" s="383"/>
      <c r="Y3" s="383"/>
      <c r="Z3" s="383"/>
      <c r="AA3" s="384"/>
      <c r="AB3" s="388" t="s">
        <v>126</v>
      </c>
      <c r="AC3" s="389"/>
      <c r="AD3" s="389"/>
      <c r="AE3" s="390"/>
    </row>
    <row r="4" spans="1:31" ht="21.75" customHeight="1" thickBot="1" x14ac:dyDescent="0.3">
      <c r="A4" s="378"/>
      <c r="B4" s="385"/>
      <c r="C4" s="386"/>
      <c r="D4" s="386"/>
      <c r="E4" s="386"/>
      <c r="F4" s="386"/>
      <c r="G4" s="386"/>
      <c r="H4" s="386"/>
      <c r="I4" s="386"/>
      <c r="J4" s="386"/>
      <c r="K4" s="386"/>
      <c r="L4" s="386"/>
      <c r="M4" s="386"/>
      <c r="N4" s="386"/>
      <c r="O4" s="386"/>
      <c r="P4" s="386"/>
      <c r="Q4" s="386"/>
      <c r="R4" s="386"/>
      <c r="S4" s="386"/>
      <c r="T4" s="386"/>
      <c r="U4" s="386"/>
      <c r="V4" s="386"/>
      <c r="W4" s="386"/>
      <c r="X4" s="386"/>
      <c r="Y4" s="386"/>
      <c r="Z4" s="386"/>
      <c r="AA4" s="387"/>
      <c r="AB4" s="391" t="s">
        <v>127</v>
      </c>
      <c r="AC4" s="392"/>
      <c r="AD4" s="392"/>
      <c r="AE4" s="393"/>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customHeight="1" x14ac:dyDescent="0.25">
      <c r="A7" s="333" t="s">
        <v>4</v>
      </c>
      <c r="B7" s="334"/>
      <c r="C7" s="371" t="s">
        <v>149</v>
      </c>
      <c r="D7" s="333" t="s">
        <v>6</v>
      </c>
      <c r="E7" s="339"/>
      <c r="F7" s="339"/>
      <c r="G7" s="339"/>
      <c r="H7" s="334"/>
      <c r="I7" s="363">
        <v>45610</v>
      </c>
      <c r="J7" s="364"/>
      <c r="K7" s="333" t="s">
        <v>8</v>
      </c>
      <c r="L7" s="334"/>
      <c r="M7" s="355" t="s">
        <v>129</v>
      </c>
      <c r="N7" s="356"/>
      <c r="O7" s="344"/>
      <c r="P7" s="345"/>
      <c r="Q7" s="20"/>
      <c r="R7" s="20"/>
      <c r="S7" s="20"/>
      <c r="T7" s="20"/>
      <c r="U7" s="20"/>
      <c r="V7" s="20"/>
      <c r="W7" s="20"/>
      <c r="X7" s="20"/>
      <c r="Y7" s="20"/>
      <c r="Z7" s="21"/>
      <c r="AA7" s="20"/>
      <c r="AB7" s="20"/>
      <c r="AD7" s="22"/>
      <c r="AE7" s="23"/>
    </row>
    <row r="8" spans="1:31" ht="15" customHeight="1" x14ac:dyDescent="0.25">
      <c r="A8" s="335"/>
      <c r="B8" s="336"/>
      <c r="C8" s="372"/>
      <c r="D8" s="335"/>
      <c r="E8" s="340"/>
      <c r="F8" s="340"/>
      <c r="G8" s="340"/>
      <c r="H8" s="336"/>
      <c r="I8" s="365"/>
      <c r="J8" s="366"/>
      <c r="K8" s="335"/>
      <c r="L8" s="336"/>
      <c r="M8" s="374" t="s">
        <v>130</v>
      </c>
      <c r="N8" s="375"/>
      <c r="O8" s="357"/>
      <c r="P8" s="358"/>
      <c r="Q8" s="20"/>
      <c r="R8" s="20"/>
      <c r="S8" s="20"/>
      <c r="T8" s="20"/>
      <c r="U8" s="20"/>
      <c r="V8" s="20"/>
      <c r="W8" s="20"/>
      <c r="X8" s="20"/>
      <c r="Y8" s="20"/>
      <c r="Z8" s="21"/>
      <c r="AA8" s="20"/>
      <c r="AB8" s="20"/>
      <c r="AD8" s="22"/>
      <c r="AE8" s="23"/>
    </row>
    <row r="9" spans="1:31" ht="15.75" customHeight="1" thickBot="1" x14ac:dyDescent="0.3">
      <c r="A9" s="337"/>
      <c r="B9" s="338"/>
      <c r="C9" s="373"/>
      <c r="D9" s="337"/>
      <c r="E9" s="341"/>
      <c r="F9" s="341"/>
      <c r="G9" s="341"/>
      <c r="H9" s="338"/>
      <c r="I9" s="367"/>
      <c r="J9" s="368"/>
      <c r="K9" s="337"/>
      <c r="L9" s="338"/>
      <c r="M9" s="359" t="s">
        <v>131</v>
      </c>
      <c r="N9" s="360"/>
      <c r="O9" s="361" t="s">
        <v>132</v>
      </c>
      <c r="P9" s="362"/>
      <c r="Q9" s="20"/>
      <c r="R9" s="20"/>
      <c r="S9" s="20"/>
      <c r="T9" s="20"/>
      <c r="U9" s="20"/>
      <c r="V9" s="20"/>
      <c r="W9" s="20"/>
      <c r="X9" s="20"/>
      <c r="Y9" s="20"/>
      <c r="Z9" s="21"/>
      <c r="AA9" s="20"/>
      <c r="AB9" s="20"/>
      <c r="AD9" s="22"/>
      <c r="AE9" s="23"/>
    </row>
    <row r="10" spans="1:31" ht="15" customHeight="1" thickBot="1" x14ac:dyDescent="0.3">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333" t="s">
        <v>10</v>
      </c>
      <c r="B11" s="334"/>
      <c r="C11" s="308" t="s">
        <v>133</v>
      </c>
      <c r="D11" s="309"/>
      <c r="E11" s="309"/>
      <c r="F11" s="309"/>
      <c r="G11" s="309"/>
      <c r="H11" s="309"/>
      <c r="I11" s="309"/>
      <c r="J11" s="309"/>
      <c r="K11" s="309"/>
      <c r="L11" s="309"/>
      <c r="M11" s="309"/>
      <c r="N11" s="309"/>
      <c r="O11" s="309"/>
      <c r="P11" s="309"/>
      <c r="Q11" s="309"/>
      <c r="R11" s="309"/>
      <c r="S11" s="309"/>
      <c r="T11" s="309"/>
      <c r="U11" s="309"/>
      <c r="V11" s="309"/>
      <c r="W11" s="309"/>
      <c r="X11" s="309"/>
      <c r="Y11" s="309"/>
      <c r="Z11" s="309"/>
      <c r="AA11" s="309"/>
      <c r="AB11" s="309"/>
      <c r="AC11" s="309"/>
      <c r="AD11" s="309"/>
      <c r="AE11" s="310"/>
    </row>
    <row r="12" spans="1:31" ht="15" customHeight="1" x14ac:dyDescent="0.25">
      <c r="A12" s="335"/>
      <c r="B12" s="336"/>
      <c r="C12" s="346"/>
      <c r="D12" s="347"/>
      <c r="E12" s="347"/>
      <c r="F12" s="347"/>
      <c r="G12" s="347"/>
      <c r="H12" s="347"/>
      <c r="I12" s="347"/>
      <c r="J12" s="347"/>
      <c r="K12" s="347"/>
      <c r="L12" s="347"/>
      <c r="M12" s="347"/>
      <c r="N12" s="347"/>
      <c r="O12" s="347"/>
      <c r="P12" s="347"/>
      <c r="Q12" s="347"/>
      <c r="R12" s="347"/>
      <c r="S12" s="347"/>
      <c r="T12" s="347"/>
      <c r="U12" s="347"/>
      <c r="V12" s="347"/>
      <c r="W12" s="347"/>
      <c r="X12" s="347"/>
      <c r="Y12" s="347"/>
      <c r="Z12" s="347"/>
      <c r="AA12" s="347"/>
      <c r="AB12" s="347"/>
      <c r="AC12" s="347"/>
      <c r="AD12" s="347"/>
      <c r="AE12" s="348"/>
    </row>
    <row r="13" spans="1:31" ht="15" customHeight="1" thickBot="1" x14ac:dyDescent="0.3">
      <c r="A13" s="337"/>
      <c r="B13" s="338"/>
      <c r="C13" s="349"/>
      <c r="D13" s="350"/>
      <c r="E13" s="350"/>
      <c r="F13" s="350"/>
      <c r="G13" s="350"/>
      <c r="H13" s="350"/>
      <c r="I13" s="350"/>
      <c r="J13" s="350"/>
      <c r="K13" s="350"/>
      <c r="L13" s="350"/>
      <c r="M13" s="350"/>
      <c r="N13" s="350"/>
      <c r="O13" s="350"/>
      <c r="P13" s="350"/>
      <c r="Q13" s="350"/>
      <c r="R13" s="350"/>
      <c r="S13" s="350"/>
      <c r="T13" s="350"/>
      <c r="U13" s="350"/>
      <c r="V13" s="350"/>
      <c r="W13" s="350"/>
      <c r="X13" s="350"/>
      <c r="Y13" s="350"/>
      <c r="Z13" s="350"/>
      <c r="AA13" s="350"/>
      <c r="AB13" s="350"/>
      <c r="AC13" s="350"/>
      <c r="AD13" s="350"/>
      <c r="AE13" s="351"/>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62.1" customHeight="1" thickBot="1" x14ac:dyDescent="0.3">
      <c r="A15" s="342" t="s">
        <v>12</v>
      </c>
      <c r="B15" s="343"/>
      <c r="C15" s="352" t="s">
        <v>134</v>
      </c>
      <c r="D15" s="353"/>
      <c r="E15" s="353"/>
      <c r="F15" s="353"/>
      <c r="G15" s="353"/>
      <c r="H15" s="353"/>
      <c r="I15" s="353"/>
      <c r="J15" s="353"/>
      <c r="K15" s="354"/>
      <c r="L15" s="369" t="s">
        <v>14</v>
      </c>
      <c r="M15" s="402"/>
      <c r="N15" s="402"/>
      <c r="O15" s="402"/>
      <c r="P15" s="402"/>
      <c r="Q15" s="370"/>
      <c r="R15" s="403" t="s">
        <v>135</v>
      </c>
      <c r="S15" s="404"/>
      <c r="T15" s="404"/>
      <c r="U15" s="404"/>
      <c r="V15" s="404"/>
      <c r="W15" s="404"/>
      <c r="X15" s="405"/>
      <c r="Y15" s="369" t="s">
        <v>15</v>
      </c>
      <c r="Z15" s="370"/>
      <c r="AA15" s="394" t="s">
        <v>191</v>
      </c>
      <c r="AB15" s="395"/>
      <c r="AC15" s="395"/>
      <c r="AD15" s="395"/>
      <c r="AE15" s="396"/>
    </row>
    <row r="16" spans="1:31" ht="9" customHeight="1" thickBot="1" x14ac:dyDescent="0.3">
      <c r="A16" s="24"/>
      <c r="B16" s="20"/>
      <c r="C16" s="407"/>
      <c r="D16" s="407"/>
      <c r="E16" s="407"/>
      <c r="F16" s="407"/>
      <c r="G16" s="407"/>
      <c r="H16" s="407"/>
      <c r="I16" s="407"/>
      <c r="J16" s="407"/>
      <c r="K16" s="407"/>
      <c r="L16" s="407"/>
      <c r="M16" s="407"/>
      <c r="N16" s="407"/>
      <c r="O16" s="407"/>
      <c r="P16" s="407"/>
      <c r="Q16" s="407"/>
      <c r="R16" s="407"/>
      <c r="S16" s="407"/>
      <c r="T16" s="407"/>
      <c r="U16" s="407"/>
      <c r="V16" s="407"/>
      <c r="W16" s="407"/>
      <c r="X16" s="407"/>
      <c r="Y16" s="407"/>
      <c r="Z16" s="407"/>
      <c r="AA16" s="407"/>
      <c r="AB16" s="407"/>
      <c r="AD16" s="22"/>
      <c r="AE16" s="23"/>
    </row>
    <row r="17" spans="1:33" s="40" customFormat="1" ht="37.5" customHeight="1" thickBot="1" x14ac:dyDescent="0.3">
      <c r="A17" s="342" t="s">
        <v>17</v>
      </c>
      <c r="B17" s="343"/>
      <c r="C17" s="394" t="s">
        <v>199</v>
      </c>
      <c r="D17" s="395"/>
      <c r="E17" s="395"/>
      <c r="F17" s="395"/>
      <c r="G17" s="395"/>
      <c r="H17" s="395"/>
      <c r="I17" s="395"/>
      <c r="J17" s="395"/>
      <c r="K17" s="395"/>
      <c r="L17" s="395"/>
      <c r="M17" s="395"/>
      <c r="N17" s="395"/>
      <c r="O17" s="395"/>
      <c r="P17" s="395"/>
      <c r="Q17" s="395"/>
      <c r="R17" s="395"/>
      <c r="S17" s="395"/>
      <c r="T17" s="395"/>
      <c r="U17" s="395"/>
      <c r="V17" s="395"/>
      <c r="W17" s="395"/>
      <c r="X17" s="395"/>
      <c r="Y17" s="395"/>
      <c r="Z17" s="395"/>
      <c r="AA17" s="395"/>
      <c r="AB17" s="395"/>
      <c r="AC17" s="395"/>
      <c r="AD17" s="395"/>
      <c r="AE17" s="396"/>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x14ac:dyDescent="0.3">
      <c r="A19" s="369" t="s">
        <v>138</v>
      </c>
      <c r="B19" s="402"/>
      <c r="C19" s="402"/>
      <c r="D19" s="402"/>
      <c r="E19" s="402"/>
      <c r="F19" s="402"/>
      <c r="G19" s="402"/>
      <c r="H19" s="402"/>
      <c r="I19" s="402"/>
      <c r="J19" s="402"/>
      <c r="K19" s="402"/>
      <c r="L19" s="402"/>
      <c r="M19" s="402"/>
      <c r="N19" s="402"/>
      <c r="O19" s="402"/>
      <c r="P19" s="402"/>
      <c r="Q19" s="402"/>
      <c r="R19" s="402"/>
      <c r="S19" s="402"/>
      <c r="T19" s="402"/>
      <c r="U19" s="402"/>
      <c r="V19" s="402"/>
      <c r="W19" s="402"/>
      <c r="X19" s="402"/>
      <c r="Y19" s="402"/>
      <c r="Z19" s="402"/>
      <c r="AA19" s="402"/>
      <c r="AB19" s="402"/>
      <c r="AC19" s="402"/>
      <c r="AD19" s="402"/>
      <c r="AE19" s="370"/>
      <c r="AF19" s="44"/>
    </row>
    <row r="20" spans="1:33" ht="32.1" customHeight="1" thickBot="1" x14ac:dyDescent="0.3">
      <c r="A20" s="45" t="s">
        <v>19</v>
      </c>
      <c r="B20" s="399" t="s">
        <v>139</v>
      </c>
      <c r="C20" s="400"/>
      <c r="D20" s="400"/>
      <c r="E20" s="400"/>
      <c r="F20" s="400"/>
      <c r="G20" s="400"/>
      <c r="H20" s="400"/>
      <c r="I20" s="400"/>
      <c r="J20" s="400"/>
      <c r="K20" s="400"/>
      <c r="L20" s="400"/>
      <c r="M20" s="400"/>
      <c r="N20" s="400"/>
      <c r="O20" s="401"/>
      <c r="P20" s="369" t="s">
        <v>140</v>
      </c>
      <c r="Q20" s="402"/>
      <c r="R20" s="402"/>
      <c r="S20" s="402"/>
      <c r="T20" s="402"/>
      <c r="U20" s="402"/>
      <c r="V20" s="402"/>
      <c r="W20" s="402"/>
      <c r="X20" s="402"/>
      <c r="Y20" s="402"/>
      <c r="Z20" s="402"/>
      <c r="AA20" s="402"/>
      <c r="AB20" s="402"/>
      <c r="AC20" s="402"/>
      <c r="AD20" s="402"/>
      <c r="AE20" s="370"/>
      <c r="AF20" s="44"/>
    </row>
    <row r="21" spans="1:33" ht="32.1" customHeight="1" thickBot="1" x14ac:dyDescent="0.3">
      <c r="A21" s="25"/>
      <c r="B21" s="46" t="s">
        <v>141</v>
      </c>
      <c r="C21" s="47" t="s">
        <v>142</v>
      </c>
      <c r="D21" s="47" t="s">
        <v>143</v>
      </c>
      <c r="E21" s="47" t="s">
        <v>144</v>
      </c>
      <c r="F21" s="47" t="s">
        <v>145</v>
      </c>
      <c r="G21" s="47" t="s">
        <v>146</v>
      </c>
      <c r="H21" s="47" t="s">
        <v>128</v>
      </c>
      <c r="I21" s="47" t="s">
        <v>147</v>
      </c>
      <c r="J21" s="47" t="s">
        <v>148</v>
      </c>
      <c r="K21" s="47" t="s">
        <v>149</v>
      </c>
      <c r="L21" s="47" t="s">
        <v>150</v>
      </c>
      <c r="M21" s="47" t="s">
        <v>151</v>
      </c>
      <c r="N21" s="47" t="s">
        <v>102</v>
      </c>
      <c r="O21" s="48" t="s">
        <v>100</v>
      </c>
      <c r="P21" s="49"/>
      <c r="Q21" s="46" t="s">
        <v>141</v>
      </c>
      <c r="R21" s="47" t="s">
        <v>142</v>
      </c>
      <c r="S21" s="47" t="s">
        <v>143</v>
      </c>
      <c r="T21" s="47" t="s">
        <v>144</v>
      </c>
      <c r="U21" s="47" t="s">
        <v>145</v>
      </c>
      <c r="V21" s="47" t="s">
        <v>146</v>
      </c>
      <c r="W21" s="47" t="s">
        <v>128</v>
      </c>
      <c r="X21" s="47" t="s">
        <v>147</v>
      </c>
      <c r="Y21" s="47" t="s">
        <v>148</v>
      </c>
      <c r="Z21" s="47" t="s">
        <v>149</v>
      </c>
      <c r="AA21" s="47" t="s">
        <v>150</v>
      </c>
      <c r="AB21" s="47" t="s">
        <v>151</v>
      </c>
      <c r="AC21" s="47" t="s">
        <v>102</v>
      </c>
      <c r="AD21" s="47" t="s">
        <v>152</v>
      </c>
      <c r="AE21" s="48" t="s">
        <v>153</v>
      </c>
      <c r="AF21" s="50"/>
    </row>
    <row r="22" spans="1:33" ht="32.1" customHeight="1" x14ac:dyDescent="0.25">
      <c r="A22" s="51" t="s">
        <v>31</v>
      </c>
      <c r="B22" s="52"/>
      <c r="C22" s="53"/>
      <c r="D22" s="53"/>
      <c r="E22" s="53"/>
      <c r="F22" s="53"/>
      <c r="G22" s="53"/>
      <c r="H22" s="53"/>
      <c r="I22" s="53"/>
      <c r="J22" s="53"/>
      <c r="K22" s="53"/>
      <c r="L22" s="53"/>
      <c r="M22" s="53"/>
      <c r="N22" s="53">
        <f>SUM(B22:M22)</f>
        <v>0</v>
      </c>
      <c r="O22" s="54"/>
      <c r="P22" s="51" t="s">
        <v>27</v>
      </c>
      <c r="Q22" s="55"/>
      <c r="R22" s="56"/>
      <c r="S22" s="56"/>
      <c r="T22" s="56"/>
      <c r="U22" s="56"/>
      <c r="V22" s="56"/>
      <c r="W22" s="56"/>
      <c r="X22" s="217">
        <v>289071000</v>
      </c>
      <c r="Y22" s="217"/>
      <c r="Z22" s="217"/>
      <c r="AA22" s="217"/>
      <c r="AB22" s="217"/>
      <c r="AC22" s="217">
        <f>SUM(Q22:AB22)</f>
        <v>289071000</v>
      </c>
      <c r="AD22" s="106"/>
      <c r="AE22" s="156"/>
      <c r="AF22" s="50"/>
    </row>
    <row r="23" spans="1:33" ht="32.1" customHeight="1" x14ac:dyDescent="0.25">
      <c r="A23" s="57" t="s">
        <v>21</v>
      </c>
      <c r="B23" s="58"/>
      <c r="C23" s="59"/>
      <c r="D23" s="59"/>
      <c r="E23" s="59"/>
      <c r="F23" s="59"/>
      <c r="G23" s="59"/>
      <c r="H23" s="59"/>
      <c r="I23" s="59"/>
      <c r="J23" s="59"/>
      <c r="K23" s="59"/>
      <c r="L23" s="59"/>
      <c r="M23" s="59"/>
      <c r="N23" s="59">
        <f>SUM(B23:M23)</f>
        <v>0</v>
      </c>
      <c r="O23" s="60" t="str">
        <f>IFERROR(N23/(SUMIF(B23:M23,"&gt;0",B22:M22))," ")</f>
        <v xml:space="preserve"> </v>
      </c>
      <c r="P23" s="57" t="s">
        <v>29</v>
      </c>
      <c r="Q23" s="58"/>
      <c r="R23" s="59"/>
      <c r="S23" s="59"/>
      <c r="T23" s="59"/>
      <c r="U23" s="59"/>
      <c r="V23" s="59"/>
      <c r="W23" s="59">
        <v>0</v>
      </c>
      <c r="X23" s="217">
        <v>107994000</v>
      </c>
      <c r="Y23" s="217">
        <v>132469500</v>
      </c>
      <c r="Z23" s="217">
        <v>20653500</v>
      </c>
      <c r="AA23" s="217"/>
      <c r="AB23" s="217"/>
      <c r="AC23" s="263">
        <f>SUM(Q23:AB23)</f>
        <v>261117000</v>
      </c>
      <c r="AD23" s="216">
        <f>AC23/SUM(W22:X22)</f>
        <v>0.90329711385784117</v>
      </c>
      <c r="AE23" s="213">
        <f>AC23/AC22</f>
        <v>0.90329711385784117</v>
      </c>
      <c r="AF23" s="50"/>
    </row>
    <row r="24" spans="1:33" ht="32.1" customHeight="1" x14ac:dyDescent="0.25">
      <c r="A24" s="57" t="s">
        <v>23</v>
      </c>
      <c r="B24" s="58">
        <f>+B22-B23</f>
        <v>0</v>
      </c>
      <c r="C24" s="59">
        <f t="shared" ref="C24:M24" si="0">+C22-C23</f>
        <v>0</v>
      </c>
      <c r="D24" s="59">
        <f t="shared" si="0"/>
        <v>0</v>
      </c>
      <c r="E24" s="59">
        <f t="shared" si="0"/>
        <v>0</v>
      </c>
      <c r="F24" s="59">
        <f t="shared" si="0"/>
        <v>0</v>
      </c>
      <c r="G24" s="59">
        <f t="shared" si="0"/>
        <v>0</v>
      </c>
      <c r="H24" s="59">
        <f t="shared" si="0"/>
        <v>0</v>
      </c>
      <c r="I24" s="59">
        <f t="shared" si="0"/>
        <v>0</v>
      </c>
      <c r="J24" s="59">
        <f t="shared" si="0"/>
        <v>0</v>
      </c>
      <c r="K24" s="59">
        <f t="shared" si="0"/>
        <v>0</v>
      </c>
      <c r="L24" s="59">
        <f t="shared" si="0"/>
        <v>0</v>
      </c>
      <c r="M24" s="59">
        <f t="shared" si="0"/>
        <v>0</v>
      </c>
      <c r="N24" s="59">
        <f>SUM(B24:M24)</f>
        <v>0</v>
      </c>
      <c r="O24" s="61"/>
      <c r="P24" s="57" t="s">
        <v>31</v>
      </c>
      <c r="Q24" s="58"/>
      <c r="R24" s="59"/>
      <c r="S24" s="59"/>
      <c r="T24" s="59"/>
      <c r="U24" s="59"/>
      <c r="V24" s="59"/>
      <c r="W24" s="59"/>
      <c r="X24" s="217"/>
      <c r="Y24" s="217">
        <v>37191000</v>
      </c>
      <c r="Z24" s="217">
        <v>62970000</v>
      </c>
      <c r="AA24" s="217">
        <v>62970000</v>
      </c>
      <c r="AB24" s="217">
        <f>+AA24*2</f>
        <v>125940000</v>
      </c>
      <c r="AC24" s="217">
        <f>SUM(Q24:AB24)</f>
        <v>289071000</v>
      </c>
      <c r="AD24" s="59"/>
      <c r="AE24" s="62"/>
      <c r="AF24" s="50"/>
    </row>
    <row r="25" spans="1:33" ht="32.1" customHeight="1" thickBot="1" x14ac:dyDescent="0.3">
      <c r="A25" s="63" t="s">
        <v>25</v>
      </c>
      <c r="B25" s="64"/>
      <c r="C25" s="65"/>
      <c r="D25" s="65"/>
      <c r="E25" s="65"/>
      <c r="F25" s="65"/>
      <c r="G25" s="65"/>
      <c r="H25" s="65"/>
      <c r="I25" s="65"/>
      <c r="J25" s="65"/>
      <c r="K25" s="65"/>
      <c r="L25" s="65"/>
      <c r="M25" s="65"/>
      <c r="N25" s="65">
        <f>SUM(B25:M25)</f>
        <v>0</v>
      </c>
      <c r="O25" s="66" t="str">
        <f>IFERROR(N25/(SUMIF(B25:M25,"&gt;0",B24:M24))," ")</f>
        <v xml:space="preserve"> </v>
      </c>
      <c r="P25" s="63" t="s">
        <v>25</v>
      </c>
      <c r="Q25" s="64"/>
      <c r="R25" s="65"/>
      <c r="S25" s="65"/>
      <c r="T25" s="65"/>
      <c r="U25" s="65"/>
      <c r="V25" s="65"/>
      <c r="W25" s="65"/>
      <c r="X25" s="65"/>
      <c r="Y25" s="65"/>
      <c r="Z25" s="65">
        <v>32115000</v>
      </c>
      <c r="AA25" s="65"/>
      <c r="AB25" s="65"/>
      <c r="AC25" s="65">
        <v>32115000</v>
      </c>
      <c r="AD25" s="65">
        <f>AC25/SUM(W24:AB24)</f>
        <v>0.11109727368016854</v>
      </c>
      <c r="AE25" s="157">
        <f>AC25/AC24</f>
        <v>0.11109727368016854</v>
      </c>
      <c r="AF25" s="50"/>
    </row>
    <row r="26" spans="1:33" s="67" customFormat="1" ht="16.5" customHeight="1" thickBot="1" x14ac:dyDescent="0.25"/>
    <row r="27" spans="1:33" ht="33.950000000000003" customHeight="1" x14ac:dyDescent="0.25">
      <c r="A27" s="328" t="s">
        <v>154</v>
      </c>
      <c r="B27" s="329"/>
      <c r="C27" s="329"/>
      <c r="D27" s="329"/>
      <c r="E27" s="329"/>
      <c r="F27" s="329"/>
      <c r="G27" s="329"/>
      <c r="H27" s="329"/>
      <c r="I27" s="329"/>
      <c r="J27" s="329"/>
      <c r="K27" s="329"/>
      <c r="L27" s="329"/>
      <c r="M27" s="329"/>
      <c r="N27" s="329"/>
      <c r="O27" s="329"/>
      <c r="P27" s="329"/>
      <c r="Q27" s="329"/>
      <c r="R27" s="329"/>
      <c r="S27" s="329"/>
      <c r="T27" s="329"/>
      <c r="U27" s="329"/>
      <c r="V27" s="329"/>
      <c r="W27" s="329"/>
      <c r="X27" s="329"/>
      <c r="Y27" s="329"/>
      <c r="Z27" s="329"/>
      <c r="AA27" s="329"/>
      <c r="AB27" s="329"/>
      <c r="AC27" s="329"/>
      <c r="AD27" s="329"/>
      <c r="AE27" s="330"/>
    </row>
    <row r="28" spans="1:33" ht="15" customHeight="1" x14ac:dyDescent="0.25">
      <c r="A28" s="305" t="s">
        <v>34</v>
      </c>
      <c r="B28" s="307" t="s">
        <v>36</v>
      </c>
      <c r="C28" s="307"/>
      <c r="D28" s="307" t="s">
        <v>155</v>
      </c>
      <c r="E28" s="307"/>
      <c r="F28" s="307"/>
      <c r="G28" s="307"/>
      <c r="H28" s="307"/>
      <c r="I28" s="307"/>
      <c r="J28" s="307"/>
      <c r="K28" s="307"/>
      <c r="L28" s="307"/>
      <c r="M28" s="307"/>
      <c r="N28" s="307"/>
      <c r="O28" s="307"/>
      <c r="P28" s="307" t="s">
        <v>102</v>
      </c>
      <c r="Q28" s="307" t="s">
        <v>156</v>
      </c>
      <c r="R28" s="307"/>
      <c r="S28" s="307"/>
      <c r="T28" s="307"/>
      <c r="U28" s="307"/>
      <c r="V28" s="307"/>
      <c r="W28" s="307"/>
      <c r="X28" s="307"/>
      <c r="Y28" s="307" t="s">
        <v>157</v>
      </c>
      <c r="Z28" s="307"/>
      <c r="AA28" s="307"/>
      <c r="AB28" s="307"/>
      <c r="AC28" s="307"/>
      <c r="AD28" s="307"/>
      <c r="AE28" s="331"/>
    </row>
    <row r="29" spans="1:33" ht="27" customHeight="1" x14ac:dyDescent="0.25">
      <c r="A29" s="305"/>
      <c r="B29" s="307"/>
      <c r="C29" s="307"/>
      <c r="D29" s="68" t="s">
        <v>141</v>
      </c>
      <c r="E29" s="68" t="s">
        <v>142</v>
      </c>
      <c r="F29" s="68" t="s">
        <v>143</v>
      </c>
      <c r="G29" s="68" t="s">
        <v>144</v>
      </c>
      <c r="H29" s="68" t="s">
        <v>145</v>
      </c>
      <c r="I29" s="68" t="s">
        <v>146</v>
      </c>
      <c r="J29" s="68" t="s">
        <v>128</v>
      </c>
      <c r="K29" s="68" t="s">
        <v>147</v>
      </c>
      <c r="L29" s="68" t="s">
        <v>148</v>
      </c>
      <c r="M29" s="68" t="s">
        <v>149</v>
      </c>
      <c r="N29" s="68" t="s">
        <v>150</v>
      </c>
      <c r="O29" s="68" t="s">
        <v>151</v>
      </c>
      <c r="P29" s="307"/>
      <c r="Q29" s="307"/>
      <c r="R29" s="307"/>
      <c r="S29" s="307"/>
      <c r="T29" s="307"/>
      <c r="U29" s="307"/>
      <c r="V29" s="307"/>
      <c r="W29" s="307"/>
      <c r="X29" s="307"/>
      <c r="Y29" s="307"/>
      <c r="Z29" s="307"/>
      <c r="AA29" s="307"/>
      <c r="AB29" s="307"/>
      <c r="AC29" s="307"/>
      <c r="AD29" s="307"/>
      <c r="AE29" s="331"/>
    </row>
    <row r="30" spans="1:33" ht="218.25" customHeight="1" thickBot="1" x14ac:dyDescent="0.3">
      <c r="A30" s="106"/>
      <c r="B30" s="406"/>
      <c r="C30" s="406"/>
      <c r="D30" s="16"/>
      <c r="E30" s="16"/>
      <c r="F30" s="16"/>
      <c r="G30" s="16"/>
      <c r="H30" s="16"/>
      <c r="I30" s="16"/>
      <c r="J30" s="16"/>
      <c r="K30" s="16"/>
      <c r="L30" s="16"/>
      <c r="M30" s="16"/>
      <c r="N30" s="16"/>
      <c r="O30" s="16"/>
      <c r="P30" s="69">
        <f>SUM(D30:O30)</f>
        <v>0</v>
      </c>
      <c r="Q30" s="455"/>
      <c r="R30" s="455"/>
      <c r="S30" s="455"/>
      <c r="T30" s="455"/>
      <c r="U30" s="455"/>
      <c r="V30" s="455"/>
      <c r="W30" s="455"/>
      <c r="X30" s="455"/>
      <c r="Y30" s="456"/>
      <c r="Z30" s="456"/>
      <c r="AA30" s="456"/>
      <c r="AB30" s="456"/>
      <c r="AC30" s="456"/>
      <c r="AD30" s="456"/>
      <c r="AE30" s="457"/>
      <c r="AF30" s="138"/>
      <c r="AG30" s="138"/>
    </row>
    <row r="31" spans="1:33" ht="12" customHeight="1" thickBot="1" x14ac:dyDescent="0.3">
      <c r="A31" s="70"/>
      <c r="B31" s="71"/>
      <c r="C31" s="71"/>
      <c r="D31" s="27"/>
      <c r="E31" s="27"/>
      <c r="F31" s="27"/>
      <c r="G31" s="27"/>
      <c r="H31" s="27"/>
      <c r="I31" s="27"/>
      <c r="J31" s="27"/>
      <c r="K31" s="27"/>
      <c r="L31" s="27"/>
      <c r="M31" s="27"/>
      <c r="N31" s="27"/>
      <c r="O31" s="27"/>
      <c r="P31" s="72"/>
      <c r="Q31" s="139"/>
      <c r="R31" s="139"/>
      <c r="S31" s="139"/>
      <c r="T31" s="139"/>
      <c r="U31" s="139"/>
      <c r="V31" s="139"/>
      <c r="W31" s="139"/>
      <c r="X31" s="139"/>
      <c r="Y31" s="139"/>
      <c r="Z31" s="139"/>
      <c r="AA31" s="139"/>
      <c r="AB31" s="139"/>
      <c r="AC31" s="139"/>
      <c r="AD31" s="139"/>
      <c r="AE31" s="140"/>
      <c r="AF31" s="138"/>
      <c r="AG31" s="138"/>
    </row>
    <row r="32" spans="1:33" ht="45" customHeight="1" x14ac:dyDescent="0.25">
      <c r="A32" s="308" t="s">
        <v>158</v>
      </c>
      <c r="B32" s="309"/>
      <c r="C32" s="309"/>
      <c r="D32" s="309"/>
      <c r="E32" s="309"/>
      <c r="F32" s="309"/>
      <c r="G32" s="309"/>
      <c r="H32" s="309"/>
      <c r="I32" s="309"/>
      <c r="J32" s="309"/>
      <c r="K32" s="309"/>
      <c r="L32" s="309"/>
      <c r="M32" s="309"/>
      <c r="N32" s="309"/>
      <c r="O32" s="309"/>
      <c r="P32" s="309"/>
      <c r="Q32" s="309"/>
      <c r="R32" s="309"/>
      <c r="S32" s="309"/>
      <c r="T32" s="309"/>
      <c r="U32" s="309"/>
      <c r="V32" s="309"/>
      <c r="W32" s="309"/>
      <c r="X32" s="309"/>
      <c r="Y32" s="309"/>
      <c r="Z32" s="309"/>
      <c r="AA32" s="309"/>
      <c r="AB32" s="309"/>
      <c r="AC32" s="309"/>
      <c r="AD32" s="309"/>
      <c r="AE32" s="310"/>
      <c r="AF32" s="138"/>
      <c r="AG32" s="138"/>
    </row>
    <row r="33" spans="1:41" ht="23.1" customHeight="1" x14ac:dyDescent="0.25">
      <c r="A33" s="305" t="s">
        <v>44</v>
      </c>
      <c r="B33" s="307" t="s">
        <v>46</v>
      </c>
      <c r="C33" s="307" t="s">
        <v>36</v>
      </c>
      <c r="D33" s="307" t="s">
        <v>159</v>
      </c>
      <c r="E33" s="307"/>
      <c r="F33" s="307"/>
      <c r="G33" s="307"/>
      <c r="H33" s="307"/>
      <c r="I33" s="307"/>
      <c r="J33" s="307"/>
      <c r="K33" s="307"/>
      <c r="L33" s="307"/>
      <c r="M33" s="307"/>
      <c r="N33" s="307"/>
      <c r="O33" s="307"/>
      <c r="P33" s="307"/>
      <c r="Q33" s="307" t="s">
        <v>160</v>
      </c>
      <c r="R33" s="307"/>
      <c r="S33" s="307"/>
      <c r="T33" s="307"/>
      <c r="U33" s="307"/>
      <c r="V33" s="307"/>
      <c r="W33" s="307"/>
      <c r="X33" s="307"/>
      <c r="Y33" s="307"/>
      <c r="Z33" s="307"/>
      <c r="AA33" s="307"/>
      <c r="AB33" s="307"/>
      <c r="AC33" s="307"/>
      <c r="AD33" s="307"/>
      <c r="AE33" s="331"/>
      <c r="AF33" s="138"/>
      <c r="AG33" s="141"/>
      <c r="AH33" s="73"/>
      <c r="AI33" s="73"/>
      <c r="AJ33" s="73"/>
      <c r="AK33" s="73"/>
      <c r="AL33" s="73"/>
      <c r="AM33" s="73"/>
      <c r="AN33" s="73"/>
      <c r="AO33" s="73"/>
    </row>
    <row r="34" spans="1:41" ht="27" customHeight="1" x14ac:dyDescent="0.25">
      <c r="A34" s="305"/>
      <c r="B34" s="307"/>
      <c r="C34" s="332"/>
      <c r="D34" s="68" t="s">
        <v>141</v>
      </c>
      <c r="E34" s="68" t="s">
        <v>142</v>
      </c>
      <c r="F34" s="68" t="s">
        <v>143</v>
      </c>
      <c r="G34" s="68" t="s">
        <v>144</v>
      </c>
      <c r="H34" s="68" t="s">
        <v>145</v>
      </c>
      <c r="I34" s="68" t="s">
        <v>146</v>
      </c>
      <c r="J34" s="68" t="s">
        <v>128</v>
      </c>
      <c r="K34" s="68" t="s">
        <v>147</v>
      </c>
      <c r="L34" s="68" t="s">
        <v>148</v>
      </c>
      <c r="M34" s="68" t="s">
        <v>149</v>
      </c>
      <c r="N34" s="68" t="s">
        <v>150</v>
      </c>
      <c r="O34" s="68" t="s">
        <v>151</v>
      </c>
      <c r="P34" s="68" t="s">
        <v>102</v>
      </c>
      <c r="Q34" s="287" t="s">
        <v>52</v>
      </c>
      <c r="R34" s="288"/>
      <c r="S34" s="288"/>
      <c r="T34" s="311"/>
      <c r="U34" s="307" t="s">
        <v>54</v>
      </c>
      <c r="V34" s="307"/>
      <c r="W34" s="307"/>
      <c r="X34" s="307"/>
      <c r="Y34" s="307" t="s">
        <v>56</v>
      </c>
      <c r="Z34" s="307"/>
      <c r="AA34" s="307"/>
      <c r="AB34" s="307"/>
      <c r="AC34" s="307" t="s">
        <v>58</v>
      </c>
      <c r="AD34" s="307"/>
      <c r="AE34" s="331"/>
      <c r="AF34" s="138"/>
      <c r="AG34" s="141"/>
      <c r="AH34" s="73"/>
      <c r="AI34" s="73"/>
      <c r="AJ34" s="73"/>
      <c r="AK34" s="73"/>
      <c r="AL34" s="73"/>
      <c r="AM34" s="73"/>
      <c r="AN34" s="73"/>
      <c r="AO34" s="73"/>
    </row>
    <row r="35" spans="1:41" ht="69.95" customHeight="1" x14ac:dyDescent="0.25">
      <c r="A35" s="300" t="s">
        <v>199</v>
      </c>
      <c r="B35" s="302">
        <f>SUM(B41:B46)</f>
        <v>0.1</v>
      </c>
      <c r="C35" s="75" t="s">
        <v>48</v>
      </c>
      <c r="D35" s="74"/>
      <c r="E35" s="74"/>
      <c r="F35" s="74"/>
      <c r="G35" s="74"/>
      <c r="H35" s="74"/>
      <c r="I35" s="74"/>
      <c r="J35" s="218">
        <v>60</v>
      </c>
      <c r="K35" s="218">
        <v>0</v>
      </c>
      <c r="L35" s="218">
        <v>40</v>
      </c>
      <c r="M35" s="218">
        <v>135</v>
      </c>
      <c r="N35" s="218">
        <v>135</v>
      </c>
      <c r="O35" s="218">
        <v>130</v>
      </c>
      <c r="P35" s="158">
        <f>SUM(D35:O35)</f>
        <v>500</v>
      </c>
      <c r="Q35" s="458" t="s">
        <v>762</v>
      </c>
      <c r="R35" s="458"/>
      <c r="S35" s="458"/>
      <c r="T35" s="458"/>
      <c r="U35" s="458" t="s">
        <v>763</v>
      </c>
      <c r="V35" s="458"/>
      <c r="W35" s="458"/>
      <c r="X35" s="458"/>
      <c r="Y35" s="460" t="s">
        <v>764</v>
      </c>
      <c r="Z35" s="461"/>
      <c r="AA35" s="461"/>
      <c r="AB35" s="462"/>
      <c r="AC35" s="458" t="s">
        <v>613</v>
      </c>
      <c r="AD35" s="458"/>
      <c r="AE35" s="458"/>
      <c r="AF35" s="138"/>
      <c r="AG35" s="141"/>
      <c r="AH35" s="73"/>
      <c r="AI35" s="73"/>
      <c r="AJ35" s="73"/>
      <c r="AK35" s="73"/>
      <c r="AL35" s="73"/>
      <c r="AM35" s="73"/>
      <c r="AN35" s="73"/>
      <c r="AO35" s="73"/>
    </row>
    <row r="36" spans="1:41" ht="69.95" customHeight="1" thickBot="1" x14ac:dyDescent="0.3">
      <c r="A36" s="301"/>
      <c r="B36" s="459"/>
      <c r="C36" s="76" t="s">
        <v>50</v>
      </c>
      <c r="D36" s="142"/>
      <c r="E36" s="142"/>
      <c r="F36" s="142"/>
      <c r="G36" s="77"/>
      <c r="H36" s="77"/>
      <c r="I36" s="77"/>
      <c r="J36" s="220">
        <v>64</v>
      </c>
      <c r="K36" s="220">
        <v>0</v>
      </c>
      <c r="L36" s="220">
        <v>431</v>
      </c>
      <c r="M36" s="220">
        <v>502</v>
      </c>
      <c r="N36" s="220"/>
      <c r="O36" s="220"/>
      <c r="P36" s="219">
        <f>SUM(D36:O36)</f>
        <v>997</v>
      </c>
      <c r="Q36" s="458"/>
      <c r="R36" s="458"/>
      <c r="S36" s="458"/>
      <c r="T36" s="458"/>
      <c r="U36" s="458"/>
      <c r="V36" s="458"/>
      <c r="W36" s="458"/>
      <c r="X36" s="458"/>
      <c r="Y36" s="463"/>
      <c r="Z36" s="464"/>
      <c r="AA36" s="464"/>
      <c r="AB36" s="465"/>
      <c r="AC36" s="458"/>
      <c r="AD36" s="458"/>
      <c r="AE36" s="458"/>
      <c r="AF36" s="138"/>
      <c r="AG36" s="141"/>
      <c r="AH36" s="73"/>
      <c r="AI36" s="73"/>
      <c r="AJ36" s="73"/>
      <c r="AK36" s="73"/>
      <c r="AL36" s="73"/>
      <c r="AM36" s="73"/>
      <c r="AN36" s="73"/>
      <c r="AO36" s="73"/>
    </row>
    <row r="37" spans="1:41" s="67" customFormat="1" ht="17.25" customHeight="1" thickBot="1" x14ac:dyDescent="0.25"/>
    <row r="38" spans="1:41" ht="45" customHeight="1" thickBot="1" x14ac:dyDescent="0.3">
      <c r="A38" s="308" t="s">
        <v>162</v>
      </c>
      <c r="B38" s="309"/>
      <c r="C38" s="309"/>
      <c r="D38" s="309"/>
      <c r="E38" s="309"/>
      <c r="F38" s="309"/>
      <c r="G38" s="309"/>
      <c r="H38" s="309"/>
      <c r="I38" s="309"/>
      <c r="J38" s="309"/>
      <c r="K38" s="309"/>
      <c r="L38" s="309"/>
      <c r="M38" s="309"/>
      <c r="N38" s="309"/>
      <c r="O38" s="309"/>
      <c r="P38" s="309"/>
      <c r="Q38" s="309"/>
      <c r="R38" s="309"/>
      <c r="S38" s="309"/>
      <c r="T38" s="309"/>
      <c r="U38" s="309"/>
      <c r="V38" s="309"/>
      <c r="W38" s="309"/>
      <c r="X38" s="309"/>
      <c r="Y38" s="309"/>
      <c r="Z38" s="309"/>
      <c r="AA38" s="309"/>
      <c r="AB38" s="309"/>
      <c r="AC38" s="309"/>
      <c r="AD38" s="309"/>
      <c r="AE38" s="310"/>
      <c r="AG38" s="73"/>
      <c r="AH38" s="73"/>
      <c r="AI38" s="73"/>
      <c r="AJ38" s="73"/>
      <c r="AK38" s="73"/>
      <c r="AL38" s="73"/>
      <c r="AM38" s="73"/>
      <c r="AN38" s="73"/>
      <c r="AO38" s="73"/>
    </row>
    <row r="39" spans="1:41" ht="26.1" customHeight="1" x14ac:dyDescent="0.25">
      <c r="A39" s="304" t="s">
        <v>60</v>
      </c>
      <c r="B39" s="306" t="s">
        <v>163</v>
      </c>
      <c r="C39" s="312" t="s">
        <v>164</v>
      </c>
      <c r="D39" s="314" t="s">
        <v>165</v>
      </c>
      <c r="E39" s="315"/>
      <c r="F39" s="315"/>
      <c r="G39" s="315"/>
      <c r="H39" s="315"/>
      <c r="I39" s="315"/>
      <c r="J39" s="315"/>
      <c r="K39" s="315"/>
      <c r="L39" s="315"/>
      <c r="M39" s="315"/>
      <c r="N39" s="315"/>
      <c r="O39" s="315"/>
      <c r="P39" s="316"/>
      <c r="Q39" s="306" t="s">
        <v>166</v>
      </c>
      <c r="R39" s="306"/>
      <c r="S39" s="306"/>
      <c r="T39" s="306"/>
      <c r="U39" s="306"/>
      <c r="V39" s="306"/>
      <c r="W39" s="306"/>
      <c r="X39" s="306"/>
      <c r="Y39" s="306"/>
      <c r="Z39" s="306"/>
      <c r="AA39" s="306"/>
      <c r="AB39" s="306"/>
      <c r="AC39" s="306"/>
      <c r="AD39" s="306"/>
      <c r="AE39" s="327"/>
      <c r="AG39" s="73"/>
      <c r="AH39" s="73"/>
      <c r="AI39" s="73"/>
      <c r="AJ39" s="73"/>
      <c r="AK39" s="73"/>
      <c r="AL39" s="73"/>
      <c r="AM39" s="73"/>
      <c r="AN39" s="73"/>
      <c r="AO39" s="73"/>
    </row>
    <row r="40" spans="1:41" ht="26.1" customHeight="1" x14ac:dyDescent="0.25">
      <c r="A40" s="305"/>
      <c r="B40" s="307"/>
      <c r="C40" s="313"/>
      <c r="D40" s="68" t="s">
        <v>167</v>
      </c>
      <c r="E40" s="68" t="s">
        <v>168</v>
      </c>
      <c r="F40" s="68" t="s">
        <v>169</v>
      </c>
      <c r="G40" s="68" t="s">
        <v>170</v>
      </c>
      <c r="H40" s="68" t="s">
        <v>171</v>
      </c>
      <c r="I40" s="68" t="s">
        <v>172</v>
      </c>
      <c r="J40" s="68" t="s">
        <v>173</v>
      </c>
      <c r="K40" s="68" t="s">
        <v>174</v>
      </c>
      <c r="L40" s="68" t="s">
        <v>175</v>
      </c>
      <c r="M40" s="68" t="s">
        <v>176</v>
      </c>
      <c r="N40" s="68" t="s">
        <v>177</v>
      </c>
      <c r="O40" s="68" t="s">
        <v>178</v>
      </c>
      <c r="P40" s="68" t="s">
        <v>179</v>
      </c>
      <c r="Q40" s="287" t="s">
        <v>180</v>
      </c>
      <c r="R40" s="288"/>
      <c r="S40" s="288"/>
      <c r="T40" s="288"/>
      <c r="U40" s="288"/>
      <c r="V40" s="288"/>
      <c r="W40" s="288"/>
      <c r="X40" s="311"/>
      <c r="Y40" s="287" t="s">
        <v>68</v>
      </c>
      <c r="Z40" s="288"/>
      <c r="AA40" s="288"/>
      <c r="AB40" s="288"/>
      <c r="AC40" s="288"/>
      <c r="AD40" s="288"/>
      <c r="AE40" s="289"/>
      <c r="AG40" s="79"/>
      <c r="AH40" s="79"/>
      <c r="AI40" s="79"/>
      <c r="AJ40" s="79"/>
      <c r="AK40" s="79"/>
      <c r="AL40" s="79"/>
      <c r="AM40" s="79"/>
      <c r="AN40" s="79"/>
      <c r="AO40" s="79"/>
    </row>
    <row r="41" spans="1:41" ht="170.1" customHeight="1" x14ac:dyDescent="0.25">
      <c r="A41" s="295" t="s">
        <v>200</v>
      </c>
      <c r="B41" s="410">
        <v>0.04</v>
      </c>
      <c r="C41" s="80" t="s">
        <v>48</v>
      </c>
      <c r="D41" s="81"/>
      <c r="E41" s="81"/>
      <c r="F41" s="81"/>
      <c r="G41" s="81"/>
      <c r="H41" s="81"/>
      <c r="I41" s="81"/>
      <c r="J41" s="159">
        <v>0.18</v>
      </c>
      <c r="K41" s="159">
        <v>0</v>
      </c>
      <c r="L41" s="159">
        <v>0.1</v>
      </c>
      <c r="M41" s="159">
        <v>0.24</v>
      </c>
      <c r="N41" s="159">
        <v>0.24</v>
      </c>
      <c r="O41" s="159">
        <v>0.24</v>
      </c>
      <c r="P41" s="82">
        <f t="shared" ref="P41:P46" si="1">SUM(D41:O41)</f>
        <v>1</v>
      </c>
      <c r="Q41" s="466" t="s">
        <v>782</v>
      </c>
      <c r="R41" s="467"/>
      <c r="S41" s="467"/>
      <c r="T41" s="467"/>
      <c r="U41" s="467"/>
      <c r="V41" s="467"/>
      <c r="W41" s="467"/>
      <c r="X41" s="468"/>
      <c r="Y41" s="472" t="s">
        <v>777</v>
      </c>
      <c r="Z41" s="467"/>
      <c r="AA41" s="467"/>
      <c r="AB41" s="467"/>
      <c r="AC41" s="467"/>
      <c r="AD41" s="467"/>
      <c r="AE41" s="473"/>
      <c r="AG41" s="83"/>
      <c r="AH41" s="83"/>
      <c r="AI41" s="83"/>
      <c r="AJ41" s="83"/>
      <c r="AK41" s="83"/>
      <c r="AL41" s="83"/>
      <c r="AM41" s="83"/>
      <c r="AN41" s="83"/>
      <c r="AO41" s="83"/>
    </row>
    <row r="42" spans="1:41" ht="170.1" customHeight="1" x14ac:dyDescent="0.25">
      <c r="A42" s="299"/>
      <c r="B42" s="410"/>
      <c r="C42" s="84" t="s">
        <v>50</v>
      </c>
      <c r="D42" s="85"/>
      <c r="E42" s="85"/>
      <c r="F42" s="85"/>
      <c r="G42" s="85"/>
      <c r="H42" s="85"/>
      <c r="I42" s="85"/>
      <c r="J42" s="85">
        <v>0.18</v>
      </c>
      <c r="K42" s="85">
        <v>0</v>
      </c>
      <c r="L42" s="85">
        <v>0.1</v>
      </c>
      <c r="M42" s="85">
        <v>0.24</v>
      </c>
      <c r="N42" s="85"/>
      <c r="O42" s="85"/>
      <c r="P42" s="82">
        <f t="shared" si="1"/>
        <v>0.52</v>
      </c>
      <c r="Q42" s="469"/>
      <c r="R42" s="470"/>
      <c r="S42" s="470"/>
      <c r="T42" s="470"/>
      <c r="U42" s="470"/>
      <c r="V42" s="470"/>
      <c r="W42" s="470"/>
      <c r="X42" s="471"/>
      <c r="Y42" s="469"/>
      <c r="Z42" s="470"/>
      <c r="AA42" s="470"/>
      <c r="AB42" s="470"/>
      <c r="AC42" s="470"/>
      <c r="AD42" s="470"/>
      <c r="AE42" s="474"/>
    </row>
    <row r="43" spans="1:41" ht="92.1" customHeight="1" x14ac:dyDescent="0.25">
      <c r="A43" s="295" t="s">
        <v>201</v>
      </c>
      <c r="B43" s="410">
        <v>0.04</v>
      </c>
      <c r="C43" s="80" t="s">
        <v>48</v>
      </c>
      <c r="D43" s="81"/>
      <c r="E43" s="81"/>
      <c r="F43" s="81"/>
      <c r="G43" s="81"/>
      <c r="H43" s="81"/>
      <c r="I43" s="81"/>
      <c r="J43" s="159">
        <v>0.18</v>
      </c>
      <c r="K43" s="159">
        <v>0</v>
      </c>
      <c r="L43" s="159">
        <v>0.1</v>
      </c>
      <c r="M43" s="159">
        <v>0.24</v>
      </c>
      <c r="N43" s="159">
        <v>0.24</v>
      </c>
      <c r="O43" s="159">
        <v>0.24</v>
      </c>
      <c r="P43" s="82">
        <f t="shared" si="1"/>
        <v>1</v>
      </c>
      <c r="Q43" s="466" t="s">
        <v>765</v>
      </c>
      <c r="R43" s="467"/>
      <c r="S43" s="467"/>
      <c r="T43" s="467"/>
      <c r="U43" s="467"/>
      <c r="V43" s="467"/>
      <c r="W43" s="467"/>
      <c r="X43" s="468"/>
      <c r="Y43" s="472" t="s">
        <v>778</v>
      </c>
      <c r="Z43" s="467"/>
      <c r="AA43" s="467"/>
      <c r="AB43" s="467"/>
      <c r="AC43" s="467"/>
      <c r="AD43" s="467"/>
      <c r="AE43" s="473"/>
    </row>
    <row r="44" spans="1:41" ht="92.1" customHeight="1" x14ac:dyDescent="0.25">
      <c r="A44" s="299"/>
      <c r="B44" s="410"/>
      <c r="C44" s="84" t="s">
        <v>50</v>
      </c>
      <c r="D44" s="85"/>
      <c r="E44" s="85"/>
      <c r="F44" s="85"/>
      <c r="G44" s="85"/>
      <c r="H44" s="85"/>
      <c r="I44" s="85"/>
      <c r="J44" s="85">
        <v>0.18</v>
      </c>
      <c r="K44" s="85">
        <v>0</v>
      </c>
      <c r="L44" s="85">
        <v>0.1</v>
      </c>
      <c r="M44" s="85">
        <v>0.24</v>
      </c>
      <c r="N44" s="85"/>
      <c r="O44" s="85"/>
      <c r="P44" s="82">
        <f t="shared" si="1"/>
        <v>0.52</v>
      </c>
      <c r="Q44" s="469"/>
      <c r="R44" s="470"/>
      <c r="S44" s="470"/>
      <c r="T44" s="470"/>
      <c r="U44" s="470"/>
      <c r="V44" s="470"/>
      <c r="W44" s="470"/>
      <c r="X44" s="471"/>
      <c r="Y44" s="469"/>
      <c r="Z44" s="470"/>
      <c r="AA44" s="470"/>
      <c r="AB44" s="470"/>
      <c r="AC44" s="470"/>
      <c r="AD44" s="470"/>
      <c r="AE44" s="474"/>
    </row>
    <row r="45" spans="1:41" ht="122.1" customHeight="1" x14ac:dyDescent="0.25">
      <c r="A45" s="295" t="s">
        <v>202</v>
      </c>
      <c r="B45" s="410">
        <v>0.02</v>
      </c>
      <c r="C45" s="80" t="s">
        <v>48</v>
      </c>
      <c r="D45" s="81"/>
      <c r="E45" s="81"/>
      <c r="F45" s="81"/>
      <c r="G45" s="81"/>
      <c r="H45" s="81"/>
      <c r="I45" s="81"/>
      <c r="J45" s="159">
        <v>0.18</v>
      </c>
      <c r="K45" s="159">
        <v>0</v>
      </c>
      <c r="L45" s="159">
        <v>0.1</v>
      </c>
      <c r="M45" s="159">
        <v>0.24</v>
      </c>
      <c r="N45" s="159">
        <v>0.24</v>
      </c>
      <c r="O45" s="159">
        <v>0.24</v>
      </c>
      <c r="P45" s="82">
        <f t="shared" si="1"/>
        <v>1</v>
      </c>
      <c r="Q45" s="466" t="s">
        <v>766</v>
      </c>
      <c r="R45" s="467"/>
      <c r="S45" s="467"/>
      <c r="T45" s="467"/>
      <c r="U45" s="467"/>
      <c r="V45" s="467"/>
      <c r="W45" s="467"/>
      <c r="X45" s="468"/>
      <c r="Y45" s="472" t="s">
        <v>779</v>
      </c>
      <c r="Z45" s="467"/>
      <c r="AA45" s="467"/>
      <c r="AB45" s="467"/>
      <c r="AC45" s="467"/>
      <c r="AD45" s="467"/>
      <c r="AE45" s="473"/>
    </row>
    <row r="46" spans="1:41" ht="122.1" customHeight="1" thickBot="1" x14ac:dyDescent="0.3">
      <c r="A46" s="296"/>
      <c r="B46" s="411"/>
      <c r="C46" s="76" t="s">
        <v>50</v>
      </c>
      <c r="D46" s="86"/>
      <c r="E46" s="86"/>
      <c r="F46" s="86"/>
      <c r="G46" s="86"/>
      <c r="H46" s="86"/>
      <c r="I46" s="86"/>
      <c r="J46" s="86">
        <v>0.18</v>
      </c>
      <c r="K46" s="86">
        <v>0</v>
      </c>
      <c r="L46" s="86">
        <v>0.1</v>
      </c>
      <c r="M46" s="86">
        <v>0.24</v>
      </c>
      <c r="N46" s="86"/>
      <c r="O46" s="86"/>
      <c r="P46" s="87">
        <f t="shared" si="1"/>
        <v>0.52</v>
      </c>
      <c r="Q46" s="469"/>
      <c r="R46" s="470"/>
      <c r="S46" s="470"/>
      <c r="T46" s="470"/>
      <c r="U46" s="470"/>
      <c r="V46" s="470"/>
      <c r="W46" s="470"/>
      <c r="X46" s="471"/>
      <c r="Y46" s="469"/>
      <c r="Z46" s="470"/>
      <c r="AA46" s="470"/>
      <c r="AB46" s="470"/>
      <c r="AC46" s="470"/>
      <c r="AD46" s="470"/>
      <c r="AE46" s="474"/>
    </row>
    <row r="47" spans="1:41" x14ac:dyDescent="0.25">
      <c r="A47" s="15" t="s">
        <v>185</v>
      </c>
    </row>
  </sheetData>
  <mergeCells count="79">
    <mergeCell ref="A45:A46"/>
    <mergeCell ref="B45:B46"/>
    <mergeCell ref="Q45:X46"/>
    <mergeCell ref="Y45:AE46"/>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4">
    <dataValidation type="textLength" operator="lessThanOrEqual" allowBlank="1" showInputMessage="1" showErrorMessage="1" errorTitle="Máximo 2.000 caracteres" error="Máximo 2.000 caracteres" sqref="Q35 U35 Y35" xr:uid="{1D376D59-A613-4D76-87FC-681EFAC0BA28}">
      <formula1>2000</formula1>
    </dataValidation>
    <dataValidation type="textLength" operator="lessThanOrEqual" allowBlank="1" showInputMessage="1" showErrorMessage="1" errorTitle="Máximo 2.000 caracteres" error="Máximo 2.000 caracteres" promptTitle="2.000 caracteres" sqref="Q30:Q31" xr:uid="{8C3F0D2C-B68D-49CE-B919-DB6E896A873A}">
      <formula1>2000</formula1>
    </dataValidation>
    <dataValidation type="list" allowBlank="1" showInputMessage="1" showErrorMessage="1" sqref="C7:C9" xr:uid="{5EA9B3E1-02A8-4723-834A-DBF74419E958}">
      <formula1>$B$21:$M$21</formula1>
    </dataValidation>
    <dataValidation operator="lessThanOrEqual" allowBlank="1" showInputMessage="1" showErrorMessage="1" errorTitle="Máximo 2.000 caracteres" error="Máximo 2.000 caracteres" sqref="Q45:X46" xr:uid="{BA818F30-3049-430C-A97A-79938213E27E}"/>
  </dataValidations>
  <hyperlinks>
    <hyperlink ref="Y41" r:id="rId1" xr:uid="{6A08E3AC-4EE1-4385-A6A9-D920D64EB92D}"/>
    <hyperlink ref="Y43" r:id="rId2" xr:uid="{FF2A0C12-26A8-4F22-A540-22E74DD68361}"/>
    <hyperlink ref="Y45" r:id="rId3" xr:uid="{79A9C0D2-8B2B-4496-A970-0024D9AC54B6}"/>
  </hyperlinks>
  <pageMargins left="0.25" right="0.25" top="0.75" bottom="0.75" header="0.3" footer="0.3"/>
  <pageSetup scale="21" orientation="landscape" r:id="rId4"/>
  <drawing r:id="rId5"/>
  <extLst>
    <ext xmlns:x14="http://schemas.microsoft.com/office/spreadsheetml/2009/9/main" uri="{CCE6A557-97BC-4b89-ADB6-D9C93CAAB3DF}">
      <x14:dataValidations xmlns:xm="http://schemas.microsoft.com/office/excel/2006/main" count="4">
        <x14:dataValidation type="list" allowBlank="1" showInputMessage="1" showErrorMessage="1" xr:uid="{A9B2D863-073F-4CD8-AB70-9F57B9868EC6}">
          <x14:formula1>
            <xm:f>listas!$D$2:$D$15</xm:f>
          </x14:formula1>
          <xm:sqref>C11:AE13</xm:sqref>
        </x14:dataValidation>
        <x14:dataValidation type="list" allowBlank="1" showInputMessage="1" showErrorMessage="1" xr:uid="{AED49CD0-DB93-47D1-8CB9-B50A0852CDFE}">
          <x14:formula1>
            <xm:f>listas!$A$2:$A$6</xm:f>
          </x14:formula1>
          <xm:sqref>C15:K15</xm:sqref>
        </x14:dataValidation>
        <x14:dataValidation type="list" allowBlank="1" showInputMessage="1" showErrorMessage="1" xr:uid="{048E0726-DD14-4BDD-A81E-185701371365}">
          <x14:formula1>
            <xm:f>listas!$B$2:$B$8</xm:f>
          </x14:formula1>
          <xm:sqref>R15:X15</xm:sqref>
        </x14:dataValidation>
        <x14:dataValidation type="list" allowBlank="1" showInputMessage="1" showErrorMessage="1" xr:uid="{57582599-F657-4CC2-B017-0185138B20DE}">
          <x14:formula1>
            <xm:f>listas!$C$2:$C$20</xm:f>
          </x14:formula1>
          <xm:sqref>AA15:AE15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C3916-3265-49E0-ADFD-17EE37CE88BF}">
  <sheetPr>
    <tabColor theme="0"/>
    <pageSetUpPr fitToPage="1"/>
  </sheetPr>
  <dimension ref="A1:AO45"/>
  <sheetViews>
    <sheetView showGridLines="0" topLeftCell="Q17" zoomScale="80" zoomScaleNormal="80" workbookViewId="0">
      <selection activeCell="AD24" sqref="AD24"/>
    </sheetView>
  </sheetViews>
  <sheetFormatPr baseColWidth="10" defaultColWidth="10.85546875" defaultRowHeight="14.25" x14ac:dyDescent="0.25"/>
  <cols>
    <col min="1" max="1" width="38.42578125" style="15" customWidth="1"/>
    <col min="2" max="15" width="20.5703125" style="15" customWidth="1"/>
    <col min="16" max="16" width="32.42578125" style="15" customWidth="1"/>
    <col min="17" max="27" width="18.140625" style="15" customWidth="1"/>
    <col min="28" max="28" width="22.5703125" style="15" customWidth="1"/>
    <col min="29" max="29" width="19" style="15" customWidth="1"/>
    <col min="30" max="30" width="19.42578125" style="15" customWidth="1"/>
    <col min="31" max="31" width="20.5703125" style="15" customWidth="1"/>
    <col min="32" max="32" width="22.85546875" style="15" customWidth="1"/>
    <col min="33" max="33" width="18.42578125" style="15" bestFit="1" customWidth="1"/>
    <col min="34" max="34" width="8.42578125" style="15" customWidth="1"/>
    <col min="35" max="35" width="18.42578125" style="15" bestFit="1" customWidth="1"/>
    <col min="36" max="36" width="5.5703125" style="15" customWidth="1"/>
    <col min="37" max="37" width="18.42578125" style="15" bestFit="1" customWidth="1"/>
    <col min="38" max="38" width="4.570312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x14ac:dyDescent="0.3">
      <c r="A1" s="376"/>
      <c r="B1" s="379" t="s">
        <v>121</v>
      </c>
      <c r="C1" s="380"/>
      <c r="D1" s="380"/>
      <c r="E1" s="380"/>
      <c r="F1" s="380"/>
      <c r="G1" s="380"/>
      <c r="H1" s="380"/>
      <c r="I1" s="380"/>
      <c r="J1" s="380"/>
      <c r="K1" s="380"/>
      <c r="L1" s="380"/>
      <c r="M1" s="380"/>
      <c r="N1" s="380"/>
      <c r="O1" s="380"/>
      <c r="P1" s="380"/>
      <c r="Q1" s="380"/>
      <c r="R1" s="380"/>
      <c r="S1" s="380"/>
      <c r="T1" s="380"/>
      <c r="U1" s="380"/>
      <c r="V1" s="380"/>
      <c r="W1" s="380"/>
      <c r="X1" s="380"/>
      <c r="Y1" s="380"/>
      <c r="Z1" s="380"/>
      <c r="AA1" s="381"/>
      <c r="AB1" s="388" t="s">
        <v>122</v>
      </c>
      <c r="AC1" s="389"/>
      <c r="AD1" s="389"/>
      <c r="AE1" s="390"/>
    </row>
    <row r="2" spans="1:31" ht="30.75" customHeight="1" thickBot="1" x14ac:dyDescent="0.3">
      <c r="A2" s="377"/>
      <c r="B2" s="379" t="s">
        <v>123</v>
      </c>
      <c r="C2" s="380"/>
      <c r="D2" s="380"/>
      <c r="E2" s="380"/>
      <c r="F2" s="380"/>
      <c r="G2" s="380"/>
      <c r="H2" s="380"/>
      <c r="I2" s="380"/>
      <c r="J2" s="380"/>
      <c r="K2" s="380"/>
      <c r="L2" s="380"/>
      <c r="M2" s="380"/>
      <c r="N2" s="380"/>
      <c r="O2" s="380"/>
      <c r="P2" s="380"/>
      <c r="Q2" s="380"/>
      <c r="R2" s="380"/>
      <c r="S2" s="380"/>
      <c r="T2" s="380"/>
      <c r="U2" s="380"/>
      <c r="V2" s="380"/>
      <c r="W2" s="380"/>
      <c r="X2" s="380"/>
      <c r="Y2" s="380"/>
      <c r="Z2" s="380"/>
      <c r="AA2" s="381"/>
      <c r="AB2" s="388" t="s">
        <v>124</v>
      </c>
      <c r="AC2" s="389"/>
      <c r="AD2" s="389"/>
      <c r="AE2" s="390"/>
    </row>
    <row r="3" spans="1:31" ht="24" customHeight="1" thickBot="1" x14ac:dyDescent="0.3">
      <c r="A3" s="377"/>
      <c r="B3" s="382" t="s">
        <v>125</v>
      </c>
      <c r="C3" s="383"/>
      <c r="D3" s="383"/>
      <c r="E3" s="383"/>
      <c r="F3" s="383"/>
      <c r="G3" s="383"/>
      <c r="H3" s="383"/>
      <c r="I3" s="383"/>
      <c r="J3" s="383"/>
      <c r="K3" s="383"/>
      <c r="L3" s="383"/>
      <c r="M3" s="383"/>
      <c r="N3" s="383"/>
      <c r="O3" s="383"/>
      <c r="P3" s="383"/>
      <c r="Q3" s="383"/>
      <c r="R3" s="383"/>
      <c r="S3" s="383"/>
      <c r="T3" s="383"/>
      <c r="U3" s="383"/>
      <c r="V3" s="383"/>
      <c r="W3" s="383"/>
      <c r="X3" s="383"/>
      <c r="Y3" s="383"/>
      <c r="Z3" s="383"/>
      <c r="AA3" s="384"/>
      <c r="AB3" s="388" t="s">
        <v>126</v>
      </c>
      <c r="AC3" s="389"/>
      <c r="AD3" s="389"/>
      <c r="AE3" s="390"/>
    </row>
    <row r="4" spans="1:31" ht="21.75" customHeight="1" thickBot="1" x14ac:dyDescent="0.3">
      <c r="A4" s="378"/>
      <c r="B4" s="385"/>
      <c r="C4" s="386"/>
      <c r="D4" s="386"/>
      <c r="E4" s="386"/>
      <c r="F4" s="386"/>
      <c r="G4" s="386"/>
      <c r="H4" s="386"/>
      <c r="I4" s="386"/>
      <c r="J4" s="386"/>
      <c r="K4" s="386"/>
      <c r="L4" s="386"/>
      <c r="M4" s="386"/>
      <c r="N4" s="386"/>
      <c r="O4" s="386"/>
      <c r="P4" s="386"/>
      <c r="Q4" s="386"/>
      <c r="R4" s="386"/>
      <c r="S4" s="386"/>
      <c r="T4" s="386"/>
      <c r="U4" s="386"/>
      <c r="V4" s="386"/>
      <c r="W4" s="386"/>
      <c r="X4" s="386"/>
      <c r="Y4" s="386"/>
      <c r="Z4" s="386"/>
      <c r="AA4" s="387"/>
      <c r="AB4" s="391" t="s">
        <v>127</v>
      </c>
      <c r="AC4" s="392"/>
      <c r="AD4" s="392"/>
      <c r="AE4" s="393"/>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customHeight="1" x14ac:dyDescent="0.25">
      <c r="A7" s="333" t="s">
        <v>4</v>
      </c>
      <c r="B7" s="334"/>
      <c r="C7" s="371" t="s">
        <v>149</v>
      </c>
      <c r="D7" s="333" t="s">
        <v>6</v>
      </c>
      <c r="E7" s="339"/>
      <c r="F7" s="339"/>
      <c r="G7" s="339"/>
      <c r="H7" s="334"/>
      <c r="I7" s="363">
        <v>45610</v>
      </c>
      <c r="J7" s="364"/>
      <c r="K7" s="333" t="s">
        <v>8</v>
      </c>
      <c r="L7" s="334"/>
      <c r="M7" s="355" t="s">
        <v>129</v>
      </c>
      <c r="N7" s="356"/>
      <c r="O7" s="344"/>
      <c r="P7" s="345"/>
      <c r="Q7" s="20"/>
      <c r="R7" s="20"/>
      <c r="S7" s="20"/>
      <c r="T7" s="20"/>
      <c r="U7" s="20"/>
      <c r="V7" s="20"/>
      <c r="W7" s="20"/>
      <c r="X7" s="20"/>
      <c r="Y7" s="20"/>
      <c r="Z7" s="21"/>
      <c r="AA7" s="20"/>
      <c r="AB7" s="20"/>
      <c r="AD7" s="22"/>
      <c r="AE7" s="23"/>
    </row>
    <row r="8" spans="1:31" ht="15" customHeight="1" x14ac:dyDescent="0.25">
      <c r="A8" s="335"/>
      <c r="B8" s="336"/>
      <c r="C8" s="372"/>
      <c r="D8" s="335"/>
      <c r="E8" s="340"/>
      <c r="F8" s="340"/>
      <c r="G8" s="340"/>
      <c r="H8" s="336"/>
      <c r="I8" s="365"/>
      <c r="J8" s="366"/>
      <c r="K8" s="335"/>
      <c r="L8" s="336"/>
      <c r="M8" s="374" t="s">
        <v>130</v>
      </c>
      <c r="N8" s="375"/>
      <c r="O8" s="357"/>
      <c r="P8" s="358"/>
      <c r="Q8" s="20"/>
      <c r="R8" s="20"/>
      <c r="S8" s="20"/>
      <c r="T8" s="20"/>
      <c r="U8" s="20"/>
      <c r="V8" s="20"/>
      <c r="W8" s="20"/>
      <c r="X8" s="20"/>
      <c r="Y8" s="20"/>
      <c r="Z8" s="21"/>
      <c r="AA8" s="20"/>
      <c r="AB8" s="20"/>
      <c r="AD8" s="22"/>
      <c r="AE8" s="23"/>
    </row>
    <row r="9" spans="1:31" ht="15.75" customHeight="1" thickBot="1" x14ac:dyDescent="0.3">
      <c r="A9" s="337"/>
      <c r="B9" s="338"/>
      <c r="C9" s="373"/>
      <c r="D9" s="337"/>
      <c r="E9" s="341"/>
      <c r="F9" s="341"/>
      <c r="G9" s="341"/>
      <c r="H9" s="338"/>
      <c r="I9" s="367"/>
      <c r="J9" s="368"/>
      <c r="K9" s="337"/>
      <c r="L9" s="338"/>
      <c r="M9" s="359" t="s">
        <v>131</v>
      </c>
      <c r="N9" s="360"/>
      <c r="O9" s="361" t="s">
        <v>132</v>
      </c>
      <c r="P9" s="362"/>
      <c r="Q9" s="20"/>
      <c r="R9" s="20"/>
      <c r="S9" s="20"/>
      <c r="T9" s="20"/>
      <c r="U9" s="20"/>
      <c r="V9" s="20"/>
      <c r="W9" s="20"/>
      <c r="X9" s="20"/>
      <c r="Y9" s="20"/>
      <c r="Z9" s="21"/>
      <c r="AA9" s="20"/>
      <c r="AB9" s="20"/>
      <c r="AD9" s="22"/>
      <c r="AE9" s="23"/>
    </row>
    <row r="10" spans="1:31" ht="15" customHeight="1" thickBot="1" x14ac:dyDescent="0.3">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333" t="s">
        <v>10</v>
      </c>
      <c r="B11" s="334"/>
      <c r="C11" s="308" t="s">
        <v>133</v>
      </c>
      <c r="D11" s="309"/>
      <c r="E11" s="309"/>
      <c r="F11" s="309"/>
      <c r="G11" s="309"/>
      <c r="H11" s="309"/>
      <c r="I11" s="309"/>
      <c r="J11" s="309"/>
      <c r="K11" s="309"/>
      <c r="L11" s="309"/>
      <c r="M11" s="309"/>
      <c r="N11" s="309"/>
      <c r="O11" s="309"/>
      <c r="P11" s="309"/>
      <c r="Q11" s="309"/>
      <c r="R11" s="309"/>
      <c r="S11" s="309"/>
      <c r="T11" s="309"/>
      <c r="U11" s="309"/>
      <c r="V11" s="309"/>
      <c r="W11" s="309"/>
      <c r="X11" s="309"/>
      <c r="Y11" s="309"/>
      <c r="Z11" s="309"/>
      <c r="AA11" s="309"/>
      <c r="AB11" s="309"/>
      <c r="AC11" s="309"/>
      <c r="AD11" s="309"/>
      <c r="AE11" s="310"/>
    </row>
    <row r="12" spans="1:31" ht="15" customHeight="1" x14ac:dyDescent="0.25">
      <c r="A12" s="335"/>
      <c r="B12" s="336"/>
      <c r="C12" s="346"/>
      <c r="D12" s="347"/>
      <c r="E12" s="347"/>
      <c r="F12" s="347"/>
      <c r="G12" s="347"/>
      <c r="H12" s="347"/>
      <c r="I12" s="347"/>
      <c r="J12" s="347"/>
      <c r="K12" s="347"/>
      <c r="L12" s="347"/>
      <c r="M12" s="347"/>
      <c r="N12" s="347"/>
      <c r="O12" s="347"/>
      <c r="P12" s="347"/>
      <c r="Q12" s="347"/>
      <c r="R12" s="347"/>
      <c r="S12" s="347"/>
      <c r="T12" s="347"/>
      <c r="U12" s="347"/>
      <c r="V12" s="347"/>
      <c r="W12" s="347"/>
      <c r="X12" s="347"/>
      <c r="Y12" s="347"/>
      <c r="Z12" s="347"/>
      <c r="AA12" s="347"/>
      <c r="AB12" s="347"/>
      <c r="AC12" s="347"/>
      <c r="AD12" s="347"/>
      <c r="AE12" s="348"/>
    </row>
    <row r="13" spans="1:31" ht="15" customHeight="1" thickBot="1" x14ac:dyDescent="0.3">
      <c r="A13" s="337"/>
      <c r="B13" s="338"/>
      <c r="C13" s="349"/>
      <c r="D13" s="350"/>
      <c r="E13" s="350"/>
      <c r="F13" s="350"/>
      <c r="G13" s="350"/>
      <c r="H13" s="350"/>
      <c r="I13" s="350"/>
      <c r="J13" s="350"/>
      <c r="K13" s="350"/>
      <c r="L13" s="350"/>
      <c r="M13" s="350"/>
      <c r="N13" s="350"/>
      <c r="O13" s="350"/>
      <c r="P13" s="350"/>
      <c r="Q13" s="350"/>
      <c r="R13" s="350"/>
      <c r="S13" s="350"/>
      <c r="T13" s="350"/>
      <c r="U13" s="350"/>
      <c r="V13" s="350"/>
      <c r="W13" s="350"/>
      <c r="X13" s="350"/>
      <c r="Y13" s="350"/>
      <c r="Z13" s="350"/>
      <c r="AA13" s="350"/>
      <c r="AB13" s="350"/>
      <c r="AC13" s="350"/>
      <c r="AD13" s="350"/>
      <c r="AE13" s="351"/>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62.1" customHeight="1" thickBot="1" x14ac:dyDescent="0.3">
      <c r="A15" s="342" t="s">
        <v>12</v>
      </c>
      <c r="B15" s="343"/>
      <c r="C15" s="352" t="s">
        <v>134</v>
      </c>
      <c r="D15" s="353"/>
      <c r="E15" s="353"/>
      <c r="F15" s="353"/>
      <c r="G15" s="353"/>
      <c r="H15" s="353"/>
      <c r="I15" s="353"/>
      <c r="J15" s="353"/>
      <c r="K15" s="354"/>
      <c r="L15" s="369" t="s">
        <v>14</v>
      </c>
      <c r="M15" s="402"/>
      <c r="N15" s="402"/>
      <c r="O15" s="402"/>
      <c r="P15" s="402"/>
      <c r="Q15" s="370"/>
      <c r="R15" s="403" t="s">
        <v>135</v>
      </c>
      <c r="S15" s="404"/>
      <c r="T15" s="404"/>
      <c r="U15" s="404"/>
      <c r="V15" s="404"/>
      <c r="W15" s="404"/>
      <c r="X15" s="405"/>
      <c r="Y15" s="369" t="s">
        <v>15</v>
      </c>
      <c r="Z15" s="370"/>
      <c r="AA15" s="394" t="s">
        <v>191</v>
      </c>
      <c r="AB15" s="395"/>
      <c r="AC15" s="395"/>
      <c r="AD15" s="395"/>
      <c r="AE15" s="396"/>
    </row>
    <row r="16" spans="1:31" ht="9" customHeight="1" thickBot="1" x14ac:dyDescent="0.3">
      <c r="A16" s="24"/>
      <c r="B16" s="20"/>
      <c r="C16" s="407"/>
      <c r="D16" s="407"/>
      <c r="E16" s="407"/>
      <c r="F16" s="407"/>
      <c r="G16" s="407"/>
      <c r="H16" s="407"/>
      <c r="I16" s="407"/>
      <c r="J16" s="407"/>
      <c r="K16" s="407"/>
      <c r="L16" s="407"/>
      <c r="M16" s="407"/>
      <c r="N16" s="407"/>
      <c r="O16" s="407"/>
      <c r="P16" s="407"/>
      <c r="Q16" s="407"/>
      <c r="R16" s="407"/>
      <c r="S16" s="407"/>
      <c r="T16" s="407"/>
      <c r="U16" s="407"/>
      <c r="V16" s="407"/>
      <c r="W16" s="407"/>
      <c r="X16" s="407"/>
      <c r="Y16" s="407"/>
      <c r="Z16" s="407"/>
      <c r="AA16" s="407"/>
      <c r="AB16" s="407"/>
      <c r="AD16" s="22"/>
      <c r="AE16" s="23"/>
    </row>
    <row r="17" spans="1:33" s="40" customFormat="1" ht="37.5" customHeight="1" thickBot="1" x14ac:dyDescent="0.3">
      <c r="A17" s="342" t="s">
        <v>17</v>
      </c>
      <c r="B17" s="343"/>
      <c r="C17" s="394" t="s">
        <v>203</v>
      </c>
      <c r="D17" s="395"/>
      <c r="E17" s="395"/>
      <c r="F17" s="395"/>
      <c r="G17" s="395"/>
      <c r="H17" s="395"/>
      <c r="I17" s="395"/>
      <c r="J17" s="395"/>
      <c r="K17" s="395"/>
      <c r="L17" s="395"/>
      <c r="M17" s="395"/>
      <c r="N17" s="395"/>
      <c r="O17" s="395"/>
      <c r="P17" s="395"/>
      <c r="Q17" s="395"/>
      <c r="R17" s="395"/>
      <c r="S17" s="395"/>
      <c r="T17" s="395"/>
      <c r="U17" s="395"/>
      <c r="V17" s="395"/>
      <c r="W17" s="395"/>
      <c r="X17" s="395"/>
      <c r="Y17" s="395"/>
      <c r="Z17" s="395"/>
      <c r="AA17" s="395"/>
      <c r="AB17" s="395"/>
      <c r="AC17" s="395"/>
      <c r="AD17" s="395"/>
      <c r="AE17" s="396"/>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x14ac:dyDescent="0.3">
      <c r="A19" s="369" t="s">
        <v>138</v>
      </c>
      <c r="B19" s="402"/>
      <c r="C19" s="402"/>
      <c r="D19" s="402"/>
      <c r="E19" s="402"/>
      <c r="F19" s="402"/>
      <c r="G19" s="402"/>
      <c r="H19" s="402"/>
      <c r="I19" s="402"/>
      <c r="J19" s="402"/>
      <c r="K19" s="402"/>
      <c r="L19" s="402"/>
      <c r="M19" s="402"/>
      <c r="N19" s="402"/>
      <c r="O19" s="402"/>
      <c r="P19" s="402"/>
      <c r="Q19" s="402"/>
      <c r="R19" s="402"/>
      <c r="S19" s="402"/>
      <c r="T19" s="402"/>
      <c r="U19" s="402"/>
      <c r="V19" s="402"/>
      <c r="W19" s="402"/>
      <c r="X19" s="402"/>
      <c r="Y19" s="402"/>
      <c r="Z19" s="402"/>
      <c r="AA19" s="402"/>
      <c r="AB19" s="402"/>
      <c r="AC19" s="402"/>
      <c r="AD19" s="402"/>
      <c r="AE19" s="370"/>
      <c r="AF19" s="44"/>
    </row>
    <row r="20" spans="1:33" ht="32.1" customHeight="1" thickBot="1" x14ac:dyDescent="0.3">
      <c r="A20" s="45" t="s">
        <v>19</v>
      </c>
      <c r="B20" s="399" t="s">
        <v>139</v>
      </c>
      <c r="C20" s="400"/>
      <c r="D20" s="400"/>
      <c r="E20" s="400"/>
      <c r="F20" s="400"/>
      <c r="G20" s="400"/>
      <c r="H20" s="400"/>
      <c r="I20" s="400"/>
      <c r="J20" s="400"/>
      <c r="K20" s="400"/>
      <c r="L20" s="400"/>
      <c r="M20" s="400"/>
      <c r="N20" s="400"/>
      <c r="O20" s="401"/>
      <c r="P20" s="369" t="s">
        <v>140</v>
      </c>
      <c r="Q20" s="402"/>
      <c r="R20" s="402"/>
      <c r="S20" s="402"/>
      <c r="T20" s="402"/>
      <c r="U20" s="402"/>
      <c r="V20" s="402"/>
      <c r="W20" s="402"/>
      <c r="X20" s="402"/>
      <c r="Y20" s="402"/>
      <c r="Z20" s="402"/>
      <c r="AA20" s="402"/>
      <c r="AB20" s="402"/>
      <c r="AC20" s="402"/>
      <c r="AD20" s="402"/>
      <c r="AE20" s="370"/>
      <c r="AF20" s="44"/>
    </row>
    <row r="21" spans="1:33" ht="32.1" customHeight="1" thickBot="1" x14ac:dyDescent="0.3">
      <c r="A21" s="25"/>
      <c r="B21" s="46" t="s">
        <v>141</v>
      </c>
      <c r="C21" s="47" t="s">
        <v>142</v>
      </c>
      <c r="D21" s="47" t="s">
        <v>143</v>
      </c>
      <c r="E21" s="47" t="s">
        <v>144</v>
      </c>
      <c r="F21" s="47" t="s">
        <v>145</v>
      </c>
      <c r="G21" s="47" t="s">
        <v>146</v>
      </c>
      <c r="H21" s="47" t="s">
        <v>128</v>
      </c>
      <c r="I21" s="47" t="s">
        <v>147</v>
      </c>
      <c r="J21" s="47" t="s">
        <v>148</v>
      </c>
      <c r="K21" s="47" t="s">
        <v>149</v>
      </c>
      <c r="L21" s="47" t="s">
        <v>150</v>
      </c>
      <c r="M21" s="47" t="s">
        <v>151</v>
      </c>
      <c r="N21" s="47" t="s">
        <v>102</v>
      </c>
      <c r="O21" s="48" t="s">
        <v>100</v>
      </c>
      <c r="P21" s="49"/>
      <c r="Q21" s="46" t="s">
        <v>141</v>
      </c>
      <c r="R21" s="47" t="s">
        <v>142</v>
      </c>
      <c r="S21" s="47" t="s">
        <v>143</v>
      </c>
      <c r="T21" s="47" t="s">
        <v>144</v>
      </c>
      <c r="U21" s="47" t="s">
        <v>145</v>
      </c>
      <c r="V21" s="47" t="s">
        <v>146</v>
      </c>
      <c r="W21" s="47" t="s">
        <v>128</v>
      </c>
      <c r="X21" s="47" t="s">
        <v>147</v>
      </c>
      <c r="Y21" s="47" t="s">
        <v>148</v>
      </c>
      <c r="Z21" s="47" t="s">
        <v>149</v>
      </c>
      <c r="AA21" s="47" t="s">
        <v>150</v>
      </c>
      <c r="AB21" s="47" t="s">
        <v>151</v>
      </c>
      <c r="AC21" s="47" t="s">
        <v>102</v>
      </c>
      <c r="AD21" s="47" t="s">
        <v>152</v>
      </c>
      <c r="AE21" s="48" t="s">
        <v>153</v>
      </c>
      <c r="AF21" s="50"/>
    </row>
    <row r="22" spans="1:33" ht="32.1" customHeight="1" x14ac:dyDescent="0.25">
      <c r="A22" s="51" t="s">
        <v>31</v>
      </c>
      <c r="B22" s="52"/>
      <c r="C22" s="53"/>
      <c r="D22" s="53"/>
      <c r="E22" s="53"/>
      <c r="F22" s="53"/>
      <c r="G22" s="53"/>
      <c r="H22" s="53"/>
      <c r="I22" s="53"/>
      <c r="J22" s="53"/>
      <c r="K22" s="53"/>
      <c r="L22" s="53"/>
      <c r="M22" s="53"/>
      <c r="N22" s="53">
        <f>SUM(B22:M22)</f>
        <v>0</v>
      </c>
      <c r="O22" s="54"/>
      <c r="P22" s="51" t="s">
        <v>27</v>
      </c>
      <c r="Q22" s="55"/>
      <c r="R22" s="56"/>
      <c r="S22" s="56"/>
      <c r="T22" s="56"/>
      <c r="U22" s="56"/>
      <c r="V22" s="56"/>
      <c r="W22" s="56"/>
      <c r="X22" s="217">
        <v>324459000</v>
      </c>
      <c r="Y22" s="217">
        <v>0</v>
      </c>
      <c r="Z22" s="217">
        <v>0</v>
      </c>
      <c r="AA22" s="217">
        <v>0</v>
      </c>
      <c r="AB22" s="217"/>
      <c r="AC22" s="217">
        <f>SUM(Q22:AB22)</f>
        <v>324459000</v>
      </c>
      <c r="AD22" s="106"/>
      <c r="AE22" s="156"/>
      <c r="AF22" s="50"/>
    </row>
    <row r="23" spans="1:33" ht="32.1" customHeight="1" x14ac:dyDescent="0.25">
      <c r="A23" s="57" t="s">
        <v>21</v>
      </c>
      <c r="B23" s="58"/>
      <c r="C23" s="59"/>
      <c r="D23" s="59"/>
      <c r="E23" s="59"/>
      <c r="F23" s="59"/>
      <c r="G23" s="59"/>
      <c r="H23" s="59"/>
      <c r="I23" s="59"/>
      <c r="J23" s="59"/>
      <c r="K23" s="59"/>
      <c r="L23" s="59"/>
      <c r="M23" s="59"/>
      <c r="N23" s="59">
        <f>SUM(B23:M23)</f>
        <v>0</v>
      </c>
      <c r="O23" s="60" t="str">
        <f>IFERROR(N23/(SUMIF(B23:M23,"&gt;0",B22:M22))," ")</f>
        <v xml:space="preserve"> </v>
      </c>
      <c r="P23" s="57" t="s">
        <v>29</v>
      </c>
      <c r="Q23" s="58"/>
      <c r="R23" s="59"/>
      <c r="S23" s="59"/>
      <c r="T23" s="59"/>
      <c r="U23" s="59"/>
      <c r="V23" s="59"/>
      <c r="W23" s="59">
        <v>0</v>
      </c>
      <c r="X23" s="217">
        <v>147525000</v>
      </c>
      <c r="Y23" s="217">
        <v>106122000</v>
      </c>
      <c r="Z23" s="217">
        <v>30685200</v>
      </c>
      <c r="AA23" s="217"/>
      <c r="AB23" s="217"/>
      <c r="AC23" s="215">
        <f>SUM(Q23:AB23)</f>
        <v>284332200</v>
      </c>
      <c r="AD23" s="216">
        <f>AC23/SUM(W22:X22)</f>
        <v>0.87632705519033216</v>
      </c>
      <c r="AE23" s="213">
        <f>AC23/AC22</f>
        <v>0.87632705519033216</v>
      </c>
      <c r="AF23" s="50"/>
    </row>
    <row r="24" spans="1:33" ht="32.1" customHeight="1" x14ac:dyDescent="0.25">
      <c r="A24" s="57" t="s">
        <v>23</v>
      </c>
      <c r="B24" s="58">
        <f>+B22-B23</f>
        <v>0</v>
      </c>
      <c r="C24" s="59">
        <f t="shared" ref="C24:M24" si="0">+C22-C23</f>
        <v>0</v>
      </c>
      <c r="D24" s="59">
        <f t="shared" si="0"/>
        <v>0</v>
      </c>
      <c r="E24" s="59">
        <f t="shared" si="0"/>
        <v>0</v>
      </c>
      <c r="F24" s="59">
        <f t="shared" si="0"/>
        <v>0</v>
      </c>
      <c r="G24" s="59">
        <f t="shared" si="0"/>
        <v>0</v>
      </c>
      <c r="H24" s="59">
        <f t="shared" si="0"/>
        <v>0</v>
      </c>
      <c r="I24" s="59">
        <f t="shared" si="0"/>
        <v>0</v>
      </c>
      <c r="J24" s="59">
        <f t="shared" si="0"/>
        <v>0</v>
      </c>
      <c r="K24" s="59">
        <f t="shared" si="0"/>
        <v>0</v>
      </c>
      <c r="L24" s="59">
        <f t="shared" si="0"/>
        <v>0</v>
      </c>
      <c r="M24" s="59">
        <f t="shared" si="0"/>
        <v>0</v>
      </c>
      <c r="N24" s="59">
        <f>SUM(B24:M24)</f>
        <v>0</v>
      </c>
      <c r="O24" s="61"/>
      <c r="P24" s="57" t="s">
        <v>31</v>
      </c>
      <c r="Q24" s="58"/>
      <c r="R24" s="59"/>
      <c r="S24" s="59"/>
      <c r="T24" s="59"/>
      <c r="U24" s="59"/>
      <c r="V24" s="59"/>
      <c r="W24" s="59"/>
      <c r="X24" s="217">
        <v>0</v>
      </c>
      <c r="Y24" s="217">
        <v>60171000</v>
      </c>
      <c r="Z24" s="217">
        <v>66072000</v>
      </c>
      <c r="AA24" s="217">
        <v>66072000</v>
      </c>
      <c r="AB24" s="217">
        <f>+AA24*2</f>
        <v>132144000</v>
      </c>
      <c r="AC24" s="217">
        <f>SUM(Q24:AB24)</f>
        <v>324459000</v>
      </c>
      <c r="AD24" s="59"/>
      <c r="AE24" s="62"/>
      <c r="AF24" s="50"/>
    </row>
    <row r="25" spans="1:33" ht="32.1" customHeight="1" thickBot="1" x14ac:dyDescent="0.3">
      <c r="A25" s="63" t="s">
        <v>25</v>
      </c>
      <c r="B25" s="64"/>
      <c r="C25" s="65"/>
      <c r="D25" s="65"/>
      <c r="E25" s="65"/>
      <c r="F25" s="65"/>
      <c r="G25" s="65"/>
      <c r="H25" s="65"/>
      <c r="I25" s="65"/>
      <c r="J25" s="65"/>
      <c r="K25" s="65"/>
      <c r="L25" s="65"/>
      <c r="M25" s="65"/>
      <c r="N25" s="65">
        <f>SUM(B25:M25)</f>
        <v>0</v>
      </c>
      <c r="O25" s="66" t="str">
        <f>IFERROR(N25/(SUMIF(B25:M25,"&gt;0",B24:M24))," ")</f>
        <v xml:space="preserve"> </v>
      </c>
      <c r="P25" s="63" t="s">
        <v>25</v>
      </c>
      <c r="Q25" s="64"/>
      <c r="R25" s="65"/>
      <c r="S25" s="65"/>
      <c r="T25" s="65"/>
      <c r="U25" s="65"/>
      <c r="V25" s="65"/>
      <c r="W25" s="65"/>
      <c r="X25" s="65"/>
      <c r="Y25" s="65">
        <v>1180200</v>
      </c>
      <c r="Z25" s="65">
        <v>41565100</v>
      </c>
      <c r="AA25" s="65"/>
      <c r="AB25" s="65"/>
      <c r="AC25" s="215">
        <f>SUM(Q25:AB25)</f>
        <v>42745300</v>
      </c>
      <c r="AD25" s="228">
        <f>AC25/SUM(W24:AB24)</f>
        <v>0.13174330192720807</v>
      </c>
      <c r="AE25" s="229">
        <f>AC25/AC24</f>
        <v>0.13174330192720807</v>
      </c>
      <c r="AF25" s="50"/>
    </row>
    <row r="26" spans="1:33" s="67" customFormat="1" ht="16.5" customHeight="1" thickBot="1" x14ac:dyDescent="0.25"/>
    <row r="27" spans="1:33" ht="33.950000000000003" customHeight="1" x14ac:dyDescent="0.25">
      <c r="A27" s="328" t="s">
        <v>154</v>
      </c>
      <c r="B27" s="329"/>
      <c r="C27" s="329"/>
      <c r="D27" s="329"/>
      <c r="E27" s="329"/>
      <c r="F27" s="329"/>
      <c r="G27" s="329"/>
      <c r="H27" s="329"/>
      <c r="I27" s="329"/>
      <c r="J27" s="329"/>
      <c r="K27" s="329"/>
      <c r="L27" s="329"/>
      <c r="M27" s="329"/>
      <c r="N27" s="329"/>
      <c r="O27" s="329"/>
      <c r="P27" s="329"/>
      <c r="Q27" s="329"/>
      <c r="R27" s="329"/>
      <c r="S27" s="329"/>
      <c r="T27" s="329"/>
      <c r="U27" s="329"/>
      <c r="V27" s="329"/>
      <c r="W27" s="329"/>
      <c r="X27" s="329"/>
      <c r="Y27" s="329"/>
      <c r="Z27" s="329"/>
      <c r="AA27" s="329"/>
      <c r="AB27" s="329"/>
      <c r="AC27" s="329"/>
      <c r="AD27" s="329"/>
      <c r="AE27" s="330"/>
    </row>
    <row r="28" spans="1:33" ht="15" customHeight="1" x14ac:dyDescent="0.25">
      <c r="A28" s="305" t="s">
        <v>34</v>
      </c>
      <c r="B28" s="307" t="s">
        <v>36</v>
      </c>
      <c r="C28" s="307"/>
      <c r="D28" s="307" t="s">
        <v>155</v>
      </c>
      <c r="E28" s="307"/>
      <c r="F28" s="307"/>
      <c r="G28" s="307"/>
      <c r="H28" s="307"/>
      <c r="I28" s="307"/>
      <c r="J28" s="307"/>
      <c r="K28" s="307"/>
      <c r="L28" s="307"/>
      <c r="M28" s="307"/>
      <c r="N28" s="307"/>
      <c r="O28" s="307"/>
      <c r="P28" s="307" t="s">
        <v>102</v>
      </c>
      <c r="Q28" s="307" t="s">
        <v>156</v>
      </c>
      <c r="R28" s="307"/>
      <c r="S28" s="307"/>
      <c r="T28" s="307"/>
      <c r="U28" s="307"/>
      <c r="V28" s="307"/>
      <c r="W28" s="307"/>
      <c r="X28" s="307"/>
      <c r="Y28" s="307" t="s">
        <v>157</v>
      </c>
      <c r="Z28" s="307"/>
      <c r="AA28" s="307"/>
      <c r="AB28" s="307"/>
      <c r="AC28" s="307"/>
      <c r="AD28" s="307"/>
      <c r="AE28" s="331"/>
    </row>
    <row r="29" spans="1:33" ht="27" customHeight="1" x14ac:dyDescent="0.25">
      <c r="A29" s="305"/>
      <c r="B29" s="307"/>
      <c r="C29" s="307"/>
      <c r="D29" s="68" t="s">
        <v>141</v>
      </c>
      <c r="E29" s="68" t="s">
        <v>142</v>
      </c>
      <c r="F29" s="68" t="s">
        <v>143</v>
      </c>
      <c r="G29" s="68" t="s">
        <v>144</v>
      </c>
      <c r="H29" s="68" t="s">
        <v>145</v>
      </c>
      <c r="I29" s="68" t="s">
        <v>146</v>
      </c>
      <c r="J29" s="68" t="s">
        <v>128</v>
      </c>
      <c r="K29" s="68" t="s">
        <v>147</v>
      </c>
      <c r="L29" s="68" t="s">
        <v>148</v>
      </c>
      <c r="M29" s="68" t="s">
        <v>149</v>
      </c>
      <c r="N29" s="68" t="s">
        <v>150</v>
      </c>
      <c r="O29" s="68" t="s">
        <v>151</v>
      </c>
      <c r="P29" s="307"/>
      <c r="Q29" s="307"/>
      <c r="R29" s="307"/>
      <c r="S29" s="307"/>
      <c r="T29" s="307"/>
      <c r="U29" s="307"/>
      <c r="V29" s="307"/>
      <c r="W29" s="307"/>
      <c r="X29" s="307"/>
      <c r="Y29" s="307"/>
      <c r="Z29" s="307"/>
      <c r="AA29" s="307"/>
      <c r="AB29" s="307"/>
      <c r="AC29" s="307"/>
      <c r="AD29" s="307"/>
      <c r="AE29" s="331"/>
    </row>
    <row r="30" spans="1:33" ht="111.95" customHeight="1" thickBot="1" x14ac:dyDescent="0.3">
      <c r="A30" s="106"/>
      <c r="B30" s="406"/>
      <c r="C30" s="406"/>
      <c r="D30" s="16"/>
      <c r="E30" s="16"/>
      <c r="F30" s="16"/>
      <c r="G30" s="16"/>
      <c r="H30" s="16"/>
      <c r="I30" s="16"/>
      <c r="J30" s="16"/>
      <c r="K30" s="16"/>
      <c r="L30" s="16"/>
      <c r="M30" s="16"/>
      <c r="N30" s="16"/>
      <c r="O30" s="16"/>
      <c r="P30" s="69">
        <f>SUM(D30:O30)</f>
        <v>0</v>
      </c>
      <c r="Q30" s="397"/>
      <c r="R30" s="397"/>
      <c r="S30" s="397"/>
      <c r="T30" s="397"/>
      <c r="U30" s="397"/>
      <c r="V30" s="397"/>
      <c r="W30" s="397"/>
      <c r="X30" s="397"/>
      <c r="Y30" s="397"/>
      <c r="Z30" s="397"/>
      <c r="AA30" s="397"/>
      <c r="AB30" s="397"/>
      <c r="AC30" s="397"/>
      <c r="AD30" s="397"/>
      <c r="AE30" s="398"/>
      <c r="AF30" s="138"/>
      <c r="AG30" s="138"/>
    </row>
    <row r="31" spans="1:33" ht="12" customHeight="1" thickBot="1" x14ac:dyDescent="0.3">
      <c r="A31" s="70"/>
      <c r="B31" s="71"/>
      <c r="C31" s="71"/>
      <c r="D31" s="27"/>
      <c r="E31" s="27"/>
      <c r="F31" s="27"/>
      <c r="G31" s="27"/>
      <c r="H31" s="27"/>
      <c r="I31" s="27"/>
      <c r="J31" s="27"/>
      <c r="K31" s="27"/>
      <c r="L31" s="27"/>
      <c r="M31" s="27"/>
      <c r="N31" s="27"/>
      <c r="O31" s="27"/>
      <c r="P31" s="72"/>
      <c r="Q31" s="139"/>
      <c r="R31" s="139"/>
      <c r="S31" s="139"/>
      <c r="T31" s="139"/>
      <c r="U31" s="139"/>
      <c r="V31" s="139"/>
      <c r="W31" s="139"/>
      <c r="X31" s="139"/>
      <c r="Y31" s="139"/>
      <c r="Z31" s="139"/>
      <c r="AA31" s="139"/>
      <c r="AB31" s="139"/>
      <c r="AC31" s="139"/>
      <c r="AD31" s="139"/>
      <c r="AE31" s="140"/>
      <c r="AF31" s="138"/>
      <c r="AG31" s="138"/>
    </row>
    <row r="32" spans="1:33" ht="45" customHeight="1" x14ac:dyDescent="0.25">
      <c r="A32" s="308" t="s">
        <v>158</v>
      </c>
      <c r="B32" s="309"/>
      <c r="C32" s="309"/>
      <c r="D32" s="309"/>
      <c r="E32" s="309"/>
      <c r="F32" s="309"/>
      <c r="G32" s="309"/>
      <c r="H32" s="309"/>
      <c r="I32" s="309"/>
      <c r="J32" s="309"/>
      <c r="K32" s="309"/>
      <c r="L32" s="309"/>
      <c r="M32" s="309"/>
      <c r="N32" s="309"/>
      <c r="O32" s="309"/>
      <c r="P32" s="309"/>
      <c r="Q32" s="309"/>
      <c r="R32" s="309"/>
      <c r="S32" s="309"/>
      <c r="T32" s="309"/>
      <c r="U32" s="309"/>
      <c r="V32" s="309"/>
      <c r="W32" s="309"/>
      <c r="X32" s="309"/>
      <c r="Y32" s="309"/>
      <c r="Z32" s="309"/>
      <c r="AA32" s="309"/>
      <c r="AB32" s="309"/>
      <c r="AC32" s="309"/>
      <c r="AD32" s="309"/>
      <c r="AE32" s="310"/>
      <c r="AF32" s="138"/>
      <c r="AG32" s="138"/>
    </row>
    <row r="33" spans="1:41" ht="23.1" customHeight="1" x14ac:dyDescent="0.25">
      <c r="A33" s="305" t="s">
        <v>44</v>
      </c>
      <c r="B33" s="307" t="s">
        <v>46</v>
      </c>
      <c r="C33" s="307" t="s">
        <v>36</v>
      </c>
      <c r="D33" s="307" t="s">
        <v>159</v>
      </c>
      <c r="E33" s="307"/>
      <c r="F33" s="307"/>
      <c r="G33" s="307"/>
      <c r="H33" s="307"/>
      <c r="I33" s="307"/>
      <c r="J33" s="307"/>
      <c r="K33" s="307"/>
      <c r="L33" s="307"/>
      <c r="M33" s="307"/>
      <c r="N33" s="307"/>
      <c r="O33" s="307"/>
      <c r="P33" s="307"/>
      <c r="Q33" s="307" t="s">
        <v>160</v>
      </c>
      <c r="R33" s="307"/>
      <c r="S33" s="307"/>
      <c r="T33" s="307"/>
      <c r="U33" s="307"/>
      <c r="V33" s="307"/>
      <c r="W33" s="307"/>
      <c r="X33" s="307"/>
      <c r="Y33" s="307"/>
      <c r="Z33" s="307"/>
      <c r="AA33" s="307"/>
      <c r="AB33" s="307"/>
      <c r="AC33" s="307"/>
      <c r="AD33" s="307"/>
      <c r="AE33" s="331"/>
      <c r="AF33" s="138"/>
      <c r="AG33" s="141"/>
      <c r="AH33" s="73"/>
      <c r="AI33" s="73"/>
      <c r="AJ33" s="73"/>
      <c r="AK33" s="73"/>
      <c r="AL33" s="73"/>
      <c r="AM33" s="73"/>
      <c r="AN33" s="73"/>
      <c r="AO33" s="73"/>
    </row>
    <row r="34" spans="1:41" ht="27" customHeight="1" x14ac:dyDescent="0.25">
      <c r="A34" s="305"/>
      <c r="B34" s="307"/>
      <c r="C34" s="332"/>
      <c r="D34" s="68" t="s">
        <v>141</v>
      </c>
      <c r="E34" s="68" t="s">
        <v>142</v>
      </c>
      <c r="F34" s="68" t="s">
        <v>143</v>
      </c>
      <c r="G34" s="68" t="s">
        <v>144</v>
      </c>
      <c r="H34" s="68" t="s">
        <v>145</v>
      </c>
      <c r="I34" s="68" t="s">
        <v>146</v>
      </c>
      <c r="J34" s="68" t="s">
        <v>128</v>
      </c>
      <c r="K34" s="68" t="s">
        <v>147</v>
      </c>
      <c r="L34" s="68" t="s">
        <v>148</v>
      </c>
      <c r="M34" s="68" t="s">
        <v>149</v>
      </c>
      <c r="N34" s="68" t="s">
        <v>150</v>
      </c>
      <c r="O34" s="68" t="s">
        <v>151</v>
      </c>
      <c r="P34" s="68" t="s">
        <v>102</v>
      </c>
      <c r="Q34" s="287" t="s">
        <v>52</v>
      </c>
      <c r="R34" s="288"/>
      <c r="S34" s="288"/>
      <c r="T34" s="311"/>
      <c r="U34" s="307" t="s">
        <v>54</v>
      </c>
      <c r="V34" s="307"/>
      <c r="W34" s="307"/>
      <c r="X34" s="307"/>
      <c r="Y34" s="307" t="s">
        <v>56</v>
      </c>
      <c r="Z34" s="307"/>
      <c r="AA34" s="307"/>
      <c r="AB34" s="307"/>
      <c r="AC34" s="307" t="s">
        <v>58</v>
      </c>
      <c r="AD34" s="307"/>
      <c r="AE34" s="331"/>
      <c r="AF34" s="138"/>
      <c r="AG34" s="141"/>
      <c r="AH34" s="73"/>
      <c r="AI34" s="73"/>
      <c r="AJ34" s="73"/>
      <c r="AK34" s="73"/>
      <c r="AL34" s="73"/>
      <c r="AM34" s="73"/>
      <c r="AN34" s="73"/>
      <c r="AO34" s="73"/>
    </row>
    <row r="35" spans="1:41" ht="82.5" customHeight="1" x14ac:dyDescent="0.25">
      <c r="A35" s="300" t="s">
        <v>203</v>
      </c>
      <c r="B35" s="302">
        <f>SUM(B41:B44)</f>
        <v>0.1</v>
      </c>
      <c r="C35" s="75" t="s">
        <v>48</v>
      </c>
      <c r="D35" s="74"/>
      <c r="E35" s="74"/>
      <c r="F35" s="74"/>
      <c r="G35" s="74"/>
      <c r="H35" s="74"/>
      <c r="I35" s="74"/>
      <c r="J35" s="218">
        <v>100</v>
      </c>
      <c r="K35" s="218">
        <v>0</v>
      </c>
      <c r="L35" s="218">
        <v>50</v>
      </c>
      <c r="M35" s="218">
        <v>150</v>
      </c>
      <c r="N35" s="218">
        <v>150</v>
      </c>
      <c r="O35" s="218">
        <v>150</v>
      </c>
      <c r="P35" s="158">
        <f>SUM(D35:O35)</f>
        <v>600</v>
      </c>
      <c r="Q35" s="479" t="s">
        <v>674</v>
      </c>
      <c r="R35" s="480"/>
      <c r="S35" s="480"/>
      <c r="T35" s="481"/>
      <c r="U35" s="479" t="s">
        <v>675</v>
      </c>
      <c r="V35" s="480"/>
      <c r="W35" s="480"/>
      <c r="X35" s="481"/>
      <c r="Y35" s="475" t="s">
        <v>734</v>
      </c>
      <c r="Z35" s="475"/>
      <c r="AA35" s="475"/>
      <c r="AB35" s="475"/>
      <c r="AC35" s="475" t="s">
        <v>204</v>
      </c>
      <c r="AD35" s="475"/>
      <c r="AE35" s="476"/>
      <c r="AF35" s="138"/>
      <c r="AG35" s="141"/>
      <c r="AH35" s="73"/>
      <c r="AI35" s="73"/>
      <c r="AJ35" s="73"/>
      <c r="AK35" s="73"/>
      <c r="AL35" s="73"/>
      <c r="AM35" s="73"/>
      <c r="AN35" s="73"/>
      <c r="AO35" s="73"/>
    </row>
    <row r="36" spans="1:41" ht="82.5" customHeight="1" thickBot="1" x14ac:dyDescent="0.3">
      <c r="A36" s="301"/>
      <c r="B36" s="459"/>
      <c r="C36" s="76" t="s">
        <v>50</v>
      </c>
      <c r="D36" s="142"/>
      <c r="E36" s="142"/>
      <c r="F36" s="142"/>
      <c r="G36" s="77"/>
      <c r="H36" s="77"/>
      <c r="I36" s="77"/>
      <c r="J36" s="220">
        <v>370</v>
      </c>
      <c r="K36" s="220">
        <v>0</v>
      </c>
      <c r="L36" s="220">
        <v>89</v>
      </c>
      <c r="M36" s="220">
        <v>216</v>
      </c>
      <c r="N36" s="220"/>
      <c r="O36" s="220"/>
      <c r="P36" s="219">
        <f>SUM(D36:O36)</f>
        <v>675</v>
      </c>
      <c r="Q36" s="482"/>
      <c r="R36" s="483"/>
      <c r="S36" s="483"/>
      <c r="T36" s="484"/>
      <c r="U36" s="482"/>
      <c r="V36" s="483"/>
      <c r="W36" s="483"/>
      <c r="X36" s="484"/>
      <c r="Y36" s="477"/>
      <c r="Z36" s="477"/>
      <c r="AA36" s="477"/>
      <c r="AB36" s="477"/>
      <c r="AC36" s="477"/>
      <c r="AD36" s="477"/>
      <c r="AE36" s="478"/>
      <c r="AF36" s="138"/>
      <c r="AG36" s="141"/>
      <c r="AH36" s="73"/>
      <c r="AI36" s="73"/>
      <c r="AJ36" s="73"/>
      <c r="AK36" s="73"/>
      <c r="AL36" s="73"/>
      <c r="AM36" s="73"/>
      <c r="AN36" s="73"/>
      <c r="AO36" s="73"/>
    </row>
    <row r="37" spans="1:41" s="67" customFormat="1" ht="17.25" customHeight="1" thickBot="1" x14ac:dyDescent="0.25"/>
    <row r="38" spans="1:41" ht="45" customHeight="1" thickBot="1" x14ac:dyDescent="0.3">
      <c r="A38" s="308" t="s">
        <v>162</v>
      </c>
      <c r="B38" s="309"/>
      <c r="C38" s="309"/>
      <c r="D38" s="309"/>
      <c r="E38" s="309"/>
      <c r="F38" s="309"/>
      <c r="G38" s="309"/>
      <c r="H38" s="309"/>
      <c r="I38" s="309"/>
      <c r="J38" s="309"/>
      <c r="K38" s="309"/>
      <c r="L38" s="309"/>
      <c r="M38" s="309"/>
      <c r="N38" s="309"/>
      <c r="O38" s="309"/>
      <c r="P38" s="309"/>
      <c r="Q38" s="309"/>
      <c r="R38" s="309"/>
      <c r="S38" s="309"/>
      <c r="T38" s="309"/>
      <c r="U38" s="309"/>
      <c r="V38" s="309"/>
      <c r="W38" s="309"/>
      <c r="X38" s="309"/>
      <c r="Y38" s="309"/>
      <c r="Z38" s="309"/>
      <c r="AA38" s="309"/>
      <c r="AB38" s="309"/>
      <c r="AC38" s="309"/>
      <c r="AD38" s="309"/>
      <c r="AE38" s="310"/>
      <c r="AG38" s="73"/>
      <c r="AH38" s="73"/>
      <c r="AI38" s="73"/>
      <c r="AJ38" s="73"/>
      <c r="AK38" s="73"/>
      <c r="AL38" s="73"/>
      <c r="AM38" s="73"/>
      <c r="AN38" s="73"/>
      <c r="AO38" s="73"/>
    </row>
    <row r="39" spans="1:41" ht="26.1" customHeight="1" x14ac:dyDescent="0.25">
      <c r="A39" s="304" t="s">
        <v>60</v>
      </c>
      <c r="B39" s="306" t="s">
        <v>163</v>
      </c>
      <c r="C39" s="312" t="s">
        <v>164</v>
      </c>
      <c r="D39" s="314" t="s">
        <v>165</v>
      </c>
      <c r="E39" s="315"/>
      <c r="F39" s="315"/>
      <c r="G39" s="315"/>
      <c r="H39" s="315"/>
      <c r="I39" s="315"/>
      <c r="J39" s="315"/>
      <c r="K39" s="315"/>
      <c r="L39" s="315"/>
      <c r="M39" s="315"/>
      <c r="N39" s="315"/>
      <c r="O39" s="315"/>
      <c r="P39" s="316"/>
      <c r="Q39" s="306" t="s">
        <v>166</v>
      </c>
      <c r="R39" s="306"/>
      <c r="S39" s="306"/>
      <c r="T39" s="306"/>
      <c r="U39" s="306"/>
      <c r="V39" s="306"/>
      <c r="W39" s="306"/>
      <c r="X39" s="306"/>
      <c r="Y39" s="306"/>
      <c r="Z39" s="306"/>
      <c r="AA39" s="306"/>
      <c r="AB39" s="306"/>
      <c r="AC39" s="306"/>
      <c r="AD39" s="306"/>
      <c r="AE39" s="327"/>
      <c r="AG39" s="73"/>
      <c r="AH39" s="73"/>
      <c r="AI39" s="73"/>
      <c r="AJ39" s="73"/>
      <c r="AK39" s="73"/>
      <c r="AL39" s="73"/>
      <c r="AM39" s="73"/>
      <c r="AN39" s="73"/>
      <c r="AO39" s="73"/>
    </row>
    <row r="40" spans="1:41" ht="26.1" customHeight="1" x14ac:dyDescent="0.25">
      <c r="A40" s="305"/>
      <c r="B40" s="307"/>
      <c r="C40" s="313"/>
      <c r="D40" s="68" t="s">
        <v>167</v>
      </c>
      <c r="E40" s="68" t="s">
        <v>168</v>
      </c>
      <c r="F40" s="68" t="s">
        <v>169</v>
      </c>
      <c r="G40" s="68" t="s">
        <v>170</v>
      </c>
      <c r="H40" s="68" t="s">
        <v>171</v>
      </c>
      <c r="I40" s="68" t="s">
        <v>172</v>
      </c>
      <c r="J40" s="68" t="s">
        <v>173</v>
      </c>
      <c r="K40" s="68" t="s">
        <v>174</v>
      </c>
      <c r="L40" s="68" t="s">
        <v>175</v>
      </c>
      <c r="M40" s="68" t="s">
        <v>176</v>
      </c>
      <c r="N40" s="68" t="s">
        <v>177</v>
      </c>
      <c r="O40" s="68" t="s">
        <v>178</v>
      </c>
      <c r="P40" s="68" t="s">
        <v>179</v>
      </c>
      <c r="Q40" s="287" t="s">
        <v>180</v>
      </c>
      <c r="R40" s="288"/>
      <c r="S40" s="288"/>
      <c r="T40" s="288"/>
      <c r="U40" s="288"/>
      <c r="V40" s="288"/>
      <c r="W40" s="288"/>
      <c r="X40" s="311"/>
      <c r="Y40" s="287" t="s">
        <v>68</v>
      </c>
      <c r="Z40" s="288"/>
      <c r="AA40" s="288"/>
      <c r="AB40" s="288"/>
      <c r="AC40" s="288"/>
      <c r="AD40" s="288"/>
      <c r="AE40" s="289"/>
      <c r="AG40" s="79"/>
      <c r="AH40" s="79"/>
      <c r="AI40" s="79"/>
      <c r="AJ40" s="79"/>
      <c r="AK40" s="79"/>
      <c r="AL40" s="79"/>
      <c r="AM40" s="79"/>
      <c r="AN40" s="79"/>
      <c r="AO40" s="79"/>
    </row>
    <row r="41" spans="1:41" ht="126.95" customHeight="1" x14ac:dyDescent="0.25">
      <c r="A41" s="295" t="s">
        <v>205</v>
      </c>
      <c r="B41" s="410">
        <v>0.05</v>
      </c>
      <c r="C41" s="80" t="s">
        <v>48</v>
      </c>
      <c r="D41" s="81"/>
      <c r="E41" s="81"/>
      <c r="F41" s="81"/>
      <c r="G41" s="81"/>
      <c r="H41" s="81"/>
      <c r="I41" s="81"/>
      <c r="J41" s="159">
        <v>0.18</v>
      </c>
      <c r="K41" s="159">
        <v>0</v>
      </c>
      <c r="L41" s="159">
        <v>0.1</v>
      </c>
      <c r="M41" s="159">
        <v>0.24</v>
      </c>
      <c r="N41" s="159">
        <v>0.24</v>
      </c>
      <c r="O41" s="159">
        <v>0.24</v>
      </c>
      <c r="P41" s="82">
        <f>SUM(D41:O41)</f>
        <v>1</v>
      </c>
      <c r="Q41" s="485" t="s">
        <v>676</v>
      </c>
      <c r="R41" s="486"/>
      <c r="S41" s="486"/>
      <c r="T41" s="486"/>
      <c r="U41" s="486"/>
      <c r="V41" s="486"/>
      <c r="W41" s="486"/>
      <c r="X41" s="487"/>
      <c r="Y41" s="284" t="s">
        <v>736</v>
      </c>
      <c r="Z41" s="279"/>
      <c r="AA41" s="279"/>
      <c r="AB41" s="279"/>
      <c r="AC41" s="279"/>
      <c r="AD41" s="279"/>
      <c r="AE41" s="285"/>
      <c r="AG41" s="83"/>
      <c r="AH41" s="83"/>
      <c r="AI41" s="83"/>
      <c r="AJ41" s="83"/>
      <c r="AK41" s="83"/>
      <c r="AL41" s="83"/>
      <c r="AM41" s="83"/>
      <c r="AN41" s="83"/>
      <c r="AO41" s="83"/>
    </row>
    <row r="42" spans="1:41" ht="126.95" customHeight="1" x14ac:dyDescent="0.25">
      <c r="A42" s="299"/>
      <c r="B42" s="410"/>
      <c r="C42" s="84" t="s">
        <v>50</v>
      </c>
      <c r="D42" s="85"/>
      <c r="E42" s="85"/>
      <c r="F42" s="85"/>
      <c r="G42" s="85"/>
      <c r="H42" s="85"/>
      <c r="I42" s="85"/>
      <c r="J42" s="85">
        <v>0.18</v>
      </c>
      <c r="K42" s="85">
        <v>0</v>
      </c>
      <c r="L42" s="85">
        <v>0.1</v>
      </c>
      <c r="M42" s="85">
        <v>0.24</v>
      </c>
      <c r="N42" s="85"/>
      <c r="O42" s="85"/>
      <c r="P42" s="82">
        <f>SUM(D42:O42)</f>
        <v>0.52</v>
      </c>
      <c r="Q42" s="488"/>
      <c r="R42" s="489"/>
      <c r="S42" s="489"/>
      <c r="T42" s="489"/>
      <c r="U42" s="489"/>
      <c r="V42" s="489"/>
      <c r="W42" s="489"/>
      <c r="X42" s="490"/>
      <c r="Y42" s="281"/>
      <c r="Z42" s="282"/>
      <c r="AA42" s="282"/>
      <c r="AB42" s="282"/>
      <c r="AC42" s="282"/>
      <c r="AD42" s="282"/>
      <c r="AE42" s="286"/>
    </row>
    <row r="43" spans="1:41" ht="165" customHeight="1" x14ac:dyDescent="0.25">
      <c r="A43" s="295" t="s">
        <v>206</v>
      </c>
      <c r="B43" s="410">
        <v>0.05</v>
      </c>
      <c r="C43" s="80" t="s">
        <v>48</v>
      </c>
      <c r="D43" s="81"/>
      <c r="E43" s="81"/>
      <c r="F43" s="81"/>
      <c r="G43" s="81"/>
      <c r="H43" s="81"/>
      <c r="I43" s="81"/>
      <c r="J43" s="159">
        <v>0.18</v>
      </c>
      <c r="K43" s="159">
        <v>0</v>
      </c>
      <c r="L43" s="159">
        <v>0.1</v>
      </c>
      <c r="M43" s="159">
        <v>0.24</v>
      </c>
      <c r="N43" s="159">
        <v>0.24</v>
      </c>
      <c r="O43" s="159">
        <v>0.24</v>
      </c>
      <c r="P43" s="82">
        <f>SUM(D43:O43)</f>
        <v>1</v>
      </c>
      <c r="Q43" s="485" t="s">
        <v>735</v>
      </c>
      <c r="R43" s="486"/>
      <c r="S43" s="486"/>
      <c r="T43" s="486"/>
      <c r="U43" s="486"/>
      <c r="V43" s="486"/>
      <c r="W43" s="486"/>
      <c r="X43" s="487"/>
      <c r="Y43" s="284" t="s">
        <v>737</v>
      </c>
      <c r="Z43" s="279"/>
      <c r="AA43" s="279"/>
      <c r="AB43" s="279"/>
      <c r="AC43" s="279"/>
      <c r="AD43" s="279"/>
      <c r="AE43" s="285"/>
    </row>
    <row r="44" spans="1:41" ht="165" customHeight="1" thickBot="1" x14ac:dyDescent="0.3">
      <c r="A44" s="296"/>
      <c r="B44" s="411"/>
      <c r="C44" s="76" t="s">
        <v>50</v>
      </c>
      <c r="D44" s="86"/>
      <c r="E44" s="86"/>
      <c r="F44" s="86"/>
      <c r="G44" s="86"/>
      <c r="H44" s="86"/>
      <c r="I44" s="86"/>
      <c r="J44" s="86">
        <v>0.18</v>
      </c>
      <c r="K44" s="160">
        <v>0</v>
      </c>
      <c r="L44" s="85">
        <v>0.1</v>
      </c>
      <c r="M44" s="85">
        <v>0.24</v>
      </c>
      <c r="N44" s="160"/>
      <c r="O44" s="160"/>
      <c r="P44" s="248">
        <f>SUM(D44:O44)</f>
        <v>0.52</v>
      </c>
      <c r="Q44" s="491"/>
      <c r="R44" s="492"/>
      <c r="S44" s="492"/>
      <c r="T44" s="492"/>
      <c r="U44" s="492"/>
      <c r="V44" s="492"/>
      <c r="W44" s="492"/>
      <c r="X44" s="493"/>
      <c r="Y44" s="412"/>
      <c r="Z44" s="413"/>
      <c r="AA44" s="413"/>
      <c r="AB44" s="413"/>
      <c r="AC44" s="413"/>
      <c r="AD44" s="413"/>
      <c r="AE44" s="415"/>
    </row>
    <row r="45" spans="1:41" x14ac:dyDescent="0.25">
      <c r="A45" s="15" t="s">
        <v>185</v>
      </c>
    </row>
  </sheetData>
  <mergeCells count="75">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82D4D23E-E9E2-4D8C-A244-298BB59B375D}">
      <formula1>$B$21:$M$21</formula1>
    </dataValidation>
    <dataValidation type="textLength" operator="lessThanOrEqual" allowBlank="1" showInputMessage="1" showErrorMessage="1" errorTitle="Máximo 2.000 caracteres" error="Máximo 2.000 caracteres" promptTitle="2.000 caracteres" sqref="Q30:Q31" xr:uid="{573D1E39-F967-44FF-81A6-4F94C6BB7B20}">
      <formula1>2000</formula1>
    </dataValidation>
    <dataValidation type="textLength" operator="lessThanOrEqual" allowBlank="1" showInputMessage="1" showErrorMessage="1" errorTitle="Máximo 2.000 caracteres" error="Máximo 2.000 caracteres" sqref="Q35 U35 AC35 Y35 Q41 Q43" xr:uid="{1C795800-4175-42EA-B94C-EDE599CFE9DF}">
      <formula1>2000</formula1>
    </dataValidation>
  </dataValidations>
  <hyperlinks>
    <hyperlink ref="Y41" r:id="rId1" xr:uid="{04228821-5265-42CA-90BE-045078E36D22}"/>
    <hyperlink ref="Y43" r:id="rId2" xr:uid="{66818BE8-7649-4257-9E9A-1F22C2AEEFFD}"/>
  </hyperlinks>
  <pageMargins left="0.25" right="0.25" top="0.75" bottom="0.75" header="0.3" footer="0.3"/>
  <pageSetup scale="21" orientation="landscape" r:id="rId3"/>
  <drawing r:id="rId4"/>
  <legacyDrawing r:id="rId5"/>
  <extLst>
    <ext xmlns:x14="http://schemas.microsoft.com/office/spreadsheetml/2009/9/main" uri="{CCE6A557-97BC-4b89-ADB6-D9C93CAAB3DF}">
      <x14:dataValidations xmlns:xm="http://schemas.microsoft.com/office/excel/2006/main" count="4">
        <x14:dataValidation type="list" allowBlank="1" showInputMessage="1" showErrorMessage="1" xr:uid="{ECF32347-5A83-4063-A5CD-E620B5CA6E0A}">
          <x14:formula1>
            <xm:f>listas!$C$2:$C$20</xm:f>
          </x14:formula1>
          <xm:sqref>AA15:AE15</xm:sqref>
        </x14:dataValidation>
        <x14:dataValidation type="list" allowBlank="1" showInputMessage="1" showErrorMessage="1" xr:uid="{E6A0C1A6-143C-4488-8E63-87A7BCDD02BC}">
          <x14:formula1>
            <xm:f>listas!$B$2:$B$8</xm:f>
          </x14:formula1>
          <xm:sqref>R15:X15</xm:sqref>
        </x14:dataValidation>
        <x14:dataValidation type="list" allowBlank="1" showInputMessage="1" showErrorMessage="1" xr:uid="{DCB9AFDC-F4CB-4828-B5BF-877A2B71F90C}">
          <x14:formula1>
            <xm:f>listas!$A$2:$A$6</xm:f>
          </x14:formula1>
          <xm:sqref>C15:K15</xm:sqref>
        </x14:dataValidation>
        <x14:dataValidation type="list" allowBlank="1" showInputMessage="1" showErrorMessage="1" xr:uid="{654AE097-033C-441B-91CD-1EA0FA4C64C8}">
          <x14:formula1>
            <xm:f>listas!$D$2:$D$15</xm:f>
          </x14:formula1>
          <xm:sqref>C11:AE13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A3CD4-9D3D-4F57-978E-F90F842A6A6C}">
  <sheetPr>
    <tabColor theme="0"/>
    <pageSetUpPr fitToPage="1"/>
  </sheetPr>
  <dimension ref="A1:AO45"/>
  <sheetViews>
    <sheetView showGridLines="0" topLeftCell="U1" zoomScale="80" zoomScaleNormal="80" workbookViewId="0">
      <selection activeCell="Q43" sqref="Q43:X44"/>
    </sheetView>
  </sheetViews>
  <sheetFormatPr baseColWidth="10" defaultColWidth="10.85546875" defaultRowHeight="14.25" x14ac:dyDescent="0.25"/>
  <cols>
    <col min="1" max="1" width="38.42578125" style="15" customWidth="1"/>
    <col min="2" max="15" width="20.5703125" style="15" customWidth="1"/>
    <col min="16" max="16" width="32.42578125" style="15" customWidth="1"/>
    <col min="17" max="27" width="18.140625" style="15" customWidth="1"/>
    <col min="28" max="28" width="22.5703125" style="15" customWidth="1"/>
    <col min="29" max="29" width="19" style="15" customWidth="1"/>
    <col min="30" max="30" width="19.42578125" style="15" customWidth="1"/>
    <col min="31" max="31" width="20.5703125" style="15" customWidth="1"/>
    <col min="32" max="32" width="22.85546875" style="15" customWidth="1"/>
    <col min="33" max="33" width="18.42578125" style="15" bestFit="1" customWidth="1"/>
    <col min="34" max="34" width="8.42578125" style="15" customWidth="1"/>
    <col min="35" max="35" width="18.42578125" style="15" bestFit="1" customWidth="1"/>
    <col min="36" max="36" width="5.5703125" style="15" customWidth="1"/>
    <col min="37" max="37" width="18.42578125" style="15" bestFit="1" customWidth="1"/>
    <col min="38" max="38" width="4.570312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x14ac:dyDescent="0.3">
      <c r="A1" s="376"/>
      <c r="B1" s="379" t="s">
        <v>121</v>
      </c>
      <c r="C1" s="380"/>
      <c r="D1" s="380"/>
      <c r="E1" s="380"/>
      <c r="F1" s="380"/>
      <c r="G1" s="380"/>
      <c r="H1" s="380"/>
      <c r="I1" s="380"/>
      <c r="J1" s="380"/>
      <c r="K1" s="380"/>
      <c r="L1" s="380"/>
      <c r="M1" s="380"/>
      <c r="N1" s="380"/>
      <c r="O1" s="380"/>
      <c r="P1" s="380"/>
      <c r="Q1" s="380"/>
      <c r="R1" s="380"/>
      <c r="S1" s="380"/>
      <c r="T1" s="380"/>
      <c r="U1" s="380"/>
      <c r="V1" s="380"/>
      <c r="W1" s="380"/>
      <c r="X1" s="380"/>
      <c r="Y1" s="380"/>
      <c r="Z1" s="380"/>
      <c r="AA1" s="381"/>
      <c r="AB1" s="388" t="s">
        <v>122</v>
      </c>
      <c r="AC1" s="389"/>
      <c r="AD1" s="389"/>
      <c r="AE1" s="390"/>
    </row>
    <row r="2" spans="1:31" ht="30.75" customHeight="1" thickBot="1" x14ac:dyDescent="0.3">
      <c r="A2" s="377"/>
      <c r="B2" s="379" t="s">
        <v>123</v>
      </c>
      <c r="C2" s="380"/>
      <c r="D2" s="380"/>
      <c r="E2" s="380"/>
      <c r="F2" s="380"/>
      <c r="G2" s="380"/>
      <c r="H2" s="380"/>
      <c r="I2" s="380"/>
      <c r="J2" s="380"/>
      <c r="K2" s="380"/>
      <c r="L2" s="380"/>
      <c r="M2" s="380"/>
      <c r="N2" s="380"/>
      <c r="O2" s="380"/>
      <c r="P2" s="380"/>
      <c r="Q2" s="380"/>
      <c r="R2" s="380"/>
      <c r="S2" s="380"/>
      <c r="T2" s="380"/>
      <c r="U2" s="380"/>
      <c r="V2" s="380"/>
      <c r="W2" s="380"/>
      <c r="X2" s="380"/>
      <c r="Y2" s="380"/>
      <c r="Z2" s="380"/>
      <c r="AA2" s="381"/>
      <c r="AB2" s="388" t="s">
        <v>124</v>
      </c>
      <c r="AC2" s="389"/>
      <c r="AD2" s="389"/>
      <c r="AE2" s="390"/>
    </row>
    <row r="3" spans="1:31" ht="24" customHeight="1" thickBot="1" x14ac:dyDescent="0.3">
      <c r="A3" s="377"/>
      <c r="B3" s="382" t="s">
        <v>125</v>
      </c>
      <c r="C3" s="383"/>
      <c r="D3" s="383"/>
      <c r="E3" s="383"/>
      <c r="F3" s="383"/>
      <c r="G3" s="383"/>
      <c r="H3" s="383"/>
      <c r="I3" s="383"/>
      <c r="J3" s="383"/>
      <c r="K3" s="383"/>
      <c r="L3" s="383"/>
      <c r="M3" s="383"/>
      <c r="N3" s="383"/>
      <c r="O3" s="383"/>
      <c r="P3" s="383"/>
      <c r="Q3" s="383"/>
      <c r="R3" s="383"/>
      <c r="S3" s="383"/>
      <c r="T3" s="383"/>
      <c r="U3" s="383"/>
      <c r="V3" s="383"/>
      <c r="W3" s="383"/>
      <c r="X3" s="383"/>
      <c r="Y3" s="383"/>
      <c r="Z3" s="383"/>
      <c r="AA3" s="384"/>
      <c r="AB3" s="388" t="s">
        <v>126</v>
      </c>
      <c r="AC3" s="389"/>
      <c r="AD3" s="389"/>
      <c r="AE3" s="390"/>
    </row>
    <row r="4" spans="1:31" ht="21.75" customHeight="1" thickBot="1" x14ac:dyDescent="0.3">
      <c r="A4" s="378"/>
      <c r="B4" s="385"/>
      <c r="C4" s="386"/>
      <c r="D4" s="386"/>
      <c r="E4" s="386"/>
      <c r="F4" s="386"/>
      <c r="G4" s="386"/>
      <c r="H4" s="386"/>
      <c r="I4" s="386"/>
      <c r="J4" s="386"/>
      <c r="K4" s="386"/>
      <c r="L4" s="386"/>
      <c r="M4" s="386"/>
      <c r="N4" s="386"/>
      <c r="O4" s="386"/>
      <c r="P4" s="386"/>
      <c r="Q4" s="386"/>
      <c r="R4" s="386"/>
      <c r="S4" s="386"/>
      <c r="T4" s="386"/>
      <c r="U4" s="386"/>
      <c r="V4" s="386"/>
      <c r="W4" s="386"/>
      <c r="X4" s="386"/>
      <c r="Y4" s="386"/>
      <c r="Z4" s="386"/>
      <c r="AA4" s="387"/>
      <c r="AB4" s="391" t="s">
        <v>127</v>
      </c>
      <c r="AC4" s="392"/>
      <c r="AD4" s="392"/>
      <c r="AE4" s="393"/>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customHeight="1" x14ac:dyDescent="0.25">
      <c r="A7" s="333" t="s">
        <v>4</v>
      </c>
      <c r="B7" s="334"/>
      <c r="C7" s="371" t="s">
        <v>149</v>
      </c>
      <c r="D7" s="333" t="s">
        <v>6</v>
      </c>
      <c r="E7" s="339"/>
      <c r="F7" s="339"/>
      <c r="G7" s="339"/>
      <c r="H7" s="334"/>
      <c r="I7" s="363">
        <v>45610</v>
      </c>
      <c r="J7" s="364"/>
      <c r="K7" s="333" t="s">
        <v>8</v>
      </c>
      <c r="L7" s="334"/>
      <c r="M7" s="355" t="s">
        <v>129</v>
      </c>
      <c r="N7" s="356"/>
      <c r="O7" s="344"/>
      <c r="P7" s="345"/>
      <c r="Q7" s="20"/>
      <c r="R7" s="20"/>
      <c r="S7" s="20"/>
      <c r="T7" s="20"/>
      <c r="U7" s="20"/>
      <c r="V7" s="20"/>
      <c r="W7" s="20"/>
      <c r="X7" s="20"/>
      <c r="Y7" s="20"/>
      <c r="Z7" s="21"/>
      <c r="AA7" s="20"/>
      <c r="AB7" s="20"/>
      <c r="AD7" s="22"/>
      <c r="AE7" s="23"/>
    </row>
    <row r="8" spans="1:31" ht="15" customHeight="1" x14ac:dyDescent="0.25">
      <c r="A8" s="335"/>
      <c r="B8" s="336"/>
      <c r="C8" s="372"/>
      <c r="D8" s="335"/>
      <c r="E8" s="340"/>
      <c r="F8" s="340"/>
      <c r="G8" s="340"/>
      <c r="H8" s="336"/>
      <c r="I8" s="365"/>
      <c r="J8" s="366"/>
      <c r="K8" s="335"/>
      <c r="L8" s="336"/>
      <c r="M8" s="374" t="s">
        <v>130</v>
      </c>
      <c r="N8" s="375"/>
      <c r="O8" s="357"/>
      <c r="P8" s="358"/>
      <c r="Q8" s="20"/>
      <c r="R8" s="20"/>
      <c r="S8" s="20"/>
      <c r="T8" s="20"/>
      <c r="U8" s="20"/>
      <c r="V8" s="20"/>
      <c r="W8" s="20"/>
      <c r="X8" s="20"/>
      <c r="Y8" s="20"/>
      <c r="Z8" s="21"/>
      <c r="AA8" s="20"/>
      <c r="AB8" s="20"/>
      <c r="AD8" s="22"/>
      <c r="AE8" s="23"/>
    </row>
    <row r="9" spans="1:31" ht="15.75" customHeight="1" thickBot="1" x14ac:dyDescent="0.3">
      <c r="A9" s="337"/>
      <c r="B9" s="338"/>
      <c r="C9" s="373"/>
      <c r="D9" s="337"/>
      <c r="E9" s="341"/>
      <c r="F9" s="341"/>
      <c r="G9" s="341"/>
      <c r="H9" s="338"/>
      <c r="I9" s="367"/>
      <c r="J9" s="368"/>
      <c r="K9" s="337"/>
      <c r="L9" s="338"/>
      <c r="M9" s="359" t="s">
        <v>131</v>
      </c>
      <c r="N9" s="360"/>
      <c r="O9" s="361" t="s">
        <v>132</v>
      </c>
      <c r="P9" s="362"/>
      <c r="Q9" s="20"/>
      <c r="R9" s="20"/>
      <c r="S9" s="20"/>
      <c r="T9" s="20"/>
      <c r="U9" s="20"/>
      <c r="V9" s="20"/>
      <c r="W9" s="20"/>
      <c r="X9" s="20"/>
      <c r="Y9" s="20"/>
      <c r="Z9" s="21"/>
      <c r="AA9" s="20"/>
      <c r="AB9" s="20"/>
      <c r="AD9" s="22"/>
      <c r="AE9" s="23"/>
    </row>
    <row r="10" spans="1:31" ht="15" customHeight="1" thickBot="1" x14ac:dyDescent="0.3">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333" t="s">
        <v>10</v>
      </c>
      <c r="B11" s="334"/>
      <c r="C11" s="308" t="s">
        <v>133</v>
      </c>
      <c r="D11" s="309"/>
      <c r="E11" s="309"/>
      <c r="F11" s="309"/>
      <c r="G11" s="309"/>
      <c r="H11" s="309"/>
      <c r="I11" s="309"/>
      <c r="J11" s="309"/>
      <c r="K11" s="309"/>
      <c r="L11" s="309"/>
      <c r="M11" s="309"/>
      <c r="N11" s="309"/>
      <c r="O11" s="309"/>
      <c r="P11" s="309"/>
      <c r="Q11" s="309"/>
      <c r="R11" s="309"/>
      <c r="S11" s="309"/>
      <c r="T11" s="309"/>
      <c r="U11" s="309"/>
      <c r="V11" s="309"/>
      <c r="W11" s="309"/>
      <c r="X11" s="309"/>
      <c r="Y11" s="309"/>
      <c r="Z11" s="309"/>
      <c r="AA11" s="309"/>
      <c r="AB11" s="309"/>
      <c r="AC11" s="309"/>
      <c r="AD11" s="309"/>
      <c r="AE11" s="310"/>
    </row>
    <row r="12" spans="1:31" ht="15" customHeight="1" x14ac:dyDescent="0.25">
      <c r="A12" s="335"/>
      <c r="B12" s="336"/>
      <c r="C12" s="346"/>
      <c r="D12" s="347"/>
      <c r="E12" s="347"/>
      <c r="F12" s="347"/>
      <c r="G12" s="347"/>
      <c r="H12" s="347"/>
      <c r="I12" s="347"/>
      <c r="J12" s="347"/>
      <c r="K12" s="347"/>
      <c r="L12" s="347"/>
      <c r="M12" s="347"/>
      <c r="N12" s="347"/>
      <c r="O12" s="347"/>
      <c r="P12" s="347"/>
      <c r="Q12" s="347"/>
      <c r="R12" s="347"/>
      <c r="S12" s="347"/>
      <c r="T12" s="347"/>
      <c r="U12" s="347"/>
      <c r="V12" s="347"/>
      <c r="W12" s="347"/>
      <c r="X12" s="347"/>
      <c r="Y12" s="347"/>
      <c r="Z12" s="347"/>
      <c r="AA12" s="347"/>
      <c r="AB12" s="347"/>
      <c r="AC12" s="347"/>
      <c r="AD12" s="347"/>
      <c r="AE12" s="348"/>
    </row>
    <row r="13" spans="1:31" ht="15" customHeight="1" thickBot="1" x14ac:dyDescent="0.3">
      <c r="A13" s="337"/>
      <c r="B13" s="338"/>
      <c r="C13" s="349"/>
      <c r="D13" s="350"/>
      <c r="E13" s="350"/>
      <c r="F13" s="350"/>
      <c r="G13" s="350"/>
      <c r="H13" s="350"/>
      <c r="I13" s="350"/>
      <c r="J13" s="350"/>
      <c r="K13" s="350"/>
      <c r="L13" s="350"/>
      <c r="M13" s="350"/>
      <c r="N13" s="350"/>
      <c r="O13" s="350"/>
      <c r="P13" s="350"/>
      <c r="Q13" s="350"/>
      <c r="R13" s="350"/>
      <c r="S13" s="350"/>
      <c r="T13" s="350"/>
      <c r="U13" s="350"/>
      <c r="V13" s="350"/>
      <c r="W13" s="350"/>
      <c r="X13" s="350"/>
      <c r="Y13" s="350"/>
      <c r="Z13" s="350"/>
      <c r="AA13" s="350"/>
      <c r="AB13" s="350"/>
      <c r="AC13" s="350"/>
      <c r="AD13" s="350"/>
      <c r="AE13" s="351"/>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62.1" customHeight="1" thickBot="1" x14ac:dyDescent="0.3">
      <c r="A15" s="342" t="s">
        <v>12</v>
      </c>
      <c r="B15" s="343"/>
      <c r="C15" s="352" t="s">
        <v>134</v>
      </c>
      <c r="D15" s="353"/>
      <c r="E15" s="353"/>
      <c r="F15" s="353"/>
      <c r="G15" s="353"/>
      <c r="H15" s="353"/>
      <c r="I15" s="353"/>
      <c r="J15" s="353"/>
      <c r="K15" s="354"/>
      <c r="L15" s="369" t="s">
        <v>14</v>
      </c>
      <c r="M15" s="402"/>
      <c r="N15" s="402"/>
      <c r="O15" s="402"/>
      <c r="P15" s="402"/>
      <c r="Q15" s="370"/>
      <c r="R15" s="403" t="s">
        <v>135</v>
      </c>
      <c r="S15" s="404"/>
      <c r="T15" s="404"/>
      <c r="U15" s="404"/>
      <c r="V15" s="404"/>
      <c r="W15" s="404"/>
      <c r="X15" s="405"/>
      <c r="Y15" s="369" t="s">
        <v>15</v>
      </c>
      <c r="Z15" s="370"/>
      <c r="AA15" s="394" t="s">
        <v>191</v>
      </c>
      <c r="AB15" s="395"/>
      <c r="AC15" s="395"/>
      <c r="AD15" s="395"/>
      <c r="AE15" s="396"/>
    </row>
    <row r="16" spans="1:31" ht="9" customHeight="1" thickBot="1" x14ac:dyDescent="0.3">
      <c r="A16" s="24"/>
      <c r="B16" s="20"/>
      <c r="C16" s="407"/>
      <c r="D16" s="407"/>
      <c r="E16" s="407"/>
      <c r="F16" s="407"/>
      <c r="G16" s="407"/>
      <c r="H16" s="407"/>
      <c r="I16" s="407"/>
      <c r="J16" s="407"/>
      <c r="K16" s="407"/>
      <c r="L16" s="407"/>
      <c r="M16" s="407"/>
      <c r="N16" s="407"/>
      <c r="O16" s="407"/>
      <c r="P16" s="407"/>
      <c r="Q16" s="407"/>
      <c r="R16" s="407"/>
      <c r="S16" s="407"/>
      <c r="T16" s="407"/>
      <c r="U16" s="407"/>
      <c r="V16" s="407"/>
      <c r="W16" s="407"/>
      <c r="X16" s="407"/>
      <c r="Y16" s="407"/>
      <c r="Z16" s="407"/>
      <c r="AA16" s="407"/>
      <c r="AB16" s="407"/>
      <c r="AD16" s="22"/>
      <c r="AE16" s="23"/>
    </row>
    <row r="17" spans="1:33" s="40" customFormat="1" ht="37.5" customHeight="1" thickBot="1" x14ac:dyDescent="0.3">
      <c r="A17" s="342" t="s">
        <v>17</v>
      </c>
      <c r="B17" s="343"/>
      <c r="C17" s="394" t="s">
        <v>207</v>
      </c>
      <c r="D17" s="395"/>
      <c r="E17" s="395"/>
      <c r="F17" s="395"/>
      <c r="G17" s="395"/>
      <c r="H17" s="395"/>
      <c r="I17" s="395"/>
      <c r="J17" s="395"/>
      <c r="K17" s="395"/>
      <c r="L17" s="395"/>
      <c r="M17" s="395"/>
      <c r="N17" s="395"/>
      <c r="O17" s="395"/>
      <c r="P17" s="395"/>
      <c r="Q17" s="395"/>
      <c r="R17" s="395"/>
      <c r="S17" s="395"/>
      <c r="T17" s="395"/>
      <c r="U17" s="395"/>
      <c r="V17" s="395"/>
      <c r="W17" s="395"/>
      <c r="X17" s="395"/>
      <c r="Y17" s="395"/>
      <c r="Z17" s="395"/>
      <c r="AA17" s="395"/>
      <c r="AB17" s="395"/>
      <c r="AC17" s="395"/>
      <c r="AD17" s="395"/>
      <c r="AE17" s="396"/>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x14ac:dyDescent="0.3">
      <c r="A19" s="369" t="s">
        <v>138</v>
      </c>
      <c r="B19" s="402"/>
      <c r="C19" s="402"/>
      <c r="D19" s="402"/>
      <c r="E19" s="402"/>
      <c r="F19" s="402"/>
      <c r="G19" s="402"/>
      <c r="H19" s="402"/>
      <c r="I19" s="402"/>
      <c r="J19" s="402"/>
      <c r="K19" s="402"/>
      <c r="L19" s="402"/>
      <c r="M19" s="402"/>
      <c r="N19" s="402"/>
      <c r="O19" s="402"/>
      <c r="P19" s="402"/>
      <c r="Q19" s="402"/>
      <c r="R19" s="402"/>
      <c r="S19" s="402"/>
      <c r="T19" s="402"/>
      <c r="U19" s="402"/>
      <c r="V19" s="402"/>
      <c r="W19" s="402"/>
      <c r="X19" s="402"/>
      <c r="Y19" s="402"/>
      <c r="Z19" s="402"/>
      <c r="AA19" s="402"/>
      <c r="AB19" s="402"/>
      <c r="AC19" s="402"/>
      <c r="AD19" s="402"/>
      <c r="AE19" s="370"/>
      <c r="AF19" s="44"/>
    </row>
    <row r="20" spans="1:33" ht="32.1" customHeight="1" thickBot="1" x14ac:dyDescent="0.3">
      <c r="A20" s="45" t="s">
        <v>19</v>
      </c>
      <c r="B20" s="399" t="s">
        <v>139</v>
      </c>
      <c r="C20" s="400"/>
      <c r="D20" s="400"/>
      <c r="E20" s="400"/>
      <c r="F20" s="400"/>
      <c r="G20" s="400"/>
      <c r="H20" s="400"/>
      <c r="I20" s="400"/>
      <c r="J20" s="400"/>
      <c r="K20" s="400"/>
      <c r="L20" s="400"/>
      <c r="M20" s="400"/>
      <c r="N20" s="400"/>
      <c r="O20" s="401"/>
      <c r="P20" s="369" t="s">
        <v>140</v>
      </c>
      <c r="Q20" s="402"/>
      <c r="R20" s="402"/>
      <c r="S20" s="402"/>
      <c r="T20" s="402"/>
      <c r="U20" s="402"/>
      <c r="V20" s="402"/>
      <c r="W20" s="402"/>
      <c r="X20" s="402"/>
      <c r="Y20" s="402"/>
      <c r="Z20" s="402"/>
      <c r="AA20" s="402"/>
      <c r="AB20" s="402"/>
      <c r="AC20" s="402"/>
      <c r="AD20" s="402"/>
      <c r="AE20" s="370"/>
      <c r="AF20" s="44"/>
    </row>
    <row r="21" spans="1:33" ht="32.1" customHeight="1" thickBot="1" x14ac:dyDescent="0.3">
      <c r="A21" s="25"/>
      <c r="B21" s="46" t="s">
        <v>141</v>
      </c>
      <c r="C21" s="47" t="s">
        <v>142</v>
      </c>
      <c r="D21" s="47" t="s">
        <v>143</v>
      </c>
      <c r="E21" s="47" t="s">
        <v>144</v>
      </c>
      <c r="F21" s="47" t="s">
        <v>145</v>
      </c>
      <c r="G21" s="47" t="s">
        <v>146</v>
      </c>
      <c r="H21" s="47" t="s">
        <v>128</v>
      </c>
      <c r="I21" s="47" t="s">
        <v>147</v>
      </c>
      <c r="J21" s="47" t="s">
        <v>148</v>
      </c>
      <c r="K21" s="47" t="s">
        <v>149</v>
      </c>
      <c r="L21" s="47" t="s">
        <v>150</v>
      </c>
      <c r="M21" s="47" t="s">
        <v>151</v>
      </c>
      <c r="N21" s="47" t="s">
        <v>102</v>
      </c>
      <c r="O21" s="48" t="s">
        <v>100</v>
      </c>
      <c r="P21" s="49"/>
      <c r="Q21" s="46" t="s">
        <v>141</v>
      </c>
      <c r="R21" s="47" t="s">
        <v>142</v>
      </c>
      <c r="S21" s="47" t="s">
        <v>143</v>
      </c>
      <c r="T21" s="47" t="s">
        <v>144</v>
      </c>
      <c r="U21" s="47" t="s">
        <v>145</v>
      </c>
      <c r="V21" s="47" t="s">
        <v>146</v>
      </c>
      <c r="W21" s="47" t="s">
        <v>128</v>
      </c>
      <c r="X21" s="47" t="s">
        <v>147</v>
      </c>
      <c r="Y21" s="47" t="s">
        <v>148</v>
      </c>
      <c r="Z21" s="47" t="s">
        <v>149</v>
      </c>
      <c r="AA21" s="47" t="s">
        <v>150</v>
      </c>
      <c r="AB21" s="47" t="s">
        <v>151</v>
      </c>
      <c r="AC21" s="47" t="s">
        <v>102</v>
      </c>
      <c r="AD21" s="47" t="s">
        <v>152</v>
      </c>
      <c r="AE21" s="48" t="s">
        <v>153</v>
      </c>
      <c r="AF21" s="50"/>
    </row>
    <row r="22" spans="1:33" ht="32.1" customHeight="1" x14ac:dyDescent="0.25">
      <c r="A22" s="51" t="s">
        <v>31</v>
      </c>
      <c r="B22" s="52"/>
      <c r="C22" s="53"/>
      <c r="D22" s="53"/>
      <c r="E22" s="53"/>
      <c r="F22" s="53"/>
      <c r="G22" s="53"/>
      <c r="H22" s="53"/>
      <c r="I22" s="53"/>
      <c r="J22" s="53"/>
      <c r="K22" s="53"/>
      <c r="L22" s="53"/>
      <c r="M22" s="53"/>
      <c r="N22" s="53">
        <f>SUM(B22:M22)</f>
        <v>0</v>
      </c>
      <c r="O22" s="54"/>
      <c r="P22" s="51" t="s">
        <v>27</v>
      </c>
      <c r="Q22" s="55"/>
      <c r="R22" s="56"/>
      <c r="S22" s="56"/>
      <c r="T22" s="56"/>
      <c r="U22" s="56"/>
      <c r="V22" s="56"/>
      <c r="W22" s="56"/>
      <c r="X22" s="217">
        <v>289149000</v>
      </c>
      <c r="Y22" s="217">
        <v>0</v>
      </c>
      <c r="Z22" s="217">
        <v>0</v>
      </c>
      <c r="AA22" s="217">
        <v>0</v>
      </c>
      <c r="AB22" s="217">
        <v>0</v>
      </c>
      <c r="AC22" s="217">
        <f>SUM(Q22:AB22)</f>
        <v>289149000</v>
      </c>
      <c r="AD22" s="106"/>
      <c r="AE22" s="156"/>
      <c r="AF22" s="50"/>
    </row>
    <row r="23" spans="1:33" ht="32.1" customHeight="1" x14ac:dyDescent="0.25">
      <c r="A23" s="57" t="s">
        <v>21</v>
      </c>
      <c r="B23" s="58"/>
      <c r="C23" s="59"/>
      <c r="D23" s="59"/>
      <c r="E23" s="59"/>
      <c r="F23" s="59"/>
      <c r="G23" s="59"/>
      <c r="H23" s="59"/>
      <c r="I23" s="59"/>
      <c r="J23" s="59"/>
      <c r="K23" s="59"/>
      <c r="L23" s="59"/>
      <c r="M23" s="59"/>
      <c r="N23" s="59">
        <f>SUM(B23:M23)</f>
        <v>0</v>
      </c>
      <c r="O23" s="60" t="str">
        <f>IFERROR(N23/(SUMIF(B23:M23,"&gt;0",B22:M22))," ")</f>
        <v xml:space="preserve"> </v>
      </c>
      <c r="P23" s="57" t="s">
        <v>29</v>
      </c>
      <c r="Q23" s="58"/>
      <c r="R23" s="59"/>
      <c r="S23" s="59"/>
      <c r="T23" s="59"/>
      <c r="U23" s="59"/>
      <c r="V23" s="59"/>
      <c r="W23" s="59">
        <v>0</v>
      </c>
      <c r="X23" s="217">
        <v>59010000</v>
      </c>
      <c r="Y23" s="217">
        <v>144574500</v>
      </c>
      <c r="Z23" s="217">
        <v>41307000</v>
      </c>
      <c r="AA23" s="217"/>
      <c r="AB23" s="217"/>
      <c r="AC23" s="215">
        <f>SUM(Q23:AB23)</f>
        <v>244891500</v>
      </c>
      <c r="AD23" s="216">
        <f>AC23/SUM(W22:X22)</f>
        <v>0.84693877551020413</v>
      </c>
      <c r="AE23" s="213">
        <f>AC23/AC22</f>
        <v>0.84693877551020413</v>
      </c>
      <c r="AF23" s="50"/>
    </row>
    <row r="24" spans="1:33" ht="32.1" customHeight="1" x14ac:dyDescent="0.25">
      <c r="A24" s="57" t="s">
        <v>23</v>
      </c>
      <c r="B24" s="58">
        <f>+B22-B23</f>
        <v>0</v>
      </c>
      <c r="C24" s="59">
        <f t="shared" ref="C24:M24" si="0">+C22-C23</f>
        <v>0</v>
      </c>
      <c r="D24" s="59">
        <f t="shared" si="0"/>
        <v>0</v>
      </c>
      <c r="E24" s="59">
        <f t="shared" si="0"/>
        <v>0</v>
      </c>
      <c r="F24" s="59">
        <f t="shared" si="0"/>
        <v>0</v>
      </c>
      <c r="G24" s="59">
        <f t="shared" si="0"/>
        <v>0</v>
      </c>
      <c r="H24" s="59">
        <f t="shared" si="0"/>
        <v>0</v>
      </c>
      <c r="I24" s="59">
        <f t="shared" si="0"/>
        <v>0</v>
      </c>
      <c r="J24" s="59">
        <f t="shared" si="0"/>
        <v>0</v>
      </c>
      <c r="K24" s="59">
        <f t="shared" si="0"/>
        <v>0</v>
      </c>
      <c r="L24" s="59">
        <f t="shared" si="0"/>
        <v>0</v>
      </c>
      <c r="M24" s="59">
        <f t="shared" si="0"/>
        <v>0</v>
      </c>
      <c r="N24" s="59">
        <f>SUM(B24:M24)</f>
        <v>0</v>
      </c>
      <c r="O24" s="61"/>
      <c r="P24" s="57" t="s">
        <v>31</v>
      </c>
      <c r="Q24" s="58"/>
      <c r="R24" s="59"/>
      <c r="S24" s="59"/>
      <c r="T24" s="59"/>
      <c r="U24" s="59"/>
      <c r="V24" s="59"/>
      <c r="W24" s="59"/>
      <c r="X24" s="217">
        <v>0</v>
      </c>
      <c r="Y24" s="217">
        <v>53109000</v>
      </c>
      <c r="Z24" s="217">
        <v>59010000</v>
      </c>
      <c r="AA24" s="217">
        <v>59010000</v>
      </c>
      <c r="AB24" s="217">
        <f>+AA24*2</f>
        <v>118020000</v>
      </c>
      <c r="AC24" s="217">
        <f>SUM(Q24:AB24)</f>
        <v>289149000</v>
      </c>
      <c r="AD24" s="59"/>
      <c r="AE24" s="62"/>
      <c r="AF24" s="50"/>
    </row>
    <row r="25" spans="1:33" ht="32.1" customHeight="1" thickBot="1" x14ac:dyDescent="0.3">
      <c r="A25" s="63" t="s">
        <v>25</v>
      </c>
      <c r="B25" s="64"/>
      <c r="C25" s="65"/>
      <c r="D25" s="65"/>
      <c r="E25" s="65"/>
      <c r="F25" s="65"/>
      <c r="G25" s="65"/>
      <c r="H25" s="65"/>
      <c r="I25" s="65"/>
      <c r="J25" s="65"/>
      <c r="K25" s="65"/>
      <c r="L25" s="65"/>
      <c r="M25" s="65"/>
      <c r="N25" s="65">
        <f>SUM(B25:M25)</f>
        <v>0</v>
      </c>
      <c r="O25" s="66" t="str">
        <f>IFERROR(N25/(SUMIF(B25:M25,"&gt;0",B24:M24))," ")</f>
        <v xml:space="preserve"> </v>
      </c>
      <c r="P25" s="63" t="s">
        <v>25</v>
      </c>
      <c r="Q25" s="64"/>
      <c r="R25" s="65"/>
      <c r="S25" s="65"/>
      <c r="T25" s="65"/>
      <c r="U25" s="65"/>
      <c r="V25" s="65"/>
      <c r="W25" s="65"/>
      <c r="X25" s="65"/>
      <c r="Y25" s="65">
        <v>0</v>
      </c>
      <c r="Z25" s="65">
        <v>28521500</v>
      </c>
      <c r="AA25" s="65"/>
      <c r="AB25" s="65"/>
      <c r="AC25" s="215">
        <f>SUM(Q25:AB25)</f>
        <v>28521500</v>
      </c>
      <c r="AD25" s="228">
        <f>AC25/SUM(W24:AB24)</f>
        <v>9.8639455782312924E-2</v>
      </c>
      <c r="AE25" s="229">
        <f>AC25/AC24</f>
        <v>9.8639455782312924E-2</v>
      </c>
      <c r="AF25" s="50"/>
    </row>
    <row r="26" spans="1:33" s="67" customFormat="1" ht="16.5" customHeight="1" thickBot="1" x14ac:dyDescent="0.25"/>
    <row r="27" spans="1:33" ht="33.950000000000003" customHeight="1" x14ac:dyDescent="0.25">
      <c r="A27" s="328" t="s">
        <v>154</v>
      </c>
      <c r="B27" s="329"/>
      <c r="C27" s="329"/>
      <c r="D27" s="329"/>
      <c r="E27" s="329"/>
      <c r="F27" s="329"/>
      <c r="G27" s="329"/>
      <c r="H27" s="329"/>
      <c r="I27" s="329"/>
      <c r="J27" s="329"/>
      <c r="K27" s="329"/>
      <c r="L27" s="329"/>
      <c r="M27" s="329"/>
      <c r="N27" s="329"/>
      <c r="O27" s="329"/>
      <c r="P27" s="329"/>
      <c r="Q27" s="329"/>
      <c r="R27" s="329"/>
      <c r="S27" s="329"/>
      <c r="T27" s="329"/>
      <c r="U27" s="329"/>
      <c r="V27" s="329"/>
      <c r="W27" s="329"/>
      <c r="X27" s="329"/>
      <c r="Y27" s="329"/>
      <c r="Z27" s="329"/>
      <c r="AA27" s="329"/>
      <c r="AB27" s="329"/>
      <c r="AC27" s="329"/>
      <c r="AD27" s="329"/>
      <c r="AE27" s="330"/>
    </row>
    <row r="28" spans="1:33" ht="15" customHeight="1" x14ac:dyDescent="0.25">
      <c r="A28" s="305" t="s">
        <v>34</v>
      </c>
      <c r="B28" s="307" t="s">
        <v>36</v>
      </c>
      <c r="C28" s="307"/>
      <c r="D28" s="307" t="s">
        <v>155</v>
      </c>
      <c r="E28" s="307"/>
      <c r="F28" s="307"/>
      <c r="G28" s="307"/>
      <c r="H28" s="307"/>
      <c r="I28" s="307"/>
      <c r="J28" s="307"/>
      <c r="K28" s="307"/>
      <c r="L28" s="307"/>
      <c r="M28" s="307"/>
      <c r="N28" s="307"/>
      <c r="O28" s="307"/>
      <c r="P28" s="307" t="s">
        <v>102</v>
      </c>
      <c r="Q28" s="307" t="s">
        <v>156</v>
      </c>
      <c r="R28" s="307"/>
      <c r="S28" s="307"/>
      <c r="T28" s="307"/>
      <c r="U28" s="307"/>
      <c r="V28" s="307"/>
      <c r="W28" s="307"/>
      <c r="X28" s="307"/>
      <c r="Y28" s="307" t="s">
        <v>157</v>
      </c>
      <c r="Z28" s="307"/>
      <c r="AA28" s="307"/>
      <c r="AB28" s="307"/>
      <c r="AC28" s="307"/>
      <c r="AD28" s="307"/>
      <c r="AE28" s="331"/>
    </row>
    <row r="29" spans="1:33" ht="27" customHeight="1" x14ac:dyDescent="0.25">
      <c r="A29" s="305"/>
      <c r="B29" s="307"/>
      <c r="C29" s="307"/>
      <c r="D29" s="68" t="s">
        <v>141</v>
      </c>
      <c r="E29" s="68" t="s">
        <v>142</v>
      </c>
      <c r="F29" s="68" t="s">
        <v>143</v>
      </c>
      <c r="G29" s="68" t="s">
        <v>144</v>
      </c>
      <c r="H29" s="68" t="s">
        <v>145</v>
      </c>
      <c r="I29" s="68" t="s">
        <v>146</v>
      </c>
      <c r="J29" s="68" t="s">
        <v>128</v>
      </c>
      <c r="K29" s="68" t="s">
        <v>147</v>
      </c>
      <c r="L29" s="68" t="s">
        <v>148</v>
      </c>
      <c r="M29" s="68" t="s">
        <v>149</v>
      </c>
      <c r="N29" s="68" t="s">
        <v>150</v>
      </c>
      <c r="O29" s="68" t="s">
        <v>151</v>
      </c>
      <c r="P29" s="307"/>
      <c r="Q29" s="307"/>
      <c r="R29" s="307"/>
      <c r="S29" s="307"/>
      <c r="T29" s="307"/>
      <c r="U29" s="307"/>
      <c r="V29" s="307"/>
      <c r="W29" s="307"/>
      <c r="X29" s="307"/>
      <c r="Y29" s="307"/>
      <c r="Z29" s="307"/>
      <c r="AA29" s="307"/>
      <c r="AB29" s="307"/>
      <c r="AC29" s="307"/>
      <c r="AD29" s="307"/>
      <c r="AE29" s="331"/>
    </row>
    <row r="30" spans="1:33" ht="111.95" customHeight="1" thickBot="1" x14ac:dyDescent="0.3">
      <c r="A30" s="106"/>
      <c r="B30" s="406"/>
      <c r="C30" s="406"/>
      <c r="D30" s="16"/>
      <c r="E30" s="16"/>
      <c r="F30" s="16"/>
      <c r="G30" s="16"/>
      <c r="H30" s="16"/>
      <c r="I30" s="16"/>
      <c r="J30" s="16"/>
      <c r="K30" s="16"/>
      <c r="L30" s="16"/>
      <c r="M30" s="16"/>
      <c r="N30" s="16"/>
      <c r="O30" s="16"/>
      <c r="P30" s="69">
        <f>SUM(D30:O30)</f>
        <v>0</v>
      </c>
      <c r="Q30" s="397"/>
      <c r="R30" s="397"/>
      <c r="S30" s="397"/>
      <c r="T30" s="397"/>
      <c r="U30" s="397"/>
      <c r="V30" s="397"/>
      <c r="W30" s="397"/>
      <c r="X30" s="397"/>
      <c r="Y30" s="397"/>
      <c r="Z30" s="397"/>
      <c r="AA30" s="397"/>
      <c r="AB30" s="397"/>
      <c r="AC30" s="397"/>
      <c r="AD30" s="397"/>
      <c r="AE30" s="398"/>
      <c r="AF30" s="138"/>
      <c r="AG30" s="138"/>
    </row>
    <row r="31" spans="1:33" ht="12" customHeight="1" thickBot="1" x14ac:dyDescent="0.3">
      <c r="A31" s="70"/>
      <c r="B31" s="71"/>
      <c r="C31" s="71"/>
      <c r="D31" s="27"/>
      <c r="E31" s="27"/>
      <c r="F31" s="27"/>
      <c r="G31" s="27"/>
      <c r="H31" s="27"/>
      <c r="I31" s="27"/>
      <c r="J31" s="27"/>
      <c r="K31" s="27"/>
      <c r="L31" s="27"/>
      <c r="M31" s="27"/>
      <c r="N31" s="27"/>
      <c r="O31" s="27"/>
      <c r="P31" s="72"/>
      <c r="Q31" s="139"/>
      <c r="R31" s="139"/>
      <c r="S31" s="139"/>
      <c r="T31" s="139"/>
      <c r="U31" s="139"/>
      <c r="V31" s="139"/>
      <c r="W31" s="139"/>
      <c r="X31" s="139"/>
      <c r="Y31" s="139"/>
      <c r="Z31" s="139"/>
      <c r="AA31" s="139"/>
      <c r="AB31" s="139"/>
      <c r="AC31" s="139"/>
      <c r="AD31" s="139"/>
      <c r="AE31" s="140"/>
      <c r="AF31" s="138"/>
      <c r="AG31" s="138"/>
    </row>
    <row r="32" spans="1:33" ht="45" customHeight="1" x14ac:dyDescent="0.25">
      <c r="A32" s="308" t="s">
        <v>158</v>
      </c>
      <c r="B32" s="309"/>
      <c r="C32" s="309"/>
      <c r="D32" s="309"/>
      <c r="E32" s="309"/>
      <c r="F32" s="309"/>
      <c r="G32" s="309"/>
      <c r="H32" s="309"/>
      <c r="I32" s="309"/>
      <c r="J32" s="309"/>
      <c r="K32" s="309"/>
      <c r="L32" s="309"/>
      <c r="M32" s="309"/>
      <c r="N32" s="309"/>
      <c r="O32" s="309"/>
      <c r="P32" s="309"/>
      <c r="Q32" s="309"/>
      <c r="R32" s="309"/>
      <c r="S32" s="309"/>
      <c r="T32" s="309"/>
      <c r="U32" s="309"/>
      <c r="V32" s="309"/>
      <c r="W32" s="309"/>
      <c r="X32" s="309"/>
      <c r="Y32" s="309"/>
      <c r="Z32" s="309"/>
      <c r="AA32" s="309"/>
      <c r="AB32" s="309"/>
      <c r="AC32" s="309"/>
      <c r="AD32" s="309"/>
      <c r="AE32" s="310"/>
      <c r="AF32" s="138"/>
      <c r="AG32" s="138"/>
    </row>
    <row r="33" spans="1:41" ht="23.1" customHeight="1" x14ac:dyDescent="0.25">
      <c r="A33" s="305" t="s">
        <v>44</v>
      </c>
      <c r="B33" s="307" t="s">
        <v>46</v>
      </c>
      <c r="C33" s="307" t="s">
        <v>36</v>
      </c>
      <c r="D33" s="307" t="s">
        <v>159</v>
      </c>
      <c r="E33" s="307"/>
      <c r="F33" s="307"/>
      <c r="G33" s="307"/>
      <c r="H33" s="307"/>
      <c r="I33" s="307"/>
      <c r="J33" s="307"/>
      <c r="K33" s="307"/>
      <c r="L33" s="307"/>
      <c r="M33" s="307"/>
      <c r="N33" s="307"/>
      <c r="O33" s="307"/>
      <c r="P33" s="307"/>
      <c r="Q33" s="307" t="s">
        <v>160</v>
      </c>
      <c r="R33" s="307"/>
      <c r="S33" s="307"/>
      <c r="T33" s="307"/>
      <c r="U33" s="307"/>
      <c r="V33" s="307"/>
      <c r="W33" s="307"/>
      <c r="X33" s="307"/>
      <c r="Y33" s="307"/>
      <c r="Z33" s="307"/>
      <c r="AA33" s="307"/>
      <c r="AB33" s="307"/>
      <c r="AC33" s="307"/>
      <c r="AD33" s="307"/>
      <c r="AE33" s="331"/>
      <c r="AF33" s="138"/>
      <c r="AG33" s="141"/>
      <c r="AH33" s="73"/>
      <c r="AI33" s="73"/>
      <c r="AJ33" s="73"/>
      <c r="AK33" s="73"/>
      <c r="AL33" s="73"/>
      <c r="AM33" s="73"/>
      <c r="AN33" s="73"/>
      <c r="AO33" s="73"/>
    </row>
    <row r="34" spans="1:41" ht="27" customHeight="1" x14ac:dyDescent="0.25">
      <c r="A34" s="305"/>
      <c r="B34" s="307"/>
      <c r="C34" s="332"/>
      <c r="D34" s="68" t="s">
        <v>141</v>
      </c>
      <c r="E34" s="68" t="s">
        <v>142</v>
      </c>
      <c r="F34" s="68" t="s">
        <v>143</v>
      </c>
      <c r="G34" s="68" t="s">
        <v>144</v>
      </c>
      <c r="H34" s="68" t="s">
        <v>145</v>
      </c>
      <c r="I34" s="68" t="s">
        <v>146</v>
      </c>
      <c r="J34" s="68" t="s">
        <v>128</v>
      </c>
      <c r="K34" s="68" t="s">
        <v>147</v>
      </c>
      <c r="L34" s="68" t="s">
        <v>148</v>
      </c>
      <c r="M34" s="68" t="s">
        <v>149</v>
      </c>
      <c r="N34" s="68" t="s">
        <v>150</v>
      </c>
      <c r="O34" s="68" t="s">
        <v>151</v>
      </c>
      <c r="P34" s="68" t="s">
        <v>102</v>
      </c>
      <c r="Q34" s="287" t="s">
        <v>52</v>
      </c>
      <c r="R34" s="288"/>
      <c r="S34" s="288"/>
      <c r="T34" s="311"/>
      <c r="U34" s="307" t="s">
        <v>54</v>
      </c>
      <c r="V34" s="307"/>
      <c r="W34" s="307"/>
      <c r="X34" s="307"/>
      <c r="Y34" s="307" t="s">
        <v>56</v>
      </c>
      <c r="Z34" s="307"/>
      <c r="AA34" s="307"/>
      <c r="AB34" s="307"/>
      <c r="AC34" s="307" t="s">
        <v>58</v>
      </c>
      <c r="AD34" s="307"/>
      <c r="AE34" s="331"/>
      <c r="AF34" s="138"/>
      <c r="AG34" s="141"/>
      <c r="AH34" s="73"/>
      <c r="AI34" s="73"/>
      <c r="AJ34" s="73"/>
      <c r="AK34" s="73"/>
      <c r="AL34" s="73"/>
      <c r="AM34" s="73"/>
      <c r="AN34" s="73"/>
      <c r="AO34" s="73"/>
    </row>
    <row r="35" spans="1:41" ht="131.25" customHeight="1" x14ac:dyDescent="0.25">
      <c r="A35" s="300" t="s">
        <v>207</v>
      </c>
      <c r="B35" s="302">
        <f>SUM(B41:B44)</f>
        <v>0.1</v>
      </c>
      <c r="C35" s="75" t="s">
        <v>48</v>
      </c>
      <c r="D35" s="74"/>
      <c r="E35" s="74"/>
      <c r="F35" s="74"/>
      <c r="G35" s="74"/>
      <c r="H35" s="74"/>
      <c r="I35" s="74"/>
      <c r="J35" s="218">
        <v>60</v>
      </c>
      <c r="K35" s="218">
        <v>0</v>
      </c>
      <c r="L35" s="218">
        <v>30</v>
      </c>
      <c r="M35" s="218">
        <v>110</v>
      </c>
      <c r="N35" s="218">
        <v>110</v>
      </c>
      <c r="O35" s="218">
        <v>110</v>
      </c>
      <c r="P35" s="158">
        <f>SUM(D35:O35)</f>
        <v>420</v>
      </c>
      <c r="Q35" s="460" t="s">
        <v>681</v>
      </c>
      <c r="R35" s="461"/>
      <c r="S35" s="461"/>
      <c r="T35" s="462"/>
      <c r="U35" s="460" t="s">
        <v>682</v>
      </c>
      <c r="V35" s="461"/>
      <c r="W35" s="461"/>
      <c r="X35" s="462"/>
      <c r="Y35" s="458" t="s">
        <v>187</v>
      </c>
      <c r="Z35" s="458"/>
      <c r="AA35" s="458"/>
      <c r="AB35" s="458"/>
      <c r="AC35" s="458" t="s">
        <v>208</v>
      </c>
      <c r="AD35" s="458"/>
      <c r="AE35" s="494"/>
      <c r="AF35" s="138"/>
      <c r="AG35" s="141"/>
      <c r="AH35" s="73"/>
      <c r="AI35" s="73"/>
      <c r="AJ35" s="73"/>
      <c r="AK35" s="73"/>
      <c r="AL35" s="73"/>
      <c r="AM35" s="73"/>
      <c r="AN35" s="73"/>
      <c r="AO35" s="73"/>
    </row>
    <row r="36" spans="1:41" ht="108" customHeight="1" thickBot="1" x14ac:dyDescent="0.3">
      <c r="A36" s="301"/>
      <c r="B36" s="459"/>
      <c r="C36" s="76" t="s">
        <v>50</v>
      </c>
      <c r="D36" s="142"/>
      <c r="E36" s="142"/>
      <c r="F36" s="142"/>
      <c r="G36" s="77"/>
      <c r="H36" s="77"/>
      <c r="I36" s="77"/>
      <c r="J36" s="220">
        <v>262</v>
      </c>
      <c r="K36" s="220">
        <v>0</v>
      </c>
      <c r="L36" s="220">
        <v>60</v>
      </c>
      <c r="M36" s="220">
        <v>122</v>
      </c>
      <c r="N36" s="220"/>
      <c r="O36" s="220"/>
      <c r="P36" s="219">
        <f>SUM(D36:O36)</f>
        <v>444</v>
      </c>
      <c r="Q36" s="497"/>
      <c r="R36" s="498"/>
      <c r="S36" s="498"/>
      <c r="T36" s="499"/>
      <c r="U36" s="497"/>
      <c r="V36" s="498"/>
      <c r="W36" s="498"/>
      <c r="X36" s="499"/>
      <c r="Y36" s="495"/>
      <c r="Z36" s="495"/>
      <c r="AA36" s="495"/>
      <c r="AB36" s="495"/>
      <c r="AC36" s="495"/>
      <c r="AD36" s="495"/>
      <c r="AE36" s="496"/>
      <c r="AF36" s="138"/>
      <c r="AG36" s="141"/>
      <c r="AH36" s="73"/>
      <c r="AI36" s="73"/>
      <c r="AJ36" s="73"/>
      <c r="AK36" s="73"/>
      <c r="AL36" s="73"/>
      <c r="AM36" s="73"/>
      <c r="AN36" s="73"/>
      <c r="AO36" s="73"/>
    </row>
    <row r="37" spans="1:41" s="67" customFormat="1" ht="17.25" customHeight="1" thickBot="1" x14ac:dyDescent="0.25"/>
    <row r="38" spans="1:41" ht="45" customHeight="1" thickBot="1" x14ac:dyDescent="0.3">
      <c r="A38" s="308" t="s">
        <v>162</v>
      </c>
      <c r="B38" s="309"/>
      <c r="C38" s="309"/>
      <c r="D38" s="309"/>
      <c r="E38" s="309"/>
      <c r="F38" s="309"/>
      <c r="G38" s="309"/>
      <c r="H38" s="309"/>
      <c r="I38" s="309"/>
      <c r="J38" s="309"/>
      <c r="K38" s="309"/>
      <c r="L38" s="309"/>
      <c r="M38" s="309"/>
      <c r="N38" s="309"/>
      <c r="O38" s="309"/>
      <c r="P38" s="309"/>
      <c r="Q38" s="309"/>
      <c r="R38" s="309"/>
      <c r="S38" s="309"/>
      <c r="T38" s="309"/>
      <c r="U38" s="309"/>
      <c r="V38" s="309"/>
      <c r="W38" s="309"/>
      <c r="X38" s="309"/>
      <c r="Y38" s="309"/>
      <c r="Z38" s="309"/>
      <c r="AA38" s="309"/>
      <c r="AB38" s="309"/>
      <c r="AC38" s="309"/>
      <c r="AD38" s="309"/>
      <c r="AE38" s="310"/>
      <c r="AG38" s="73"/>
      <c r="AH38" s="73"/>
      <c r="AI38" s="73"/>
      <c r="AJ38" s="73"/>
      <c r="AK38" s="73"/>
      <c r="AL38" s="73"/>
      <c r="AM38" s="73"/>
      <c r="AN38" s="73"/>
      <c r="AO38" s="73"/>
    </row>
    <row r="39" spans="1:41" ht="26.1" customHeight="1" x14ac:dyDescent="0.25">
      <c r="A39" s="304" t="s">
        <v>60</v>
      </c>
      <c r="B39" s="306" t="s">
        <v>163</v>
      </c>
      <c r="C39" s="312" t="s">
        <v>164</v>
      </c>
      <c r="D39" s="314" t="s">
        <v>165</v>
      </c>
      <c r="E39" s="315"/>
      <c r="F39" s="315"/>
      <c r="G39" s="315"/>
      <c r="H39" s="315"/>
      <c r="I39" s="315"/>
      <c r="J39" s="315"/>
      <c r="K39" s="315"/>
      <c r="L39" s="315"/>
      <c r="M39" s="315"/>
      <c r="N39" s="315"/>
      <c r="O39" s="315"/>
      <c r="P39" s="316"/>
      <c r="Q39" s="306" t="s">
        <v>166</v>
      </c>
      <c r="R39" s="306"/>
      <c r="S39" s="306"/>
      <c r="T39" s="306"/>
      <c r="U39" s="306"/>
      <c r="V39" s="306"/>
      <c r="W39" s="306"/>
      <c r="X39" s="306"/>
      <c r="Y39" s="306"/>
      <c r="Z39" s="306"/>
      <c r="AA39" s="306"/>
      <c r="AB39" s="306"/>
      <c r="AC39" s="306"/>
      <c r="AD39" s="306"/>
      <c r="AE39" s="327"/>
      <c r="AG39" s="73"/>
      <c r="AH39" s="73"/>
      <c r="AI39" s="73"/>
      <c r="AJ39" s="73"/>
      <c r="AK39" s="73"/>
      <c r="AL39" s="73"/>
      <c r="AM39" s="73"/>
      <c r="AN39" s="73"/>
      <c r="AO39" s="73"/>
    </row>
    <row r="40" spans="1:41" ht="26.1" customHeight="1" x14ac:dyDescent="0.25">
      <c r="A40" s="305"/>
      <c r="B40" s="307"/>
      <c r="C40" s="313"/>
      <c r="D40" s="68" t="s">
        <v>167</v>
      </c>
      <c r="E40" s="68" t="s">
        <v>168</v>
      </c>
      <c r="F40" s="68" t="s">
        <v>169</v>
      </c>
      <c r="G40" s="68" t="s">
        <v>170</v>
      </c>
      <c r="H40" s="68" t="s">
        <v>171</v>
      </c>
      <c r="I40" s="68" t="s">
        <v>172</v>
      </c>
      <c r="J40" s="68" t="s">
        <v>173</v>
      </c>
      <c r="K40" s="68" t="s">
        <v>174</v>
      </c>
      <c r="L40" s="68" t="s">
        <v>175</v>
      </c>
      <c r="M40" s="68" t="s">
        <v>176</v>
      </c>
      <c r="N40" s="68" t="s">
        <v>177</v>
      </c>
      <c r="O40" s="68" t="s">
        <v>178</v>
      </c>
      <c r="P40" s="68" t="s">
        <v>179</v>
      </c>
      <c r="Q40" s="287" t="s">
        <v>180</v>
      </c>
      <c r="R40" s="288"/>
      <c r="S40" s="288"/>
      <c r="T40" s="288"/>
      <c r="U40" s="288"/>
      <c r="V40" s="288"/>
      <c r="W40" s="288"/>
      <c r="X40" s="311"/>
      <c r="Y40" s="287" t="s">
        <v>68</v>
      </c>
      <c r="Z40" s="288"/>
      <c r="AA40" s="288"/>
      <c r="AB40" s="288"/>
      <c r="AC40" s="288"/>
      <c r="AD40" s="288"/>
      <c r="AE40" s="289"/>
      <c r="AG40" s="79"/>
      <c r="AH40" s="79"/>
      <c r="AI40" s="79"/>
      <c r="AJ40" s="79"/>
      <c r="AK40" s="79"/>
      <c r="AL40" s="79"/>
      <c r="AM40" s="79"/>
      <c r="AN40" s="79"/>
      <c r="AO40" s="79"/>
    </row>
    <row r="41" spans="1:41" ht="119.25" customHeight="1" x14ac:dyDescent="0.25">
      <c r="A41" s="295" t="s">
        <v>209</v>
      </c>
      <c r="B41" s="410">
        <v>0.05</v>
      </c>
      <c r="C41" s="80" t="s">
        <v>48</v>
      </c>
      <c r="D41" s="81"/>
      <c r="E41" s="81"/>
      <c r="F41" s="81"/>
      <c r="G41" s="81"/>
      <c r="H41" s="81"/>
      <c r="I41" s="81"/>
      <c r="J41" s="159">
        <v>0.18</v>
      </c>
      <c r="K41" s="159">
        <v>0</v>
      </c>
      <c r="L41" s="159">
        <v>0.1</v>
      </c>
      <c r="M41" s="159">
        <v>0.24</v>
      </c>
      <c r="N41" s="159">
        <v>0.24</v>
      </c>
      <c r="O41" s="159">
        <v>0.24</v>
      </c>
      <c r="P41" s="82">
        <f>SUM(D41:O41)</f>
        <v>1</v>
      </c>
      <c r="Q41" s="437" t="s">
        <v>753</v>
      </c>
      <c r="R41" s="438"/>
      <c r="S41" s="438"/>
      <c r="T41" s="438"/>
      <c r="U41" s="438"/>
      <c r="V41" s="438"/>
      <c r="W41" s="438"/>
      <c r="X41" s="439"/>
      <c r="Y41" s="500" t="s">
        <v>738</v>
      </c>
      <c r="Z41" s="438"/>
      <c r="AA41" s="438"/>
      <c r="AB41" s="438"/>
      <c r="AC41" s="438"/>
      <c r="AD41" s="438"/>
      <c r="AE41" s="501"/>
      <c r="AG41" s="83"/>
      <c r="AH41" s="83"/>
      <c r="AI41" s="83"/>
      <c r="AJ41" s="83"/>
      <c r="AK41" s="83"/>
      <c r="AL41" s="83"/>
      <c r="AM41" s="83"/>
      <c r="AN41" s="83"/>
      <c r="AO41" s="83"/>
    </row>
    <row r="42" spans="1:41" ht="124.5" customHeight="1" x14ac:dyDescent="0.25">
      <c r="A42" s="299"/>
      <c r="B42" s="410"/>
      <c r="C42" s="84" t="s">
        <v>50</v>
      </c>
      <c r="D42" s="85"/>
      <c r="E42" s="85"/>
      <c r="F42" s="85"/>
      <c r="G42" s="85"/>
      <c r="H42" s="85"/>
      <c r="I42" s="85"/>
      <c r="J42" s="85">
        <v>0.18</v>
      </c>
      <c r="K42" s="85">
        <v>0</v>
      </c>
      <c r="L42" s="85">
        <v>0.1</v>
      </c>
      <c r="M42" s="85">
        <v>0.24</v>
      </c>
      <c r="N42" s="85"/>
      <c r="O42" s="85"/>
      <c r="P42" s="82">
        <f>SUM(D42:O42)</f>
        <v>0.52</v>
      </c>
      <c r="Q42" s="440"/>
      <c r="R42" s="441"/>
      <c r="S42" s="441"/>
      <c r="T42" s="441"/>
      <c r="U42" s="441"/>
      <c r="V42" s="441"/>
      <c r="W42" s="441"/>
      <c r="X42" s="442"/>
      <c r="Y42" s="440"/>
      <c r="Z42" s="441"/>
      <c r="AA42" s="441"/>
      <c r="AB42" s="441"/>
      <c r="AC42" s="441"/>
      <c r="AD42" s="441"/>
      <c r="AE42" s="502"/>
    </row>
    <row r="43" spans="1:41" ht="202.5" customHeight="1" x14ac:dyDescent="0.25">
      <c r="A43" s="295" t="s">
        <v>210</v>
      </c>
      <c r="B43" s="410">
        <v>0.05</v>
      </c>
      <c r="C43" s="80" t="s">
        <v>48</v>
      </c>
      <c r="D43" s="81"/>
      <c r="E43" s="81"/>
      <c r="F43" s="81"/>
      <c r="G43" s="81"/>
      <c r="H43" s="81"/>
      <c r="I43" s="81"/>
      <c r="J43" s="159">
        <v>0.18</v>
      </c>
      <c r="K43" s="159">
        <v>0</v>
      </c>
      <c r="L43" s="159">
        <v>0.1</v>
      </c>
      <c r="M43" s="159">
        <v>0.24</v>
      </c>
      <c r="N43" s="159">
        <v>0.24</v>
      </c>
      <c r="O43" s="159">
        <v>0.24</v>
      </c>
      <c r="P43" s="82">
        <f>SUM(D43:O43)</f>
        <v>1</v>
      </c>
      <c r="Q43" s="504" t="s">
        <v>786</v>
      </c>
      <c r="R43" s="505"/>
      <c r="S43" s="505"/>
      <c r="T43" s="505"/>
      <c r="U43" s="505"/>
      <c r="V43" s="505"/>
      <c r="W43" s="505"/>
      <c r="X43" s="506"/>
      <c r="Y43" s="500" t="s">
        <v>739</v>
      </c>
      <c r="Z43" s="438"/>
      <c r="AA43" s="438"/>
      <c r="AB43" s="438"/>
      <c r="AC43" s="438"/>
      <c r="AD43" s="438"/>
      <c r="AE43" s="501"/>
    </row>
    <row r="44" spans="1:41" ht="198.6" customHeight="1" thickBot="1" x14ac:dyDescent="0.3">
      <c r="A44" s="296"/>
      <c r="B44" s="411"/>
      <c r="C44" s="76" t="s">
        <v>50</v>
      </c>
      <c r="D44" s="86"/>
      <c r="E44" s="86"/>
      <c r="F44" s="86"/>
      <c r="G44" s="86"/>
      <c r="H44" s="86"/>
      <c r="I44" s="86"/>
      <c r="J44" s="86">
        <v>0.18</v>
      </c>
      <c r="K44" s="86">
        <v>0</v>
      </c>
      <c r="L44" s="86">
        <v>0.1</v>
      </c>
      <c r="M44" s="86">
        <v>0.24</v>
      </c>
      <c r="N44" s="86"/>
      <c r="O44" s="86"/>
      <c r="P44" s="87">
        <f>SUM(D44:O44)</f>
        <v>0.52</v>
      </c>
      <c r="Q44" s="507"/>
      <c r="R44" s="508"/>
      <c r="S44" s="508"/>
      <c r="T44" s="508"/>
      <c r="U44" s="508"/>
      <c r="V44" s="508"/>
      <c r="W44" s="508"/>
      <c r="X44" s="509"/>
      <c r="Y44" s="451"/>
      <c r="Z44" s="452"/>
      <c r="AA44" s="452"/>
      <c r="AB44" s="452"/>
      <c r="AC44" s="452"/>
      <c r="AD44" s="452"/>
      <c r="AE44" s="503"/>
    </row>
    <row r="45" spans="1:41" x14ac:dyDescent="0.25">
      <c r="A45" s="15" t="s">
        <v>185</v>
      </c>
    </row>
  </sheetData>
  <mergeCells count="75">
    <mergeCell ref="A41:A42"/>
    <mergeCell ref="B41:B42"/>
    <mergeCell ref="Q41:X42"/>
    <mergeCell ref="Y41:AE42"/>
    <mergeCell ref="A43:A44"/>
    <mergeCell ref="B43:B44"/>
    <mergeCell ref="Y43:AE44"/>
    <mergeCell ref="Q43:X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4">
    <dataValidation type="textLength" operator="lessThanOrEqual" allowBlank="1" showInputMessage="1" showErrorMessage="1" errorTitle="Máximo 2.000 caracteres" error="Máximo 2.000 caracteres" sqref="Q35 Y35 AC35 U35 Q41" xr:uid="{F92294C4-645C-4471-9C9E-0FF1BE87AB79}">
      <formula1>2000</formula1>
    </dataValidation>
    <dataValidation type="textLength" operator="lessThanOrEqual" allowBlank="1" showInputMessage="1" showErrorMessage="1" errorTitle="Máximo 2.000 caracteres" error="Máximo 2.000 caracteres" promptTitle="2.000 caracteres" sqref="Q30:Q31" xr:uid="{FE47E62E-FC7D-4733-941D-02D0D43B4B1E}">
      <formula1>2000</formula1>
    </dataValidation>
    <dataValidation type="list" allowBlank="1" showInputMessage="1" showErrorMessage="1" sqref="C7:C9" xr:uid="{086F1A84-F2BA-4A79-82B2-0354AEFC5AD0}">
      <formula1>$B$21:$M$21</formula1>
    </dataValidation>
    <dataValidation type="textLength" operator="lessThanOrEqual" allowBlank="1" showInputMessage="1" showErrorMessage="1" errorTitle="Máximo 2.000 caracteres" error="Máximo 2.000 caracteres" sqref="Q43" xr:uid="{5F4ECF42-1AFB-4A20-9B7B-D361BDDD2005}">
      <formula1>10000</formula1>
    </dataValidation>
  </dataValidations>
  <hyperlinks>
    <hyperlink ref="Y41" r:id="rId1" xr:uid="{DDB798B9-2E84-4EA5-AD63-43BAD8AD6AE3}"/>
    <hyperlink ref="Y43" r:id="rId2" xr:uid="{1BF49997-88C4-4909-A7F2-2DDF1402EE9A}"/>
  </hyperlinks>
  <pageMargins left="0.25" right="0.25" top="0.75" bottom="0.75" header="0.3" footer="0.3"/>
  <pageSetup scale="21" orientation="landscape" r:id="rId3"/>
  <drawing r:id="rId4"/>
  <extLst>
    <ext xmlns:x14="http://schemas.microsoft.com/office/spreadsheetml/2009/9/main" uri="{CCE6A557-97BC-4b89-ADB6-D9C93CAAB3DF}">
      <x14:dataValidations xmlns:xm="http://schemas.microsoft.com/office/excel/2006/main" count="4">
        <x14:dataValidation type="list" allowBlank="1" showInputMessage="1" showErrorMessage="1" xr:uid="{EADC8946-5C51-4E50-8BA8-A0FF1FCFE907}">
          <x14:formula1>
            <xm:f>listas!$D$2:$D$15</xm:f>
          </x14:formula1>
          <xm:sqref>C11:AE13</xm:sqref>
        </x14:dataValidation>
        <x14:dataValidation type="list" allowBlank="1" showInputMessage="1" showErrorMessage="1" xr:uid="{F214910D-AC8B-4F2D-A284-8D0E8E6E81B5}">
          <x14:formula1>
            <xm:f>listas!$A$2:$A$6</xm:f>
          </x14:formula1>
          <xm:sqref>C15:K15</xm:sqref>
        </x14:dataValidation>
        <x14:dataValidation type="list" allowBlank="1" showInputMessage="1" showErrorMessage="1" xr:uid="{5F7B840E-32DB-45DF-ADAB-1B025A5F4996}">
          <x14:formula1>
            <xm:f>listas!$B$2:$B$8</xm:f>
          </x14:formula1>
          <xm:sqref>R15:X15</xm:sqref>
        </x14:dataValidation>
        <x14:dataValidation type="list" allowBlank="1" showInputMessage="1" showErrorMessage="1" xr:uid="{C10B0958-4FBA-4E2C-818C-5A5A2A37B079}">
          <x14:formula1>
            <xm:f>listas!$C$2:$C$20</xm:f>
          </x14:formula1>
          <xm:sqref>AA15:AE15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F190A-1A1E-483F-A6B0-B9E621C4E3D5}">
  <sheetPr>
    <tabColor theme="0"/>
    <pageSetUpPr fitToPage="1"/>
  </sheetPr>
  <dimension ref="A1:AO54"/>
  <sheetViews>
    <sheetView showGridLines="0" topLeftCell="Q9" zoomScale="60" zoomScaleNormal="60" workbookViewId="0">
      <selection activeCell="C17" sqref="C17:AE17"/>
    </sheetView>
  </sheetViews>
  <sheetFormatPr baseColWidth="10" defaultColWidth="10.85546875" defaultRowHeight="14.25" x14ac:dyDescent="0.25"/>
  <cols>
    <col min="1" max="1" width="38.42578125" style="15" customWidth="1"/>
    <col min="2" max="15" width="20.5703125" style="15" customWidth="1"/>
    <col min="16" max="16" width="32.42578125" style="15" customWidth="1"/>
    <col min="17" max="27" width="18.140625" style="15" customWidth="1"/>
    <col min="28" max="28" width="22.5703125" style="15" customWidth="1"/>
    <col min="29" max="29" width="19" style="15" customWidth="1"/>
    <col min="30" max="30" width="19.42578125" style="15" customWidth="1"/>
    <col min="31" max="31" width="20.5703125" style="15" customWidth="1"/>
    <col min="32" max="32" width="22.85546875" style="15" customWidth="1"/>
    <col min="33" max="33" width="18.42578125" style="15" bestFit="1" customWidth="1"/>
    <col min="34" max="34" width="8.42578125" style="15" customWidth="1"/>
    <col min="35" max="35" width="18.42578125" style="15" bestFit="1" customWidth="1"/>
    <col min="36" max="36" width="5.5703125" style="15" customWidth="1"/>
    <col min="37" max="37" width="18.42578125" style="15" bestFit="1" customWidth="1"/>
    <col min="38" max="38" width="4.570312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x14ac:dyDescent="0.3">
      <c r="A1" s="376"/>
      <c r="B1" s="379" t="s">
        <v>121</v>
      </c>
      <c r="C1" s="380"/>
      <c r="D1" s="380"/>
      <c r="E1" s="380"/>
      <c r="F1" s="380"/>
      <c r="G1" s="380"/>
      <c r="H1" s="380"/>
      <c r="I1" s="380"/>
      <c r="J1" s="380"/>
      <c r="K1" s="380"/>
      <c r="L1" s="380"/>
      <c r="M1" s="380"/>
      <c r="N1" s="380"/>
      <c r="O1" s="380"/>
      <c r="P1" s="380"/>
      <c r="Q1" s="380"/>
      <c r="R1" s="380"/>
      <c r="S1" s="380"/>
      <c r="T1" s="380"/>
      <c r="U1" s="380"/>
      <c r="V1" s="380"/>
      <c r="W1" s="380"/>
      <c r="X1" s="380"/>
      <c r="Y1" s="380"/>
      <c r="Z1" s="380"/>
      <c r="AA1" s="381"/>
      <c r="AB1" s="388" t="s">
        <v>122</v>
      </c>
      <c r="AC1" s="389"/>
      <c r="AD1" s="389"/>
      <c r="AE1" s="390"/>
    </row>
    <row r="2" spans="1:31" ht="30.75" customHeight="1" thickBot="1" x14ac:dyDescent="0.3">
      <c r="A2" s="377"/>
      <c r="B2" s="379" t="s">
        <v>123</v>
      </c>
      <c r="C2" s="380"/>
      <c r="D2" s="380"/>
      <c r="E2" s="380"/>
      <c r="F2" s="380"/>
      <c r="G2" s="380"/>
      <c r="H2" s="380"/>
      <c r="I2" s="380"/>
      <c r="J2" s="380"/>
      <c r="K2" s="380"/>
      <c r="L2" s="380"/>
      <c r="M2" s="380"/>
      <c r="N2" s="380"/>
      <c r="O2" s="380"/>
      <c r="P2" s="380"/>
      <c r="Q2" s="380"/>
      <c r="R2" s="380"/>
      <c r="S2" s="380"/>
      <c r="T2" s="380"/>
      <c r="U2" s="380"/>
      <c r="V2" s="380"/>
      <c r="W2" s="380"/>
      <c r="X2" s="380"/>
      <c r="Y2" s="380"/>
      <c r="Z2" s="380"/>
      <c r="AA2" s="381"/>
      <c r="AB2" s="388" t="s">
        <v>124</v>
      </c>
      <c r="AC2" s="389"/>
      <c r="AD2" s="389"/>
      <c r="AE2" s="390"/>
    </row>
    <row r="3" spans="1:31" ht="24" customHeight="1" thickBot="1" x14ac:dyDescent="0.3">
      <c r="A3" s="377"/>
      <c r="B3" s="382" t="s">
        <v>125</v>
      </c>
      <c r="C3" s="383"/>
      <c r="D3" s="383"/>
      <c r="E3" s="383"/>
      <c r="F3" s="383"/>
      <c r="G3" s="383"/>
      <c r="H3" s="383"/>
      <c r="I3" s="383"/>
      <c r="J3" s="383"/>
      <c r="K3" s="383"/>
      <c r="L3" s="383"/>
      <c r="M3" s="383"/>
      <c r="N3" s="383"/>
      <c r="O3" s="383"/>
      <c r="P3" s="383"/>
      <c r="Q3" s="383"/>
      <c r="R3" s="383"/>
      <c r="S3" s="383"/>
      <c r="T3" s="383"/>
      <c r="U3" s="383"/>
      <c r="V3" s="383"/>
      <c r="W3" s="383"/>
      <c r="X3" s="383"/>
      <c r="Y3" s="383"/>
      <c r="Z3" s="383"/>
      <c r="AA3" s="384"/>
      <c r="AB3" s="388" t="s">
        <v>126</v>
      </c>
      <c r="AC3" s="389"/>
      <c r="AD3" s="389"/>
      <c r="AE3" s="390"/>
    </row>
    <row r="4" spans="1:31" ht="21.75" customHeight="1" thickBot="1" x14ac:dyDescent="0.3">
      <c r="A4" s="378"/>
      <c r="B4" s="385"/>
      <c r="C4" s="386"/>
      <c r="D4" s="386"/>
      <c r="E4" s="386"/>
      <c r="F4" s="386"/>
      <c r="G4" s="386"/>
      <c r="H4" s="386"/>
      <c r="I4" s="386"/>
      <c r="J4" s="386"/>
      <c r="K4" s="386"/>
      <c r="L4" s="386"/>
      <c r="M4" s="386"/>
      <c r="N4" s="386"/>
      <c r="O4" s="386"/>
      <c r="P4" s="386"/>
      <c r="Q4" s="386"/>
      <c r="R4" s="386"/>
      <c r="S4" s="386"/>
      <c r="T4" s="386"/>
      <c r="U4" s="386"/>
      <c r="V4" s="386"/>
      <c r="W4" s="386"/>
      <c r="X4" s="386"/>
      <c r="Y4" s="386"/>
      <c r="Z4" s="386"/>
      <c r="AA4" s="387"/>
      <c r="AB4" s="391" t="s">
        <v>127</v>
      </c>
      <c r="AC4" s="392"/>
      <c r="AD4" s="392"/>
      <c r="AE4" s="393"/>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customHeight="1" x14ac:dyDescent="0.25">
      <c r="A7" s="333" t="s">
        <v>4</v>
      </c>
      <c r="B7" s="334"/>
      <c r="C7" s="371" t="s">
        <v>149</v>
      </c>
      <c r="D7" s="333" t="s">
        <v>6</v>
      </c>
      <c r="E7" s="339"/>
      <c r="F7" s="339"/>
      <c r="G7" s="339"/>
      <c r="H7" s="334"/>
      <c r="I7" s="363">
        <v>45610</v>
      </c>
      <c r="J7" s="364"/>
      <c r="K7" s="333" t="s">
        <v>8</v>
      </c>
      <c r="L7" s="334"/>
      <c r="M7" s="355" t="s">
        <v>129</v>
      </c>
      <c r="N7" s="356"/>
      <c r="O7" s="344"/>
      <c r="P7" s="345"/>
      <c r="Q7" s="20"/>
      <c r="R7" s="20"/>
      <c r="S7" s="20"/>
      <c r="T7" s="20"/>
      <c r="U7" s="20"/>
      <c r="V7" s="20"/>
      <c r="W7" s="20"/>
      <c r="X7" s="20"/>
      <c r="Y7" s="20"/>
      <c r="Z7" s="21"/>
      <c r="AA7" s="20"/>
      <c r="AB7" s="20"/>
      <c r="AD7" s="22"/>
      <c r="AE7" s="23"/>
    </row>
    <row r="8" spans="1:31" ht="15" customHeight="1" x14ac:dyDescent="0.25">
      <c r="A8" s="335"/>
      <c r="B8" s="336"/>
      <c r="C8" s="372"/>
      <c r="D8" s="335"/>
      <c r="E8" s="340"/>
      <c r="F8" s="340"/>
      <c r="G8" s="340"/>
      <c r="H8" s="336"/>
      <c r="I8" s="365"/>
      <c r="J8" s="366"/>
      <c r="K8" s="335"/>
      <c r="L8" s="336"/>
      <c r="M8" s="374" t="s">
        <v>130</v>
      </c>
      <c r="N8" s="375"/>
      <c r="O8" s="357"/>
      <c r="P8" s="358"/>
      <c r="Q8" s="20"/>
      <c r="R8" s="20"/>
      <c r="S8" s="20"/>
      <c r="T8" s="20"/>
      <c r="U8" s="20"/>
      <c r="V8" s="20"/>
      <c r="W8" s="20"/>
      <c r="X8" s="20"/>
      <c r="Y8" s="20"/>
      <c r="Z8" s="21"/>
      <c r="AA8" s="20"/>
      <c r="AB8" s="20"/>
      <c r="AD8" s="22"/>
      <c r="AE8" s="23"/>
    </row>
    <row r="9" spans="1:31" ht="15.75" customHeight="1" thickBot="1" x14ac:dyDescent="0.3">
      <c r="A9" s="337"/>
      <c r="B9" s="338"/>
      <c r="C9" s="373"/>
      <c r="D9" s="337"/>
      <c r="E9" s="341"/>
      <c r="F9" s="341"/>
      <c r="G9" s="341"/>
      <c r="H9" s="338"/>
      <c r="I9" s="367"/>
      <c r="J9" s="368"/>
      <c r="K9" s="337"/>
      <c r="L9" s="338"/>
      <c r="M9" s="359" t="s">
        <v>131</v>
      </c>
      <c r="N9" s="360"/>
      <c r="O9" s="361" t="s">
        <v>132</v>
      </c>
      <c r="P9" s="362"/>
      <c r="Q9" s="20"/>
      <c r="R9" s="20"/>
      <c r="S9" s="20"/>
      <c r="T9" s="20"/>
      <c r="U9" s="20"/>
      <c r="V9" s="20"/>
      <c r="W9" s="20"/>
      <c r="X9" s="20"/>
      <c r="Y9" s="20"/>
      <c r="Z9" s="21"/>
      <c r="AA9" s="20"/>
      <c r="AB9" s="20"/>
      <c r="AD9" s="22"/>
      <c r="AE9" s="23"/>
    </row>
    <row r="10" spans="1:31" ht="15" customHeight="1" thickBot="1" x14ac:dyDescent="0.3">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333" t="s">
        <v>10</v>
      </c>
      <c r="B11" s="334"/>
      <c r="C11" s="308" t="s">
        <v>133</v>
      </c>
      <c r="D11" s="309"/>
      <c r="E11" s="309"/>
      <c r="F11" s="309"/>
      <c r="G11" s="309"/>
      <c r="H11" s="309"/>
      <c r="I11" s="309"/>
      <c r="J11" s="309"/>
      <c r="K11" s="309"/>
      <c r="L11" s="309"/>
      <c r="M11" s="309"/>
      <c r="N11" s="309"/>
      <c r="O11" s="309"/>
      <c r="P11" s="309"/>
      <c r="Q11" s="309"/>
      <c r="R11" s="309"/>
      <c r="S11" s="309"/>
      <c r="T11" s="309"/>
      <c r="U11" s="309"/>
      <c r="V11" s="309"/>
      <c r="W11" s="309"/>
      <c r="X11" s="309"/>
      <c r="Y11" s="309"/>
      <c r="Z11" s="309"/>
      <c r="AA11" s="309"/>
      <c r="AB11" s="309"/>
      <c r="AC11" s="309"/>
      <c r="AD11" s="309"/>
      <c r="AE11" s="310"/>
    </row>
    <row r="12" spans="1:31" ht="15" customHeight="1" x14ac:dyDescent="0.25">
      <c r="A12" s="335"/>
      <c r="B12" s="336"/>
      <c r="C12" s="346"/>
      <c r="D12" s="347"/>
      <c r="E12" s="347"/>
      <c r="F12" s="347"/>
      <c r="G12" s="347"/>
      <c r="H12" s="347"/>
      <c r="I12" s="347"/>
      <c r="J12" s="347"/>
      <c r="K12" s="347"/>
      <c r="L12" s="347"/>
      <c r="M12" s="347"/>
      <c r="N12" s="347"/>
      <c r="O12" s="347"/>
      <c r="P12" s="347"/>
      <c r="Q12" s="347"/>
      <c r="R12" s="347"/>
      <c r="S12" s="347"/>
      <c r="T12" s="347"/>
      <c r="U12" s="347"/>
      <c r="V12" s="347"/>
      <c r="W12" s="347"/>
      <c r="X12" s="347"/>
      <c r="Y12" s="347"/>
      <c r="Z12" s="347"/>
      <c r="AA12" s="347"/>
      <c r="AB12" s="347"/>
      <c r="AC12" s="347"/>
      <c r="AD12" s="347"/>
      <c r="AE12" s="348"/>
    </row>
    <row r="13" spans="1:31" ht="15" customHeight="1" thickBot="1" x14ac:dyDescent="0.3">
      <c r="A13" s="337"/>
      <c r="B13" s="338"/>
      <c r="C13" s="349"/>
      <c r="D13" s="350"/>
      <c r="E13" s="350"/>
      <c r="F13" s="350"/>
      <c r="G13" s="350"/>
      <c r="H13" s="350"/>
      <c r="I13" s="350"/>
      <c r="J13" s="350"/>
      <c r="K13" s="350"/>
      <c r="L13" s="350"/>
      <c r="M13" s="350"/>
      <c r="N13" s="350"/>
      <c r="O13" s="350"/>
      <c r="P13" s="350"/>
      <c r="Q13" s="350"/>
      <c r="R13" s="350"/>
      <c r="S13" s="350"/>
      <c r="T13" s="350"/>
      <c r="U13" s="350"/>
      <c r="V13" s="350"/>
      <c r="W13" s="350"/>
      <c r="X13" s="350"/>
      <c r="Y13" s="350"/>
      <c r="Z13" s="350"/>
      <c r="AA13" s="350"/>
      <c r="AB13" s="350"/>
      <c r="AC13" s="350"/>
      <c r="AD13" s="350"/>
      <c r="AE13" s="351"/>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62.1" customHeight="1" thickBot="1" x14ac:dyDescent="0.3">
      <c r="A15" s="342" t="s">
        <v>12</v>
      </c>
      <c r="B15" s="343"/>
      <c r="C15" s="352" t="s">
        <v>134</v>
      </c>
      <c r="D15" s="353"/>
      <c r="E15" s="353"/>
      <c r="F15" s="353"/>
      <c r="G15" s="353"/>
      <c r="H15" s="353"/>
      <c r="I15" s="353"/>
      <c r="J15" s="353"/>
      <c r="K15" s="354"/>
      <c r="L15" s="369" t="s">
        <v>14</v>
      </c>
      <c r="M15" s="402"/>
      <c r="N15" s="402"/>
      <c r="O15" s="402"/>
      <c r="P15" s="402"/>
      <c r="Q15" s="370"/>
      <c r="R15" s="403" t="s">
        <v>135</v>
      </c>
      <c r="S15" s="404"/>
      <c r="T15" s="404"/>
      <c r="U15" s="404"/>
      <c r="V15" s="404"/>
      <c r="W15" s="404"/>
      <c r="X15" s="405"/>
      <c r="Y15" s="369" t="s">
        <v>15</v>
      </c>
      <c r="Z15" s="370"/>
      <c r="AA15" s="394" t="s">
        <v>191</v>
      </c>
      <c r="AB15" s="395"/>
      <c r="AC15" s="395"/>
      <c r="AD15" s="395"/>
      <c r="AE15" s="396"/>
    </row>
    <row r="16" spans="1:31" ht="9" customHeight="1" thickBot="1" x14ac:dyDescent="0.3">
      <c r="A16" s="24"/>
      <c r="B16" s="20"/>
      <c r="C16" s="407"/>
      <c r="D16" s="407"/>
      <c r="E16" s="407"/>
      <c r="F16" s="407"/>
      <c r="G16" s="407"/>
      <c r="H16" s="407"/>
      <c r="I16" s="407"/>
      <c r="J16" s="407"/>
      <c r="K16" s="407"/>
      <c r="L16" s="407"/>
      <c r="M16" s="407"/>
      <c r="N16" s="407"/>
      <c r="O16" s="407"/>
      <c r="P16" s="407"/>
      <c r="Q16" s="407"/>
      <c r="R16" s="407"/>
      <c r="S16" s="407"/>
      <c r="T16" s="407"/>
      <c r="U16" s="407"/>
      <c r="V16" s="407"/>
      <c r="W16" s="407"/>
      <c r="X16" s="407"/>
      <c r="Y16" s="407"/>
      <c r="Z16" s="407"/>
      <c r="AA16" s="407"/>
      <c r="AB16" s="407"/>
      <c r="AD16" s="22"/>
      <c r="AE16" s="23"/>
    </row>
    <row r="17" spans="1:33" s="40" customFormat="1" ht="37.5" customHeight="1" thickBot="1" x14ac:dyDescent="0.3">
      <c r="A17" s="342" t="s">
        <v>17</v>
      </c>
      <c r="B17" s="343"/>
      <c r="C17" s="394" t="s">
        <v>211</v>
      </c>
      <c r="D17" s="395"/>
      <c r="E17" s="395"/>
      <c r="F17" s="395"/>
      <c r="G17" s="395"/>
      <c r="H17" s="395"/>
      <c r="I17" s="395"/>
      <c r="J17" s="395"/>
      <c r="K17" s="395"/>
      <c r="L17" s="395"/>
      <c r="M17" s="395"/>
      <c r="N17" s="395"/>
      <c r="O17" s="395"/>
      <c r="P17" s="395"/>
      <c r="Q17" s="395"/>
      <c r="R17" s="395"/>
      <c r="S17" s="395"/>
      <c r="T17" s="395"/>
      <c r="U17" s="395"/>
      <c r="V17" s="395"/>
      <c r="W17" s="395"/>
      <c r="X17" s="395"/>
      <c r="Y17" s="395"/>
      <c r="Z17" s="395"/>
      <c r="AA17" s="395"/>
      <c r="AB17" s="395"/>
      <c r="AC17" s="395"/>
      <c r="AD17" s="395"/>
      <c r="AE17" s="396"/>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x14ac:dyDescent="0.3">
      <c r="A19" s="369" t="s">
        <v>138</v>
      </c>
      <c r="B19" s="402"/>
      <c r="C19" s="402"/>
      <c r="D19" s="402"/>
      <c r="E19" s="402"/>
      <c r="F19" s="402"/>
      <c r="G19" s="402"/>
      <c r="H19" s="402"/>
      <c r="I19" s="402"/>
      <c r="J19" s="402"/>
      <c r="K19" s="402"/>
      <c r="L19" s="402"/>
      <c r="M19" s="402"/>
      <c r="N19" s="402"/>
      <c r="O19" s="402"/>
      <c r="P19" s="402"/>
      <c r="Q19" s="402"/>
      <c r="R19" s="402"/>
      <c r="S19" s="402"/>
      <c r="T19" s="402"/>
      <c r="U19" s="402"/>
      <c r="V19" s="402"/>
      <c r="W19" s="402"/>
      <c r="X19" s="402"/>
      <c r="Y19" s="402"/>
      <c r="Z19" s="402"/>
      <c r="AA19" s="402"/>
      <c r="AB19" s="402"/>
      <c r="AC19" s="402"/>
      <c r="AD19" s="402"/>
      <c r="AE19" s="370"/>
      <c r="AF19" s="44"/>
    </row>
    <row r="20" spans="1:33" ht="32.1" customHeight="1" thickBot="1" x14ac:dyDescent="0.3">
      <c r="A20" s="45" t="s">
        <v>19</v>
      </c>
      <c r="B20" s="399" t="s">
        <v>139</v>
      </c>
      <c r="C20" s="400"/>
      <c r="D20" s="400"/>
      <c r="E20" s="400"/>
      <c r="F20" s="400"/>
      <c r="G20" s="400"/>
      <c r="H20" s="400"/>
      <c r="I20" s="400"/>
      <c r="J20" s="400"/>
      <c r="K20" s="400"/>
      <c r="L20" s="400"/>
      <c r="M20" s="400"/>
      <c r="N20" s="400"/>
      <c r="O20" s="401"/>
      <c r="P20" s="369" t="s">
        <v>140</v>
      </c>
      <c r="Q20" s="402"/>
      <c r="R20" s="402"/>
      <c r="S20" s="402"/>
      <c r="T20" s="402"/>
      <c r="U20" s="402"/>
      <c r="V20" s="402"/>
      <c r="W20" s="402"/>
      <c r="X20" s="402"/>
      <c r="Y20" s="402"/>
      <c r="Z20" s="402"/>
      <c r="AA20" s="402"/>
      <c r="AB20" s="402"/>
      <c r="AC20" s="402"/>
      <c r="AD20" s="402"/>
      <c r="AE20" s="370"/>
      <c r="AF20" s="44"/>
    </row>
    <row r="21" spans="1:33" ht="32.1" customHeight="1" thickBot="1" x14ac:dyDescent="0.3">
      <c r="A21" s="25"/>
      <c r="B21" s="46" t="s">
        <v>141</v>
      </c>
      <c r="C21" s="47" t="s">
        <v>142</v>
      </c>
      <c r="D21" s="47" t="s">
        <v>143</v>
      </c>
      <c r="E21" s="47" t="s">
        <v>144</v>
      </c>
      <c r="F21" s="47" t="s">
        <v>145</v>
      </c>
      <c r="G21" s="47" t="s">
        <v>146</v>
      </c>
      <c r="H21" s="47" t="s">
        <v>128</v>
      </c>
      <c r="I21" s="47" t="s">
        <v>147</v>
      </c>
      <c r="J21" s="47" t="s">
        <v>148</v>
      </c>
      <c r="K21" s="47" t="s">
        <v>149</v>
      </c>
      <c r="L21" s="47" t="s">
        <v>150</v>
      </c>
      <c r="M21" s="47" t="s">
        <v>151</v>
      </c>
      <c r="N21" s="47" t="s">
        <v>102</v>
      </c>
      <c r="O21" s="48" t="s">
        <v>100</v>
      </c>
      <c r="P21" s="49"/>
      <c r="Q21" s="46" t="s">
        <v>141</v>
      </c>
      <c r="R21" s="47" t="s">
        <v>142</v>
      </c>
      <c r="S21" s="47" t="s">
        <v>143</v>
      </c>
      <c r="T21" s="47" t="s">
        <v>144</v>
      </c>
      <c r="U21" s="47" t="s">
        <v>145</v>
      </c>
      <c r="V21" s="47" t="s">
        <v>146</v>
      </c>
      <c r="W21" s="47" t="s">
        <v>128</v>
      </c>
      <c r="X21" s="47" t="s">
        <v>147</v>
      </c>
      <c r="Y21" s="47" t="s">
        <v>148</v>
      </c>
      <c r="Z21" s="47" t="s">
        <v>149</v>
      </c>
      <c r="AA21" s="47" t="s">
        <v>150</v>
      </c>
      <c r="AB21" s="47" t="s">
        <v>151</v>
      </c>
      <c r="AC21" s="47" t="s">
        <v>102</v>
      </c>
      <c r="AD21" s="47" t="s">
        <v>152</v>
      </c>
      <c r="AE21" s="48" t="s">
        <v>153</v>
      </c>
      <c r="AF21" s="50"/>
    </row>
    <row r="22" spans="1:33" ht="32.1" customHeight="1" x14ac:dyDescent="0.25">
      <c r="A22" s="51" t="s">
        <v>31</v>
      </c>
      <c r="B22" s="52"/>
      <c r="C22" s="53"/>
      <c r="D22" s="53"/>
      <c r="E22" s="53"/>
      <c r="F22" s="53"/>
      <c r="G22" s="53"/>
      <c r="H22" s="53"/>
      <c r="I22" s="53"/>
      <c r="J22" s="53"/>
      <c r="K22" s="53"/>
      <c r="L22" s="53"/>
      <c r="M22" s="53"/>
      <c r="N22" s="53">
        <f>SUM(B22:M22)</f>
        <v>0</v>
      </c>
      <c r="O22" s="54"/>
      <c r="P22" s="51" t="s">
        <v>27</v>
      </c>
      <c r="Q22" s="55"/>
      <c r="R22" s="56"/>
      <c r="S22" s="56"/>
      <c r="T22" s="56"/>
      <c r="U22" s="56"/>
      <c r="V22" s="56"/>
      <c r="W22" s="56"/>
      <c r="X22" s="217">
        <v>584922000</v>
      </c>
      <c r="Y22" s="217">
        <v>0</v>
      </c>
      <c r="Z22" s="217">
        <v>0</v>
      </c>
      <c r="AA22" s="217">
        <v>0</v>
      </c>
      <c r="AB22" s="217"/>
      <c r="AC22" s="217">
        <f>SUM(Q22:AB22)</f>
        <v>584922000</v>
      </c>
      <c r="AD22" s="106"/>
      <c r="AE22" s="156"/>
      <c r="AF22" s="50"/>
    </row>
    <row r="23" spans="1:33" ht="32.1" customHeight="1" x14ac:dyDescent="0.25">
      <c r="A23" s="57" t="s">
        <v>21</v>
      </c>
      <c r="B23" s="58"/>
      <c r="C23" s="59"/>
      <c r="D23" s="59"/>
      <c r="E23" s="59"/>
      <c r="F23" s="59"/>
      <c r="G23" s="59"/>
      <c r="H23" s="59"/>
      <c r="I23" s="59"/>
      <c r="J23" s="59"/>
      <c r="K23" s="59"/>
      <c r="L23" s="59"/>
      <c r="M23" s="59"/>
      <c r="N23" s="59">
        <f>SUM(B23:M23)</f>
        <v>0</v>
      </c>
      <c r="O23" s="60" t="str">
        <f>IFERROR(N23/(SUMIF(B23:M23,"&gt;0",B22:M22))," ")</f>
        <v xml:space="preserve"> </v>
      </c>
      <c r="P23" s="57" t="s">
        <v>29</v>
      </c>
      <c r="Q23" s="58"/>
      <c r="R23" s="59"/>
      <c r="S23" s="59"/>
      <c r="T23" s="59"/>
      <c r="U23" s="59"/>
      <c r="V23" s="59"/>
      <c r="W23" s="59">
        <v>22900500</v>
      </c>
      <c r="X23" s="217">
        <v>355917000</v>
      </c>
      <c r="Y23" s="217">
        <v>53434500</v>
      </c>
      <c r="Z23" s="217">
        <v>47867900</v>
      </c>
      <c r="AA23" s="217"/>
      <c r="AB23" s="217"/>
      <c r="AC23" s="215">
        <f>SUM(Q23:AB23)</f>
        <v>480119900</v>
      </c>
      <c r="AD23" s="216">
        <f>AC23/SUM(W22:X22)</f>
        <v>0.8208272214072988</v>
      </c>
      <c r="AE23" s="213">
        <f>AC23/AC22</f>
        <v>0.8208272214072988</v>
      </c>
      <c r="AF23" s="50"/>
    </row>
    <row r="24" spans="1:33" ht="32.1" customHeight="1" x14ac:dyDescent="0.25">
      <c r="A24" s="57" t="s">
        <v>23</v>
      </c>
      <c r="B24" s="58">
        <f>+B22-B23</f>
        <v>0</v>
      </c>
      <c r="C24" s="59">
        <f t="shared" ref="C24:M24" si="0">+C22-C23</f>
        <v>0</v>
      </c>
      <c r="D24" s="59">
        <f t="shared" si="0"/>
        <v>0</v>
      </c>
      <c r="E24" s="59">
        <f t="shared" si="0"/>
        <v>0</v>
      </c>
      <c r="F24" s="59">
        <f t="shared" si="0"/>
        <v>0</v>
      </c>
      <c r="G24" s="59">
        <f t="shared" si="0"/>
        <v>0</v>
      </c>
      <c r="H24" s="59">
        <f t="shared" si="0"/>
        <v>0</v>
      </c>
      <c r="I24" s="59">
        <f t="shared" si="0"/>
        <v>0</v>
      </c>
      <c r="J24" s="59">
        <f t="shared" si="0"/>
        <v>0</v>
      </c>
      <c r="K24" s="59">
        <f t="shared" si="0"/>
        <v>0</v>
      </c>
      <c r="L24" s="59">
        <f t="shared" si="0"/>
        <v>0</v>
      </c>
      <c r="M24" s="59">
        <f t="shared" si="0"/>
        <v>0</v>
      </c>
      <c r="N24" s="59">
        <f>SUM(B24:M24)</f>
        <v>0</v>
      </c>
      <c r="O24" s="61"/>
      <c r="P24" s="57" t="s">
        <v>31</v>
      </c>
      <c r="Q24" s="58"/>
      <c r="R24" s="59"/>
      <c r="S24" s="59"/>
      <c r="T24" s="59"/>
      <c r="U24" s="59"/>
      <c r="V24" s="59"/>
      <c r="W24" s="59"/>
      <c r="X24" s="217">
        <v>0</v>
      </c>
      <c r="Y24" s="217">
        <v>68130000</v>
      </c>
      <c r="Z24" s="217">
        <v>129198000</v>
      </c>
      <c r="AA24" s="217">
        <v>129198000</v>
      </c>
      <c r="AB24" s="217">
        <f>+AA24*2</f>
        <v>258396000</v>
      </c>
      <c r="AC24" s="217">
        <f>SUM(Q24:AB24)</f>
        <v>584922000</v>
      </c>
      <c r="AD24" s="59"/>
      <c r="AE24" s="62"/>
      <c r="AF24" s="50"/>
    </row>
    <row r="25" spans="1:33" ht="32.1" customHeight="1" thickBot="1" x14ac:dyDescent="0.3">
      <c r="A25" s="63" t="s">
        <v>25</v>
      </c>
      <c r="B25" s="64"/>
      <c r="C25" s="65"/>
      <c r="D25" s="65"/>
      <c r="E25" s="65"/>
      <c r="F25" s="65"/>
      <c r="G25" s="65"/>
      <c r="H25" s="65"/>
      <c r="I25" s="65"/>
      <c r="J25" s="65"/>
      <c r="K25" s="65"/>
      <c r="L25" s="65"/>
      <c r="M25" s="65"/>
      <c r="N25" s="65">
        <f>SUM(B25:M25)</f>
        <v>0</v>
      </c>
      <c r="O25" s="66" t="str">
        <f>IFERROR(N25/(SUMIF(B25:M25,"&gt;0",B24:M24))," ")</f>
        <v xml:space="preserve"> </v>
      </c>
      <c r="P25" s="63" t="s">
        <v>25</v>
      </c>
      <c r="Q25" s="64"/>
      <c r="R25" s="65"/>
      <c r="S25" s="65"/>
      <c r="T25" s="65"/>
      <c r="U25" s="65"/>
      <c r="V25" s="65"/>
      <c r="W25" s="65"/>
      <c r="X25" s="65"/>
      <c r="Y25" s="65">
        <v>38984363</v>
      </c>
      <c r="Z25" s="65">
        <v>87298566</v>
      </c>
      <c r="AA25" s="65"/>
      <c r="AB25" s="65"/>
      <c r="AC25" s="217">
        <f>SUM(Q25:AB25)</f>
        <v>126282929</v>
      </c>
      <c r="AD25" s="228">
        <f>AC25/SUM(W24:AB24)</f>
        <v>0.21589704097298443</v>
      </c>
      <c r="AE25" s="229">
        <f>AC25/AC24</f>
        <v>0.21589704097298443</v>
      </c>
      <c r="AF25" s="50"/>
    </row>
    <row r="26" spans="1:33" s="67" customFormat="1" ht="16.5" customHeight="1" thickBot="1" x14ac:dyDescent="0.25"/>
    <row r="27" spans="1:33" ht="33.950000000000003" customHeight="1" x14ac:dyDescent="0.25">
      <c r="A27" s="328" t="s">
        <v>154</v>
      </c>
      <c r="B27" s="329"/>
      <c r="C27" s="329"/>
      <c r="D27" s="329"/>
      <c r="E27" s="329"/>
      <c r="F27" s="329"/>
      <c r="G27" s="329"/>
      <c r="H27" s="329"/>
      <c r="I27" s="329"/>
      <c r="J27" s="329"/>
      <c r="K27" s="329"/>
      <c r="L27" s="329"/>
      <c r="M27" s="329"/>
      <c r="N27" s="329"/>
      <c r="O27" s="329"/>
      <c r="P27" s="329"/>
      <c r="Q27" s="329"/>
      <c r="R27" s="329"/>
      <c r="S27" s="329"/>
      <c r="T27" s="329"/>
      <c r="U27" s="329"/>
      <c r="V27" s="329"/>
      <c r="W27" s="329"/>
      <c r="X27" s="329"/>
      <c r="Y27" s="329"/>
      <c r="Z27" s="329"/>
      <c r="AA27" s="329"/>
      <c r="AB27" s="329"/>
      <c r="AC27" s="329"/>
      <c r="AD27" s="329"/>
      <c r="AE27" s="330"/>
    </row>
    <row r="28" spans="1:33" ht="15" customHeight="1" x14ac:dyDescent="0.25">
      <c r="A28" s="305" t="s">
        <v>34</v>
      </c>
      <c r="B28" s="307" t="s">
        <v>36</v>
      </c>
      <c r="C28" s="307"/>
      <c r="D28" s="307" t="s">
        <v>155</v>
      </c>
      <c r="E28" s="307"/>
      <c r="F28" s="307"/>
      <c r="G28" s="307"/>
      <c r="H28" s="307"/>
      <c r="I28" s="307"/>
      <c r="J28" s="307"/>
      <c r="K28" s="307"/>
      <c r="L28" s="307"/>
      <c r="M28" s="307"/>
      <c r="N28" s="307"/>
      <c r="O28" s="307"/>
      <c r="P28" s="307" t="s">
        <v>102</v>
      </c>
      <c r="Q28" s="307" t="s">
        <v>156</v>
      </c>
      <c r="R28" s="307"/>
      <c r="S28" s="307"/>
      <c r="T28" s="307"/>
      <c r="U28" s="307"/>
      <c r="V28" s="307"/>
      <c r="W28" s="307"/>
      <c r="X28" s="307"/>
      <c r="Y28" s="307" t="s">
        <v>157</v>
      </c>
      <c r="Z28" s="307"/>
      <c r="AA28" s="307"/>
      <c r="AB28" s="307"/>
      <c r="AC28" s="307"/>
      <c r="AD28" s="307"/>
      <c r="AE28" s="331"/>
    </row>
    <row r="29" spans="1:33" ht="27" customHeight="1" x14ac:dyDescent="0.25">
      <c r="A29" s="305"/>
      <c r="B29" s="307"/>
      <c r="C29" s="307"/>
      <c r="D29" s="68" t="s">
        <v>141</v>
      </c>
      <c r="E29" s="68" t="s">
        <v>142</v>
      </c>
      <c r="F29" s="68" t="s">
        <v>143</v>
      </c>
      <c r="G29" s="68" t="s">
        <v>144</v>
      </c>
      <c r="H29" s="68" t="s">
        <v>145</v>
      </c>
      <c r="I29" s="68" t="s">
        <v>146</v>
      </c>
      <c r="J29" s="68" t="s">
        <v>128</v>
      </c>
      <c r="K29" s="68" t="s">
        <v>147</v>
      </c>
      <c r="L29" s="68" t="s">
        <v>148</v>
      </c>
      <c r="M29" s="68" t="s">
        <v>149</v>
      </c>
      <c r="N29" s="68" t="s">
        <v>150</v>
      </c>
      <c r="O29" s="68" t="s">
        <v>151</v>
      </c>
      <c r="P29" s="307"/>
      <c r="Q29" s="307"/>
      <c r="R29" s="307"/>
      <c r="S29" s="307"/>
      <c r="T29" s="307"/>
      <c r="U29" s="307"/>
      <c r="V29" s="307"/>
      <c r="W29" s="307"/>
      <c r="X29" s="307"/>
      <c r="Y29" s="307"/>
      <c r="Z29" s="307"/>
      <c r="AA29" s="307"/>
      <c r="AB29" s="307"/>
      <c r="AC29" s="307"/>
      <c r="AD29" s="307"/>
      <c r="AE29" s="331"/>
    </row>
    <row r="30" spans="1:33" ht="111.95" customHeight="1" thickBot="1" x14ac:dyDescent="0.3">
      <c r="A30" s="106"/>
      <c r="B30" s="406"/>
      <c r="C30" s="406"/>
      <c r="D30" s="16"/>
      <c r="E30" s="16"/>
      <c r="F30" s="16"/>
      <c r="G30" s="16"/>
      <c r="H30" s="16"/>
      <c r="I30" s="16"/>
      <c r="J30" s="16"/>
      <c r="K30" s="16"/>
      <c r="L30" s="16"/>
      <c r="M30" s="16"/>
      <c r="N30" s="16"/>
      <c r="O30" s="16"/>
      <c r="P30" s="69">
        <f>SUM(D30:O30)</f>
        <v>0</v>
      </c>
      <c r="Q30" s="397"/>
      <c r="R30" s="397"/>
      <c r="S30" s="397"/>
      <c r="T30" s="397"/>
      <c r="U30" s="397"/>
      <c r="V30" s="397"/>
      <c r="W30" s="397"/>
      <c r="X30" s="397"/>
      <c r="Y30" s="397"/>
      <c r="Z30" s="397"/>
      <c r="AA30" s="397"/>
      <c r="AB30" s="397"/>
      <c r="AC30" s="397"/>
      <c r="AD30" s="397"/>
      <c r="AE30" s="398"/>
      <c r="AF30" s="138"/>
      <c r="AG30" s="138"/>
    </row>
    <row r="31" spans="1:33" ht="12" customHeight="1" thickBot="1" x14ac:dyDescent="0.3">
      <c r="A31" s="70"/>
      <c r="B31" s="71"/>
      <c r="C31" s="71"/>
      <c r="D31" s="27"/>
      <c r="E31" s="27"/>
      <c r="F31" s="27"/>
      <c r="G31" s="27"/>
      <c r="H31" s="27"/>
      <c r="I31" s="27"/>
      <c r="J31" s="27"/>
      <c r="K31" s="27"/>
      <c r="L31" s="27"/>
      <c r="M31" s="27"/>
      <c r="N31" s="27"/>
      <c r="O31" s="27"/>
      <c r="P31" s="72"/>
      <c r="Q31" s="139"/>
      <c r="R31" s="139"/>
      <c r="S31" s="139"/>
      <c r="T31" s="139"/>
      <c r="U31" s="139"/>
      <c r="V31" s="139"/>
      <c r="W31" s="139"/>
      <c r="X31" s="139"/>
      <c r="Y31" s="139"/>
      <c r="Z31" s="139"/>
      <c r="AA31" s="139"/>
      <c r="AB31" s="139"/>
      <c r="AC31" s="139"/>
      <c r="AD31" s="139"/>
      <c r="AE31" s="140"/>
      <c r="AF31" s="138"/>
      <c r="AG31" s="138"/>
    </row>
    <row r="32" spans="1:33" ht="45" customHeight="1" x14ac:dyDescent="0.25">
      <c r="A32" s="308" t="s">
        <v>158</v>
      </c>
      <c r="B32" s="309"/>
      <c r="C32" s="309"/>
      <c r="D32" s="309"/>
      <c r="E32" s="309"/>
      <c r="F32" s="309"/>
      <c r="G32" s="309"/>
      <c r="H32" s="309"/>
      <c r="I32" s="309"/>
      <c r="J32" s="309"/>
      <c r="K32" s="309"/>
      <c r="L32" s="309"/>
      <c r="M32" s="309"/>
      <c r="N32" s="309"/>
      <c r="O32" s="309"/>
      <c r="P32" s="309"/>
      <c r="Q32" s="309"/>
      <c r="R32" s="309"/>
      <c r="S32" s="309"/>
      <c r="T32" s="309"/>
      <c r="U32" s="309"/>
      <c r="V32" s="309"/>
      <c r="W32" s="309"/>
      <c r="X32" s="309"/>
      <c r="Y32" s="309"/>
      <c r="Z32" s="309"/>
      <c r="AA32" s="309"/>
      <c r="AB32" s="309"/>
      <c r="AC32" s="309"/>
      <c r="AD32" s="309"/>
      <c r="AE32" s="310"/>
      <c r="AF32" s="138"/>
      <c r="AG32" s="138"/>
    </row>
    <row r="33" spans="1:41" ht="23.1" customHeight="1" x14ac:dyDescent="0.25">
      <c r="A33" s="305" t="s">
        <v>44</v>
      </c>
      <c r="B33" s="307" t="s">
        <v>46</v>
      </c>
      <c r="C33" s="307" t="s">
        <v>36</v>
      </c>
      <c r="D33" s="307" t="s">
        <v>159</v>
      </c>
      <c r="E33" s="307"/>
      <c r="F33" s="307"/>
      <c r="G33" s="307"/>
      <c r="H33" s="307"/>
      <c r="I33" s="307"/>
      <c r="J33" s="307"/>
      <c r="K33" s="307"/>
      <c r="L33" s="307"/>
      <c r="M33" s="307"/>
      <c r="N33" s="307"/>
      <c r="O33" s="307"/>
      <c r="P33" s="307"/>
      <c r="Q33" s="307" t="s">
        <v>160</v>
      </c>
      <c r="R33" s="307"/>
      <c r="S33" s="307"/>
      <c r="T33" s="307"/>
      <c r="U33" s="307"/>
      <c r="V33" s="307"/>
      <c r="W33" s="307"/>
      <c r="X33" s="307"/>
      <c r="Y33" s="307"/>
      <c r="Z33" s="307"/>
      <c r="AA33" s="307"/>
      <c r="AB33" s="307"/>
      <c r="AC33" s="307"/>
      <c r="AD33" s="307"/>
      <c r="AE33" s="331"/>
      <c r="AF33" s="138"/>
      <c r="AG33" s="141"/>
      <c r="AH33" s="73"/>
      <c r="AI33" s="73"/>
      <c r="AJ33" s="73"/>
      <c r="AK33" s="73"/>
      <c r="AL33" s="73"/>
      <c r="AM33" s="73"/>
      <c r="AN33" s="73"/>
      <c r="AO33" s="73"/>
    </row>
    <row r="34" spans="1:41" ht="27" customHeight="1" x14ac:dyDescent="0.25">
      <c r="A34" s="305"/>
      <c r="B34" s="307"/>
      <c r="C34" s="332"/>
      <c r="D34" s="68" t="s">
        <v>141</v>
      </c>
      <c r="E34" s="68" t="s">
        <v>142</v>
      </c>
      <c r="F34" s="68" t="s">
        <v>143</v>
      </c>
      <c r="G34" s="68" t="s">
        <v>144</v>
      </c>
      <c r="H34" s="68" t="s">
        <v>145</v>
      </c>
      <c r="I34" s="68" t="s">
        <v>146</v>
      </c>
      <c r="J34" s="68" t="s">
        <v>128</v>
      </c>
      <c r="K34" s="68" t="s">
        <v>147</v>
      </c>
      <c r="L34" s="68" t="s">
        <v>148</v>
      </c>
      <c r="M34" s="68" t="s">
        <v>149</v>
      </c>
      <c r="N34" s="68" t="s">
        <v>150</v>
      </c>
      <c r="O34" s="68" t="s">
        <v>151</v>
      </c>
      <c r="P34" s="68" t="s">
        <v>102</v>
      </c>
      <c r="Q34" s="287" t="s">
        <v>52</v>
      </c>
      <c r="R34" s="288"/>
      <c r="S34" s="288"/>
      <c r="T34" s="311"/>
      <c r="U34" s="307" t="s">
        <v>54</v>
      </c>
      <c r="V34" s="307"/>
      <c r="W34" s="307"/>
      <c r="X34" s="307"/>
      <c r="Y34" s="307" t="s">
        <v>56</v>
      </c>
      <c r="Z34" s="307"/>
      <c r="AA34" s="307"/>
      <c r="AB34" s="307"/>
      <c r="AC34" s="307" t="s">
        <v>58</v>
      </c>
      <c r="AD34" s="307"/>
      <c r="AE34" s="331"/>
      <c r="AF34" s="138"/>
      <c r="AG34" s="141"/>
      <c r="AH34" s="73"/>
      <c r="AI34" s="73"/>
      <c r="AJ34" s="73"/>
      <c r="AK34" s="73"/>
      <c r="AL34" s="73"/>
      <c r="AM34" s="73"/>
      <c r="AN34" s="73"/>
      <c r="AO34" s="73"/>
    </row>
    <row r="35" spans="1:41" ht="167.45" customHeight="1" x14ac:dyDescent="0.25">
      <c r="A35" s="300" t="s">
        <v>211</v>
      </c>
      <c r="B35" s="302">
        <f>SUM(B41:B44)</f>
        <v>0.1</v>
      </c>
      <c r="C35" s="75" t="s">
        <v>48</v>
      </c>
      <c r="D35" s="74"/>
      <c r="E35" s="74"/>
      <c r="F35" s="74"/>
      <c r="G35" s="74"/>
      <c r="H35" s="74"/>
      <c r="I35" s="74"/>
      <c r="J35" s="218">
        <v>200</v>
      </c>
      <c r="K35" s="218">
        <v>100</v>
      </c>
      <c r="L35" s="218">
        <v>225</v>
      </c>
      <c r="M35" s="218">
        <v>225</v>
      </c>
      <c r="N35" s="218">
        <v>225</v>
      </c>
      <c r="O35" s="218">
        <v>225</v>
      </c>
      <c r="P35" s="158">
        <f>SUM(D35:O35)</f>
        <v>1200</v>
      </c>
      <c r="Q35" s="514" t="s">
        <v>697</v>
      </c>
      <c r="R35" s="515"/>
      <c r="S35" s="515"/>
      <c r="T35" s="516"/>
      <c r="U35" s="510" t="s">
        <v>698</v>
      </c>
      <c r="V35" s="510"/>
      <c r="W35" s="510"/>
      <c r="X35" s="510"/>
      <c r="Y35" s="510" t="s">
        <v>187</v>
      </c>
      <c r="Z35" s="510"/>
      <c r="AA35" s="510"/>
      <c r="AB35" s="510"/>
      <c r="AC35" s="510" t="s">
        <v>609</v>
      </c>
      <c r="AD35" s="510"/>
      <c r="AE35" s="511"/>
      <c r="AF35" s="201"/>
      <c r="AG35" s="202"/>
      <c r="AH35" s="73"/>
      <c r="AI35" s="73"/>
      <c r="AJ35" s="73"/>
      <c r="AK35" s="73"/>
      <c r="AL35" s="73"/>
      <c r="AM35" s="73"/>
      <c r="AN35" s="73"/>
      <c r="AO35" s="73"/>
    </row>
    <row r="36" spans="1:41" ht="167.45" customHeight="1" thickBot="1" x14ac:dyDescent="0.3">
      <c r="A36" s="301"/>
      <c r="B36" s="459"/>
      <c r="C36" s="76" t="s">
        <v>50</v>
      </c>
      <c r="D36" s="142"/>
      <c r="E36" s="142"/>
      <c r="F36" s="142"/>
      <c r="G36" s="77"/>
      <c r="H36" s="77"/>
      <c r="I36" s="77"/>
      <c r="J36" s="220">
        <v>1929</v>
      </c>
      <c r="K36" s="220">
        <v>586</v>
      </c>
      <c r="L36" s="220">
        <v>1674</v>
      </c>
      <c r="M36" s="220">
        <v>1825</v>
      </c>
      <c r="N36" s="220"/>
      <c r="O36" s="220"/>
      <c r="P36" s="220">
        <f>SUM(D36:O36)</f>
        <v>6014</v>
      </c>
      <c r="Q36" s="517"/>
      <c r="R36" s="518"/>
      <c r="S36" s="518"/>
      <c r="T36" s="519"/>
      <c r="U36" s="512"/>
      <c r="V36" s="512"/>
      <c r="W36" s="512"/>
      <c r="X36" s="512"/>
      <c r="Y36" s="512"/>
      <c r="Z36" s="512"/>
      <c r="AA36" s="512"/>
      <c r="AB36" s="512"/>
      <c r="AC36" s="512"/>
      <c r="AD36" s="512"/>
      <c r="AE36" s="513"/>
      <c r="AF36" s="201"/>
      <c r="AG36" s="202"/>
      <c r="AH36" s="73"/>
      <c r="AI36" s="73"/>
      <c r="AJ36" s="73"/>
      <c r="AK36" s="73"/>
      <c r="AL36" s="73"/>
      <c r="AM36" s="73"/>
      <c r="AN36" s="73"/>
      <c r="AO36" s="73"/>
    </row>
    <row r="37" spans="1:41" s="67" customFormat="1" ht="17.25" customHeight="1" thickBot="1" x14ac:dyDescent="0.25"/>
    <row r="38" spans="1:41" ht="45" customHeight="1" thickBot="1" x14ac:dyDescent="0.3">
      <c r="A38" s="308" t="s">
        <v>162</v>
      </c>
      <c r="B38" s="309"/>
      <c r="C38" s="309"/>
      <c r="D38" s="309"/>
      <c r="E38" s="309"/>
      <c r="F38" s="309"/>
      <c r="G38" s="309"/>
      <c r="H38" s="309"/>
      <c r="I38" s="309"/>
      <c r="J38" s="309"/>
      <c r="K38" s="309"/>
      <c r="L38" s="309"/>
      <c r="M38" s="309"/>
      <c r="N38" s="309"/>
      <c r="O38" s="309"/>
      <c r="P38" s="309"/>
      <c r="Q38" s="309"/>
      <c r="R38" s="309"/>
      <c r="S38" s="309"/>
      <c r="T38" s="309"/>
      <c r="U38" s="309"/>
      <c r="V38" s="309"/>
      <c r="W38" s="309"/>
      <c r="X38" s="309"/>
      <c r="Y38" s="309"/>
      <c r="Z38" s="309"/>
      <c r="AA38" s="309"/>
      <c r="AB38" s="309"/>
      <c r="AC38" s="309"/>
      <c r="AD38" s="309"/>
      <c r="AE38" s="310"/>
      <c r="AG38" s="73"/>
      <c r="AH38" s="73"/>
      <c r="AI38" s="73"/>
      <c r="AJ38" s="73"/>
      <c r="AK38" s="73"/>
      <c r="AL38" s="73"/>
      <c r="AM38" s="73"/>
      <c r="AN38" s="73"/>
      <c r="AO38" s="73"/>
    </row>
    <row r="39" spans="1:41" ht="26.1" customHeight="1" x14ac:dyDescent="0.25">
      <c r="A39" s="304" t="s">
        <v>60</v>
      </c>
      <c r="B39" s="306" t="s">
        <v>163</v>
      </c>
      <c r="C39" s="312" t="s">
        <v>164</v>
      </c>
      <c r="D39" s="314" t="s">
        <v>165</v>
      </c>
      <c r="E39" s="315"/>
      <c r="F39" s="315"/>
      <c r="G39" s="315"/>
      <c r="H39" s="315"/>
      <c r="I39" s="315"/>
      <c r="J39" s="315"/>
      <c r="K39" s="315"/>
      <c r="L39" s="315"/>
      <c r="M39" s="315"/>
      <c r="N39" s="315"/>
      <c r="O39" s="315"/>
      <c r="P39" s="316"/>
      <c r="Q39" s="306" t="s">
        <v>166</v>
      </c>
      <c r="R39" s="306"/>
      <c r="S39" s="306"/>
      <c r="T39" s="306"/>
      <c r="U39" s="306"/>
      <c r="V39" s="306"/>
      <c r="W39" s="306"/>
      <c r="X39" s="306"/>
      <c r="Y39" s="306"/>
      <c r="Z39" s="306"/>
      <c r="AA39" s="306"/>
      <c r="AB39" s="306"/>
      <c r="AC39" s="306"/>
      <c r="AD39" s="306"/>
      <c r="AE39" s="327"/>
      <c r="AG39" s="73"/>
      <c r="AH39" s="73"/>
      <c r="AI39" s="73"/>
      <c r="AJ39" s="73"/>
      <c r="AK39" s="73"/>
      <c r="AL39" s="73"/>
      <c r="AM39" s="73"/>
      <c r="AN39" s="73"/>
      <c r="AO39" s="73"/>
    </row>
    <row r="40" spans="1:41" ht="26.1" customHeight="1" x14ac:dyDescent="0.25">
      <c r="A40" s="305"/>
      <c r="B40" s="307"/>
      <c r="C40" s="313"/>
      <c r="D40" s="68" t="s">
        <v>167</v>
      </c>
      <c r="E40" s="68" t="s">
        <v>168</v>
      </c>
      <c r="F40" s="68" t="s">
        <v>169</v>
      </c>
      <c r="G40" s="68" t="s">
        <v>170</v>
      </c>
      <c r="H40" s="68" t="s">
        <v>171</v>
      </c>
      <c r="I40" s="68" t="s">
        <v>172</v>
      </c>
      <c r="J40" s="68" t="s">
        <v>173</v>
      </c>
      <c r="K40" s="68" t="s">
        <v>174</v>
      </c>
      <c r="L40" s="68" t="s">
        <v>175</v>
      </c>
      <c r="M40" s="68" t="s">
        <v>176</v>
      </c>
      <c r="N40" s="68" t="s">
        <v>177</v>
      </c>
      <c r="O40" s="68" t="s">
        <v>178</v>
      </c>
      <c r="P40" s="68" t="s">
        <v>179</v>
      </c>
      <c r="Q40" s="287" t="s">
        <v>180</v>
      </c>
      <c r="R40" s="288"/>
      <c r="S40" s="288"/>
      <c r="T40" s="288"/>
      <c r="U40" s="288"/>
      <c r="V40" s="288"/>
      <c r="W40" s="288"/>
      <c r="X40" s="311"/>
      <c r="Y40" s="287" t="s">
        <v>68</v>
      </c>
      <c r="Z40" s="288"/>
      <c r="AA40" s="288"/>
      <c r="AB40" s="288"/>
      <c r="AC40" s="288"/>
      <c r="AD40" s="288"/>
      <c r="AE40" s="289"/>
      <c r="AG40" s="79"/>
      <c r="AH40" s="79"/>
      <c r="AI40" s="79"/>
      <c r="AJ40" s="79"/>
      <c r="AK40" s="79"/>
      <c r="AL40" s="79"/>
      <c r="AM40" s="79"/>
      <c r="AN40" s="79"/>
      <c r="AO40" s="79"/>
    </row>
    <row r="41" spans="1:41" ht="131.44999999999999" customHeight="1" x14ac:dyDescent="0.25">
      <c r="A41" s="295" t="s">
        <v>212</v>
      </c>
      <c r="B41" s="410">
        <v>0.05</v>
      </c>
      <c r="C41" s="80" t="s">
        <v>48</v>
      </c>
      <c r="D41" s="81"/>
      <c r="E41" s="81"/>
      <c r="F41" s="81"/>
      <c r="G41" s="81"/>
      <c r="H41" s="81"/>
      <c r="I41" s="81"/>
      <c r="J41" s="159">
        <v>0.18</v>
      </c>
      <c r="K41" s="159">
        <v>0.1</v>
      </c>
      <c r="L41" s="159">
        <v>0.18</v>
      </c>
      <c r="M41" s="159">
        <v>0.18</v>
      </c>
      <c r="N41" s="159">
        <v>0.18</v>
      </c>
      <c r="O41" s="159">
        <v>0.18</v>
      </c>
      <c r="P41" s="82">
        <f>SUM(D41:O41)</f>
        <v>1</v>
      </c>
      <c r="Q41" s="485" t="s">
        <v>699</v>
      </c>
      <c r="R41" s="486"/>
      <c r="S41" s="486"/>
      <c r="T41" s="486"/>
      <c r="U41" s="486"/>
      <c r="V41" s="486"/>
      <c r="W41" s="486"/>
      <c r="X41" s="487"/>
      <c r="Y41" s="284" t="s">
        <v>740</v>
      </c>
      <c r="Z41" s="279"/>
      <c r="AA41" s="279"/>
      <c r="AB41" s="279"/>
      <c r="AC41" s="279"/>
      <c r="AD41" s="279"/>
      <c r="AE41" s="285"/>
      <c r="AG41" s="83"/>
      <c r="AH41" s="83"/>
      <c r="AI41" s="83"/>
      <c r="AJ41" s="83"/>
      <c r="AK41" s="83"/>
      <c r="AL41" s="83"/>
      <c r="AM41" s="83"/>
      <c r="AN41" s="83"/>
      <c r="AO41" s="83"/>
    </row>
    <row r="42" spans="1:41" ht="131.44999999999999" customHeight="1" thickBot="1" x14ac:dyDescent="0.3">
      <c r="A42" s="299"/>
      <c r="B42" s="410"/>
      <c r="C42" s="84" t="s">
        <v>50</v>
      </c>
      <c r="D42" s="85"/>
      <c r="E42" s="85"/>
      <c r="F42" s="85"/>
      <c r="G42" s="85"/>
      <c r="H42" s="85"/>
      <c r="I42" s="85"/>
      <c r="J42" s="85">
        <v>0.18</v>
      </c>
      <c r="K42" s="85">
        <v>0.1</v>
      </c>
      <c r="L42" s="86">
        <v>0.18</v>
      </c>
      <c r="M42" s="85">
        <v>0.18</v>
      </c>
      <c r="N42" s="85"/>
      <c r="O42" s="85"/>
      <c r="P42" s="82">
        <f>SUM(D42:O42)</f>
        <v>0.64</v>
      </c>
      <c r="Q42" s="488"/>
      <c r="R42" s="489"/>
      <c r="S42" s="489"/>
      <c r="T42" s="489"/>
      <c r="U42" s="489"/>
      <c r="V42" s="489"/>
      <c r="W42" s="489"/>
      <c r="X42" s="490"/>
      <c r="Y42" s="281"/>
      <c r="Z42" s="282"/>
      <c r="AA42" s="282"/>
      <c r="AB42" s="282"/>
      <c r="AC42" s="282"/>
      <c r="AD42" s="282"/>
      <c r="AE42" s="286"/>
    </row>
    <row r="43" spans="1:41" ht="138" customHeight="1" x14ac:dyDescent="0.25">
      <c r="A43" s="295" t="s">
        <v>213</v>
      </c>
      <c r="B43" s="410">
        <v>0.05</v>
      </c>
      <c r="C43" s="80" t="s">
        <v>48</v>
      </c>
      <c r="D43" s="81"/>
      <c r="E43" s="81"/>
      <c r="F43" s="81"/>
      <c r="G43" s="81"/>
      <c r="H43" s="81"/>
      <c r="I43" s="81"/>
      <c r="J43" s="159">
        <v>0.18</v>
      </c>
      <c r="K43" s="159">
        <v>0.1</v>
      </c>
      <c r="L43" s="159">
        <v>0.18</v>
      </c>
      <c r="M43" s="159">
        <v>0.18</v>
      </c>
      <c r="N43" s="159">
        <v>0.18</v>
      </c>
      <c r="O43" s="159">
        <v>0.18</v>
      </c>
      <c r="P43" s="82">
        <f>SUM(D43:O43)</f>
        <v>1</v>
      </c>
      <c r="Q43" s="520" t="s">
        <v>700</v>
      </c>
      <c r="R43" s="521"/>
      <c r="S43" s="521"/>
      <c r="T43" s="521"/>
      <c r="U43" s="521"/>
      <c r="V43" s="521"/>
      <c r="W43" s="521"/>
      <c r="X43" s="522"/>
      <c r="Y43" s="284" t="s">
        <v>741</v>
      </c>
      <c r="Z43" s="279"/>
      <c r="AA43" s="279"/>
      <c r="AB43" s="279"/>
      <c r="AC43" s="279"/>
      <c r="AD43" s="279"/>
      <c r="AE43" s="285"/>
    </row>
    <row r="44" spans="1:41" ht="138" customHeight="1" thickBot="1" x14ac:dyDescent="0.3">
      <c r="A44" s="296"/>
      <c r="B44" s="411"/>
      <c r="C44" s="76" t="s">
        <v>50</v>
      </c>
      <c r="D44" s="86"/>
      <c r="E44" s="86"/>
      <c r="F44" s="86"/>
      <c r="G44" s="86"/>
      <c r="H44" s="86"/>
      <c r="I44" s="86"/>
      <c r="J44" s="86">
        <v>0.18</v>
      </c>
      <c r="K44" s="86">
        <v>0.1</v>
      </c>
      <c r="L44" s="86">
        <v>0.18</v>
      </c>
      <c r="M44" s="86">
        <v>0.18</v>
      </c>
      <c r="N44" s="86"/>
      <c r="O44" s="86"/>
      <c r="P44" s="87">
        <f>SUM(D44:O44)</f>
        <v>0.64</v>
      </c>
      <c r="Q44" s="523"/>
      <c r="R44" s="524"/>
      <c r="S44" s="524"/>
      <c r="T44" s="524"/>
      <c r="U44" s="524"/>
      <c r="V44" s="524"/>
      <c r="W44" s="524"/>
      <c r="X44" s="525"/>
      <c r="Y44" s="412"/>
      <c r="Z44" s="413"/>
      <c r="AA44" s="413"/>
      <c r="AB44" s="413"/>
      <c r="AC44" s="413"/>
      <c r="AD44" s="413"/>
      <c r="AE44" s="415"/>
    </row>
    <row r="45" spans="1:41" x14ac:dyDescent="0.25">
      <c r="A45" s="15" t="s">
        <v>185</v>
      </c>
      <c r="Q45" s="42"/>
      <c r="R45" s="42"/>
      <c r="S45" s="42"/>
      <c r="T45" s="42"/>
      <c r="U45" s="42"/>
      <c r="V45" s="42"/>
      <c r="W45" s="42"/>
      <c r="X45" s="42"/>
      <c r="Y45" s="42"/>
      <c r="Z45" s="42"/>
      <c r="AA45" s="42"/>
      <c r="AB45" s="42"/>
      <c r="AC45" s="42"/>
      <c r="AD45" s="42"/>
      <c r="AE45" s="42"/>
    </row>
    <row r="46" spans="1:41" x14ac:dyDescent="0.25">
      <c r="Q46" s="42"/>
      <c r="R46" s="42"/>
      <c r="S46" s="42"/>
      <c r="T46" s="42"/>
      <c r="U46" s="42"/>
      <c r="V46" s="42"/>
      <c r="W46" s="42"/>
      <c r="X46" s="42"/>
      <c r="Y46" s="42"/>
      <c r="Z46" s="42"/>
      <c r="AA46" s="42"/>
      <c r="AB46" s="42"/>
      <c r="AC46" s="42"/>
      <c r="AD46" s="42"/>
      <c r="AE46" s="42"/>
    </row>
    <row r="47" spans="1:41" x14ac:dyDescent="0.25">
      <c r="Q47" s="42"/>
      <c r="R47" s="42"/>
      <c r="S47" s="42"/>
      <c r="T47" s="42"/>
      <c r="U47" s="42"/>
      <c r="V47" s="42"/>
      <c r="W47" s="42"/>
      <c r="X47" s="42"/>
      <c r="Y47" s="42"/>
      <c r="Z47" s="42"/>
      <c r="AA47" s="42"/>
      <c r="AB47" s="42"/>
      <c r="AC47" s="42"/>
      <c r="AD47" s="42"/>
      <c r="AE47" s="42"/>
    </row>
    <row r="48" spans="1:41" x14ac:dyDescent="0.25">
      <c r="Q48" s="42"/>
      <c r="R48" s="42"/>
      <c r="S48" s="42"/>
      <c r="T48" s="42"/>
      <c r="U48" s="42"/>
      <c r="V48" s="42"/>
      <c r="W48" s="42"/>
      <c r="X48" s="42"/>
      <c r="Y48" s="42"/>
      <c r="Z48" s="42"/>
      <c r="AA48" s="42"/>
      <c r="AB48" s="42"/>
      <c r="AC48" s="42"/>
      <c r="AD48" s="42"/>
      <c r="AE48" s="42"/>
    </row>
    <row r="49" spans="17:31" x14ac:dyDescent="0.25">
      <c r="Q49" s="42"/>
      <c r="R49" s="42"/>
      <c r="S49" s="42"/>
      <c r="T49" s="42"/>
      <c r="U49" s="42"/>
      <c r="V49" s="42"/>
      <c r="W49" s="42"/>
      <c r="X49" s="42"/>
      <c r="Y49" s="42"/>
      <c r="Z49" s="42"/>
      <c r="AA49" s="42"/>
      <c r="AB49" s="42"/>
      <c r="AC49" s="42"/>
      <c r="AD49" s="42"/>
      <c r="AE49" s="42"/>
    </row>
    <row r="50" spans="17:31" x14ac:dyDescent="0.25">
      <c r="Q50" s="42"/>
      <c r="R50" s="42"/>
      <c r="S50" s="42"/>
      <c r="T50" s="42"/>
      <c r="U50" s="42"/>
      <c r="V50" s="42"/>
      <c r="W50" s="42"/>
      <c r="X50" s="42"/>
      <c r="Y50" s="42"/>
      <c r="Z50" s="42"/>
      <c r="AA50" s="42"/>
      <c r="AB50" s="42"/>
      <c r="AC50" s="42"/>
      <c r="AD50" s="42"/>
      <c r="AE50" s="42"/>
    </row>
    <row r="51" spans="17:31" x14ac:dyDescent="0.25">
      <c r="Q51" s="42"/>
      <c r="R51" s="42"/>
      <c r="S51" s="42"/>
      <c r="T51" s="42"/>
      <c r="U51" s="42"/>
      <c r="V51" s="42"/>
      <c r="W51" s="42"/>
      <c r="X51" s="42"/>
      <c r="Y51" s="42"/>
      <c r="Z51" s="42"/>
      <c r="AA51" s="42"/>
      <c r="AB51" s="42"/>
      <c r="AC51" s="42"/>
      <c r="AD51" s="42"/>
      <c r="AE51" s="42"/>
    </row>
    <row r="52" spans="17:31" x14ac:dyDescent="0.25">
      <c r="Q52" s="42"/>
      <c r="R52" s="42"/>
      <c r="S52" s="42"/>
      <c r="T52" s="42"/>
      <c r="U52" s="42"/>
      <c r="V52" s="42"/>
      <c r="W52" s="42"/>
      <c r="X52" s="42"/>
      <c r="Y52" s="42"/>
      <c r="Z52" s="42"/>
      <c r="AA52" s="42"/>
      <c r="AB52" s="42"/>
      <c r="AC52" s="42"/>
      <c r="AD52" s="42"/>
      <c r="AE52" s="42"/>
    </row>
    <row r="53" spans="17:31" x14ac:dyDescent="0.25">
      <c r="Q53" s="42"/>
      <c r="R53" s="42"/>
      <c r="S53" s="42"/>
      <c r="T53" s="42"/>
      <c r="U53" s="42"/>
      <c r="V53" s="42"/>
      <c r="W53" s="42"/>
      <c r="X53" s="42"/>
      <c r="Y53" s="42"/>
      <c r="Z53" s="42"/>
      <c r="AA53" s="42"/>
      <c r="AB53" s="42"/>
      <c r="AC53" s="42"/>
      <c r="AD53" s="42"/>
      <c r="AE53" s="42"/>
    </row>
    <row r="54" spans="17:31" x14ac:dyDescent="0.25">
      <c r="Q54" s="42"/>
      <c r="R54" s="42"/>
      <c r="S54" s="42"/>
      <c r="T54" s="42"/>
      <c r="U54" s="42"/>
      <c r="V54" s="42"/>
      <c r="W54" s="42"/>
      <c r="X54" s="42"/>
      <c r="Y54" s="42"/>
      <c r="Z54" s="42"/>
      <c r="AA54" s="42"/>
      <c r="AB54" s="42"/>
      <c r="AC54" s="42"/>
      <c r="AD54" s="42"/>
      <c r="AE54" s="42"/>
    </row>
  </sheetData>
  <mergeCells count="75">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047D8DE8-34EE-404B-BA16-9C2E2C36AAD8}">
      <formula1>$B$21:$M$21</formula1>
    </dataValidation>
    <dataValidation type="textLength" operator="lessThanOrEqual" allowBlank="1" showInputMessage="1" showErrorMessage="1" errorTitle="Máximo 2.000 caracteres" error="Máximo 2.000 caracteres" promptTitle="2.000 caracteres" sqref="Q30:Q31" xr:uid="{19E7C2B3-59B9-424E-855C-24A905F127E2}">
      <formula1>2000</formula1>
    </dataValidation>
    <dataValidation type="textLength" operator="lessThanOrEqual" allowBlank="1" showInputMessage="1" showErrorMessage="1" errorTitle="Máximo 2.000 caracteres" error="Máximo 2.000 caracteres" sqref="Y35 AC35 Q35 Q41 Q43" xr:uid="{C740E55E-707F-4D5D-87FB-4EC34CC72FF0}">
      <formula1>2000</formula1>
    </dataValidation>
  </dataValidations>
  <hyperlinks>
    <hyperlink ref="Y41" r:id="rId1" xr:uid="{04950E12-3B91-429F-9069-CD0A5EF1D5C8}"/>
    <hyperlink ref="Y43" r:id="rId2" xr:uid="{969706B9-2A90-46F7-AD75-39F6CE679891}"/>
  </hyperlinks>
  <pageMargins left="0.25" right="0.25" top="0.75" bottom="0.75" header="0.3" footer="0.3"/>
  <pageSetup scale="21" orientation="landscape" r:id="rId3"/>
  <drawing r:id="rId4"/>
  <extLst>
    <ext xmlns:x14="http://schemas.microsoft.com/office/spreadsheetml/2009/9/main" uri="{CCE6A557-97BC-4b89-ADB6-D9C93CAAB3DF}">
      <x14:dataValidations xmlns:xm="http://schemas.microsoft.com/office/excel/2006/main" count="4">
        <x14:dataValidation type="list" allowBlank="1" showInputMessage="1" showErrorMessage="1" xr:uid="{5A227832-FBD1-4A1F-86E2-E89ECD344DED}">
          <x14:formula1>
            <xm:f>listas!$C$2:$C$20</xm:f>
          </x14:formula1>
          <xm:sqref>AA15:AE15</xm:sqref>
        </x14:dataValidation>
        <x14:dataValidation type="list" allowBlank="1" showInputMessage="1" showErrorMessage="1" xr:uid="{F8E5FC21-8BFE-406C-B893-A11297AD9BF3}">
          <x14:formula1>
            <xm:f>listas!$B$2:$B$8</xm:f>
          </x14:formula1>
          <xm:sqref>R15:X15</xm:sqref>
        </x14:dataValidation>
        <x14:dataValidation type="list" allowBlank="1" showInputMessage="1" showErrorMessage="1" xr:uid="{096AE140-74DB-4004-ABAC-7D308FAA1630}">
          <x14:formula1>
            <xm:f>listas!$A$2:$A$6</xm:f>
          </x14:formula1>
          <xm:sqref>C15:K15</xm:sqref>
        </x14:dataValidation>
        <x14:dataValidation type="list" allowBlank="1" showInputMessage="1" showErrorMessage="1" xr:uid="{078B8540-B71A-4DE2-82FE-87CED809B998}">
          <x14:formula1>
            <xm:f>listas!$D$2:$D$15</xm:f>
          </x14:formula1>
          <xm:sqref>C11:AE13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1" ma:contentTypeDescription="Crear nuevo documento." ma:contentTypeScope="" ma:versionID="488107cbb98b72bba25de7363afedc08">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cc55d0115634544180c12a44972026e7"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5EB78FA-69DB-4E64-8BB9-4C74A7EF567F}"/>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3.xml><?xml version="1.0" encoding="utf-8"?>
<ds:datastoreItem xmlns:ds="http://schemas.openxmlformats.org/officeDocument/2006/customXml" ds:itemID="{202E8B72-858C-4889-8960-E361352B4DB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10</vt:i4>
      </vt:variant>
    </vt:vector>
  </HeadingPairs>
  <TitlesOfParts>
    <vt:vector size="26" baseType="lpstr">
      <vt:lpstr>Instructivo</vt:lpstr>
      <vt:lpstr>META 1 OPERACIÓN CR</vt:lpstr>
      <vt:lpstr>META 2 ATENCIÓN CR</vt:lpstr>
      <vt:lpstr>META 3 ATENCIÓN LPD</vt:lpstr>
      <vt:lpstr>META 4 AGENCIAMUJ</vt:lpstr>
      <vt:lpstr>META 5 SAAT</vt:lpstr>
      <vt:lpstr>META 6 ATENCIÓN PSICOSOCIAL</vt:lpstr>
      <vt:lpstr>META 7 ATENCIÓN PSICOJURÍDICA</vt:lpstr>
      <vt:lpstr>META 8 HOSPITALES</vt:lpstr>
      <vt:lpstr>META 9 SISTEMA SOFIA</vt:lpstr>
      <vt:lpstr>META 10 CLSM - PLSM</vt:lpstr>
      <vt:lpstr>Hoja1</vt:lpstr>
      <vt:lpstr>Indicadores PA</vt:lpstr>
      <vt:lpstr>Territorialización PA</vt:lpstr>
      <vt:lpstr>Control de Cambios</vt:lpstr>
      <vt:lpstr>listas</vt:lpstr>
      <vt:lpstr>'META 1 OPERACIÓN CR'!Área_de_impresión</vt:lpstr>
      <vt:lpstr>'META 10 CLSM - PLSM'!Área_de_impresión</vt:lpstr>
      <vt:lpstr>'META 2 ATENCIÓN CR'!Área_de_impresión</vt:lpstr>
      <vt:lpstr>'META 3 ATENCIÓN LPD'!Área_de_impresión</vt:lpstr>
      <vt:lpstr>'META 4 AGENCIAMUJ'!Área_de_impresión</vt:lpstr>
      <vt:lpstr>'META 5 SAAT'!Área_de_impresión</vt:lpstr>
      <vt:lpstr>'META 6 ATENCIÓN PSICOSOCIAL'!Área_de_impresión</vt:lpstr>
      <vt:lpstr>'META 7 ATENCIÓN PSICOJURÍDICA'!Área_de_impresión</vt:lpstr>
      <vt:lpstr>'META 8 HOSPITALES'!Área_de_impresión</vt:lpstr>
      <vt:lpstr>'META 9 SISTEMA SOFIA'!Área_de_impresión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Liliana Andrea Hernandez</cp:lastModifiedBy>
  <cp:revision/>
  <dcterms:created xsi:type="dcterms:W3CDTF">2011-04-26T22:16:52Z</dcterms:created>
  <dcterms:modified xsi:type="dcterms:W3CDTF">2024-11-18T21:26:26Z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ies>
</file>