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secretariadistritald-my.sharepoint.com/personal/crlopez_sdmujer_gov_co/Documents/7738 Políticas Públicas/Seguimiento PA/"/>
    </mc:Choice>
  </mc:AlternateContent>
  <xr:revisionPtr revIDLastSave="13" documentId="8_{3C13E0BA-0569-49BF-9582-87F5884CF164}" xr6:coauthVersionLast="47" xr6:coauthVersionMax="47" xr10:uidLastSave="{58C741FA-25B6-4E80-B356-A94521B2EC07}"/>
  <bookViews>
    <workbookView xWindow="-120" yWindow="-120" windowWidth="29040" windowHeight="15720" xr2:uid="{00000000-000D-0000-FFFF-FFFF00000000}"/>
  </bookViews>
  <sheets>
    <sheet name="Meta 1 PA proyecto" sheetId="40" r:id="rId1"/>
    <sheet name="Meta 4 PA proyecto" sheetId="43" r:id="rId2"/>
    <sheet name="Meta 5 PA proyecto" sheetId="44" r:id="rId3"/>
    <sheet name="Meta 6 PA proyecto" sheetId="45" r:id="rId4"/>
    <sheet name="Indicadores PA" sheetId="36" r:id="rId5"/>
    <sheet name="Siglas" sheetId="46" state="hidden" r:id="rId6"/>
    <sheet name="Hoja1" sheetId="42" state="hidden" r:id="rId7"/>
    <sheet name="Territorialización PA" sheetId="37" state="hidden" r:id="rId8"/>
    <sheet name="Control de Cambios" sheetId="41" r:id="rId9"/>
    <sheet name="LISTAS" sheetId="38" state="hidden" r:id="rId10"/>
  </sheets>
  <definedNames>
    <definedName name="_xlnm._FilterDatabase" localSheetId="4" hidden="1">'Indicadores PA'!$A$12:$AY$12</definedName>
    <definedName name="_xlnm.Print_Area" localSheetId="4">'Indicadores PA'!$A$1:$AY$23</definedName>
    <definedName name="_xlnm.Print_Area" localSheetId="0">'Meta 1 PA proyecto'!$A$1:$AE$50</definedName>
    <definedName name="_xlnm.Print_Area" localSheetId="1">'Meta 4 PA proyecto'!$A$1:$AE$44</definedName>
    <definedName name="_xlnm.Print_Area" localSheetId="2">'Meta 5 PA proyecto'!$A$1:$AE$44</definedName>
    <definedName name="_xlnm.Print_Area" localSheetId="3">'Meta 6 PA proyecto'!$A$1:$AE$46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45" l="1"/>
  <c r="C24" i="45" s="1"/>
  <c r="B24" i="44"/>
  <c r="C24" i="44" s="1"/>
  <c r="B24" i="43"/>
  <c r="C24" i="43" s="1"/>
  <c r="N24" i="43" s="1"/>
  <c r="N24" i="40"/>
  <c r="C24" i="40"/>
  <c r="B24" i="40"/>
  <c r="AS13" i="36"/>
  <c r="AT13" i="36" s="1"/>
  <c r="AS14" i="36"/>
  <c r="AT14" i="36" s="1"/>
  <c r="P36" i="44"/>
  <c r="P35" i="44"/>
  <c r="P36" i="45"/>
  <c r="P35" i="45"/>
  <c r="N25" i="45"/>
  <c r="O25" i="45" s="1"/>
  <c r="N23" i="45"/>
  <c r="O23" i="45" s="1"/>
  <c r="N22" i="45"/>
  <c r="N25" i="44"/>
  <c r="O25" i="44" s="1"/>
  <c r="N23" i="44"/>
  <c r="O23" i="44" s="1"/>
  <c r="N22" i="44"/>
  <c r="N25" i="43"/>
  <c r="O25" i="43" s="1"/>
  <c r="N23" i="43"/>
  <c r="O23" i="43" s="1"/>
  <c r="N22" i="43"/>
  <c r="AC23" i="43"/>
  <c r="AC24" i="43"/>
  <c r="AC25" i="43"/>
  <c r="N24" i="45" l="1"/>
  <c r="N24" i="44"/>
  <c r="AD23" i="45"/>
  <c r="AD25" i="43"/>
  <c r="AD23" i="43"/>
  <c r="AE25" i="40"/>
  <c r="AE23" i="40"/>
  <c r="AD25" i="40"/>
  <c r="AD23" i="40"/>
  <c r="AC25" i="40" l="1"/>
  <c r="P35" i="43" l="1"/>
  <c r="P36" i="40"/>
  <c r="P35" i="40"/>
  <c r="AC23" i="40" l="1"/>
  <c r="AS15" i="36"/>
  <c r="AS16" i="36"/>
  <c r="AT16" i="36" s="1"/>
  <c r="AS17" i="36"/>
  <c r="AT17" i="36" s="1"/>
  <c r="AS18" i="36"/>
  <c r="AT18" i="36" s="1"/>
  <c r="AS19" i="36"/>
  <c r="AT19" i="36" s="1"/>
  <c r="P46" i="45"/>
  <c r="P45" i="45"/>
  <c r="P44" i="45"/>
  <c r="P43" i="45"/>
  <c r="P42" i="45"/>
  <c r="P41" i="45"/>
  <c r="A35" i="45"/>
  <c r="P30" i="45"/>
  <c r="A30" i="45"/>
  <c r="AC25" i="45"/>
  <c r="AD25" i="45" s="1"/>
  <c r="AC24" i="45"/>
  <c r="AC23" i="45"/>
  <c r="AC22" i="45"/>
  <c r="P44" i="44"/>
  <c r="P43" i="44"/>
  <c r="P42" i="44"/>
  <c r="P41" i="44"/>
  <c r="A35" i="44"/>
  <c r="P30" i="44"/>
  <c r="A30" i="44"/>
  <c r="AC25" i="44"/>
  <c r="AD25" i="44" s="1"/>
  <c r="AC24" i="44"/>
  <c r="AC23" i="44"/>
  <c r="AD23" i="44" s="1"/>
  <c r="AC22" i="44"/>
  <c r="P44" i="43"/>
  <c r="P43" i="43"/>
  <c r="P42" i="43"/>
  <c r="P41" i="43"/>
  <c r="A35" i="43"/>
  <c r="P30" i="43"/>
  <c r="A30" i="43"/>
  <c r="AC22" i="43"/>
  <c r="P48" i="40"/>
  <c r="P47" i="40"/>
  <c r="A35" i="40"/>
  <c r="A30" i="40"/>
  <c r="N22"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AX58" i="37"/>
  <c r="S37" i="37"/>
  <c r="S58"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N23" i="40"/>
  <c r="O23" i="40" s="1"/>
  <c r="T32" i="37"/>
  <c r="U32" i="37"/>
  <c r="V32" i="37"/>
  <c r="W32" i="37"/>
  <c r="X32" i="37"/>
  <c r="AZ32" i="37"/>
  <c r="BA32" i="37"/>
  <c r="BB32" i="37"/>
  <c r="BC32" i="37"/>
  <c r="BD32" i="37"/>
  <c r="BE32" i="37"/>
  <c r="AC22" i="40"/>
  <c r="N25" i="40"/>
  <c r="O25" i="40" s="1"/>
  <c r="P50" i="40"/>
  <c r="P49" i="40"/>
  <c r="P46" i="40"/>
  <c r="P45" i="40"/>
  <c r="P44" i="40"/>
  <c r="P43" i="40"/>
  <c r="P42" i="40"/>
  <c r="P41"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32" i="37"/>
  <c r="S32" i="37"/>
  <c r="R32" i="37"/>
  <c r="AX32" i="37"/>
  <c r="AE25" i="45" l="1"/>
  <c r="AE23" i="45"/>
  <c r="AE23" i="44"/>
  <c r="AE25" i="44"/>
  <c r="AE23" i="43"/>
  <c r="AE25"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1C572C68-407C-4B63-A43D-085ED4002355}">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3D5F13A8-C60E-4C53-ABB4-CAD0033FE5FE}">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11092ADE-C3DE-4BED-A352-1A4182BFBDE7}">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2F0156BD-D0A4-4968-A285-E66B1A0E6784}">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E590A1D7-39FE-475B-AB94-0EC103B7CDB3}">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EE3AAE7D-90D2-4041-B37B-81A1D66FA32D}">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87ABE53A-61C9-4543-B91F-15B0E822A086}">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8E274033-72F2-4334-98B6-4D0CD822B554}">
      <text>
        <r>
          <rPr>
            <b/>
            <sz val="9"/>
            <color indexed="81"/>
            <rFont val="Tahoma"/>
            <family val="2"/>
          </rPr>
          <t>Daniel Avendaño:</t>
        </r>
        <r>
          <rPr>
            <sz val="9"/>
            <color indexed="81"/>
            <rFont val="Tahoma"/>
            <family val="2"/>
          </rPr>
          <t xml:space="preserve">
Reserva definitiva despues de liberaciones.</t>
        </r>
      </text>
    </comment>
    <comment ref="A25" authorId="0" shapeId="0" xr:uid="{A0B85AC7-FB24-494D-BAF7-69AB989B85ED}">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2BB592C3-BD27-4FE7-897E-A76379A0D8FD}">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242E8A07-90C8-41F6-B99D-68546F402E9A}">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155D5813-1E5D-4B88-A488-E6D90BE7973D}">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F25909B7-9D01-48EA-97D4-3E1AE5B1B3B4}">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A3F64608-4286-4948-8249-8CD080FDADDB}">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481295C4-10A1-45BE-8E56-FF6D7B2076B3}">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88082F1-78CD-4B58-856B-2814C8CA7CEA}">
      <text>
        <r>
          <rPr>
            <b/>
            <sz val="9"/>
            <color indexed="81"/>
            <rFont val="Tahoma"/>
            <family val="2"/>
          </rPr>
          <t>Daniel Avendaño:</t>
        </r>
        <r>
          <rPr>
            <sz val="9"/>
            <color indexed="81"/>
            <rFont val="Tahoma"/>
            <family val="2"/>
          </rPr>
          <t xml:space="preserve">
Reserva definitiva despues de liberaciones.</t>
        </r>
      </text>
    </comment>
    <comment ref="A25" authorId="0" shapeId="0" xr:uid="{86CF8E4C-AD00-4FCD-BAE8-A7299D1A2FFF}">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38995B0D-B293-426F-BC5F-94CBB441F52B}">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7A0888C7-5655-433E-BCCE-8E1F59D15698}">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EFF69E0A-B2DE-4553-A4DD-5E7991A8C136}">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601B1D13-39CA-42FC-A139-FEDFDE08E1D8}">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387796C4-8D0D-456F-9581-C3E568C13BFE}">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91419F7-A2C8-4090-AF88-792FFA4E8C3B}">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E8E01743-9E62-44BA-B3B7-F964571ED0E0}">
      <text>
        <r>
          <rPr>
            <b/>
            <sz val="9"/>
            <color indexed="81"/>
            <rFont val="Tahoma"/>
            <family val="2"/>
          </rPr>
          <t>Daniel Avendaño:</t>
        </r>
        <r>
          <rPr>
            <sz val="9"/>
            <color indexed="81"/>
            <rFont val="Tahoma"/>
            <family val="2"/>
          </rPr>
          <t xml:space="preserve">
Reserva definitiva despues de liberaciones.</t>
        </r>
      </text>
    </comment>
    <comment ref="A25" authorId="0" shapeId="0" xr:uid="{710F4BF0-625D-4F36-AAA3-1BE5B990B974}">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1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V5" authorId="1" shapeId="0" xr:uid="{00000000-0006-0000-01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W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1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1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1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1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Corresponde a la meta PDD o meta proyecto articulada con el indicador de actividad a medir.
</t>
        </r>
        <r>
          <rPr>
            <sz val="10"/>
            <color rgb="FF000000"/>
            <rFont val="Tahoma"/>
            <family val="2"/>
          </rPr>
          <t>Así mismo, se podrá establecer la meta para los indicadores POA y de Planes Decreto 612.</t>
        </r>
      </text>
    </comment>
    <comment ref="G11" authorId="0" shapeId="0" xr:uid="{00000000-0006-0000-0100-000008000000}">
      <text>
        <r>
          <rPr>
            <b/>
            <sz val="10"/>
            <color rgb="FF000000"/>
            <rFont val="Tahoma"/>
            <family val="2"/>
          </rPr>
          <t>Microsoft Office User:</t>
        </r>
        <r>
          <rPr>
            <sz val="10"/>
            <color rgb="FF000000"/>
            <rFont val="Tahoma"/>
            <family val="2"/>
          </rPr>
          <t xml:space="preserve">
</t>
        </r>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I11" authorId="0" shapeId="0" xr:uid="{00000000-0006-0000-01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100-00000A000000}">
      <text>
        <r>
          <rPr>
            <b/>
            <sz val="10"/>
            <color rgb="FF000000"/>
            <rFont val="Tahoma"/>
            <family val="2"/>
          </rPr>
          <t>Microsoft Office User:</t>
        </r>
        <r>
          <rPr>
            <sz val="10"/>
            <color rgb="FF000000"/>
            <rFont val="Tahoma"/>
            <family val="2"/>
          </rPr>
          <t xml:space="preserve">
</t>
        </r>
        <r>
          <rPr>
            <sz val="10"/>
            <color rgb="FF000000"/>
            <rFont val="Tahoma"/>
            <family val="2"/>
          </rPr>
          <t>Describe los pasos o el proceso para calcular el indicador</t>
        </r>
      </text>
    </comment>
    <comment ref="N11" authorId="2" shapeId="0" xr:uid="{AFED9E2A-799F-4633-A8A2-D5580324066C}">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100-00000B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3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3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<sst xmlns="http://schemas.openxmlformats.org/spreadsheetml/2006/main" count="1456" uniqueCount="639">
  <si>
    <t>SECRETARÍA DISTRITAL DE LA MUJER</t>
  </si>
  <si>
    <t>Código: DE-FO-5</t>
  </si>
  <si>
    <t xml:space="preserve">DIRECCIONAMIENTO ESTRATEGICO </t>
  </si>
  <si>
    <t>Versión: 12</t>
  </si>
  <si>
    <t xml:space="preserve">FORMULACIÓN Y SEGUIMIENTO  PLAN DE ACCIÓN </t>
  </si>
  <si>
    <t>Fecha de Emisión: 22/12/2023</t>
  </si>
  <si>
    <t>Libro 2 (vigencia 2024) Página 1 de 4</t>
  </si>
  <si>
    <t>PERIODO REPORTADO</t>
  </si>
  <si>
    <t>FEB</t>
  </si>
  <si>
    <t>FECHA DE REPORTE</t>
  </si>
  <si>
    <t>TIPO DE REPORTE</t>
  </si>
  <si>
    <t>FORMULACION</t>
  </si>
  <si>
    <t>ACTUALIZACION</t>
  </si>
  <si>
    <t>SEGUIMIENTO</t>
  </si>
  <si>
    <t>X</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</si>
  <si>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</si>
  <si>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</si>
  <si>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</si>
  <si>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</si>
  <si>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</si>
  <si>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</si>
  <si>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</si>
  <si>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</si>
  <si>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</si>
  <si>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</si>
  <si>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EJECUCIÓN PRESUPUESTAL DEL PROYECTO</t>
  </si>
  <si>
    <t>RESERVA CONSTITUIDA</t>
  </si>
  <si>
    <t>RESERVAS VIGENCIA ANTERIOR (en pesos, sin decimales)</t>
  </si>
  <si>
    <t>PRESUPUESTO ASIGNADO EN LA VIGENCIA ACTUAL (en pesos, sin decimales)</t>
  </si>
  <si>
    <t>ENE</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</si>
  <si>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</si>
  <si>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</si>
  <si>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</si>
  <si>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</si>
  <si>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</si>
  <si>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</si>
  <si>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</si>
  <si>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</si>
  <si>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</si>
  <si>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</si>
  <si>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</si>
  <si>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</si>
  <si>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</si>
  <si>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</si>
  <si>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</si>
  <si>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</si>
  <si>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</si>
  <si>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</si>
  <si>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</si>
  <si>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</si>
  <si>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</si>
  <si>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</si>
  <si>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</si>
  <si>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</si>
  <si>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</si>
  <si>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</si>
  <si>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N/A</t>
  </si>
  <si>
    <t>No aplica</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</si>
  <si>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</si>
  <si>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</si>
  <si>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</si>
  <si>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</si>
  <si>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</si>
  <si>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</si>
  <si>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</si>
  <si>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</si>
  <si>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</si>
  <si>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</si>
  <si>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Se realizó acompañamiento técnico para la definición de planes de trabajo de la 2da fase de Sello por medio de reuniones de articulación con las entidades, se realizó acompañamiento por medio de la participación en  instancias, se elaboró material pedagógico y metodológico sobre incorporación del enfoque de género en 6 sectores priorizados en cumplimiento de compromisos de los primeros 100 días de la Administración Distrital,  se realizó sensibilización sobre incorporación del enfoque de género al sector Ambiente y se elaboró el concepto técnico guía de acciones para prevención y denuncia de la violencia basada en género IDU. Sello En Igualdad: Se realizaron 4 reuniones de primer contacto con organizaciones del sector privado.</t>
  </si>
  <si>
    <t xml:space="preserve"> Se realizó acompañamiento técnico para la definición de planes de trabajo de la 2da fase de Sello por medio de reuniones de articulación con las entidades, se realizó acompañamiento por medio de la participación en  instancias, se elaboró material pedagógico y metodológico sobre incorporación del enfoque de género en 6 sectores priorizados en cumplimiento de compromisos de los primeros 100 días de la Administración Distrital,  se realizó sensibilización sobre incorporación del enfoque de género al sector Ambiente y se elaboró el concepto técnico guía de acciones para prevención y denuncia de la violencia basada en género IDU. Sello En Igualdad: Se realizaron 4 reuniones de primer contacto con organizaciones del sector privado.</t>
  </si>
  <si>
    <t xml:space="preserve">No se presentaron retrasos </t>
  </si>
  <si>
    <t>Transversalización: El acompañamiento técnico a los sectores de la Administración Distrital beneficia a contratistas y funcionarias de las entidades públicas y de forma indirecta las mujeres desde sus diversidades de Bogotá D.C., brindando conocimiento e insumos técnicos y metodológicos para la transversalización del enfoque de género favoreciendo la adecuación institucional, la transformación de la cultura organizacional y la garantía de derechos de las mujeres desde la misionalidad de cada uno de sus sectores.</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</si>
  <si>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</si>
  <si>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</si>
  <si>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</si>
  <si>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</si>
  <si>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</si>
  <si>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</si>
  <si>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</si>
  <si>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</si>
  <si>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</si>
  <si>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</si>
  <si>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</si>
  <si>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</si>
  <si>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</si>
  <si>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</si>
  <si>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</si>
  <si>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</si>
  <si>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</si>
  <si>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</si>
  <si>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</si>
  <si>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</si>
  <si>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</si>
  <si>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</si>
  <si>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1. Realizar el acompañamiento técnico a los sectores y las entidades de la administración distrital para la definición de acciones de la Estrategia de Transversalización del Enfoque de Género, el Plan de Igualdad de Oportunidades para la Equidad de Género en el marco de la implementación de "En Igualdad: Sello Distrital de Igualdad de Género".</t>
  </si>
  <si>
    <t>https://secretariadistritald.sharepoint.com/:f:/s/PLANDEACCIN-POADDDP2023/EkHEX33MUVRLgYYZHuimH6IBNR-Y9B3eg3t2KUIXu-zXKw?e=dcr2KM</t>
  </si>
  <si>
    <t>2. Realizar el acompañamiento técnico a las mesas, comités y comisiones de los sectores y las entidades de la administración distrital.</t>
  </si>
  <si>
    <t>ACUMULADO: Se realizó acompañamiento por medio de la participación en las siguientes instancias: CUL- MOV: Comisión intersectorial de la bicicleta, mesa de articulación Plan Especial de Salvaguardia. GOB: Sesión extraordinaria de Comisión Intersectorial del Espacio Público y UTA de la Comisión Intersectorial del Espacio Público a cargo del DADEP. MUJ: UTA de la CIM y UTA de la Comisión Intersectorial del Sistema Distrital de Cuidado. SAL: UTA y sesión ordinaria del Comité de Apoyo a la Lactancia.
FEBRERO: Se realizó acompañamiento por medio de la participación en las siguientes instancias: CUL- MOV: Comisión intersectorial de la bicicleta, mesa de articulación Plan Especial de Salvaguardia. GOB: Sesión extraordinaria de Comisión Intersectorial del Espacio Público y UTA de la Comisión Intersectorial del Espacio Público a cargo del DADEP. MUJ:  UTA de la CIM.   SAL: Sesión ordinaria del Comité Distrital de Apoyo a la Lactancia.</t>
  </si>
  <si>
    <t>Actividad 2</t>
  </si>
  <si>
    <t>3. Realizar el acompañamiento técnico para la implementación del enfoque de género en pro de la transformación de la cultura institucional  y en la labor misional de los sectores de la administración distrital y sus entidades, por ejemplo a través de la elaboración de documentos, manuales, lineamientos, informes, guías, sensibilizaciones, talleres, charlas, recorridos entre otros.</t>
  </si>
  <si>
    <t xml:space="preserve">ACUMULADO:AMB, HAC, HAB, GOB, JUR, PLN: Elaboración de material pedagógico y metodológico sobre incorporación del enfoque de género en 6 sectores priorizados en cumplimiento de compromisos de los primeros 100 días de la Administración Distrital. 
AMB, HAC, HAB, PLN, GOB, JUR: (2) mesas de trabajo con los sectores priorizados para socialización de la metodología y definición de cronograma de implementación en cada una de las entidades. 
AMB: Sensibilización incorporación del enfoque de género.  
MOV: Concepto técnico guía de acciones para prevención y denuncia de la violencia basada en género IDU. 
FEBRERO:AMB, HAC, HAB, GOB, JUR, PLN: Elaboración de material pedagógico y metodológico sobre incorporación del enfoque de género en 6 sectores priorizados en cumplimiento de compromisos de los primeros 100 días de la Administración Distrital. 
AMB, HAC, HAB, PLN, GOB, JUR: (2) mesas de trabajo con los sectores priorizados para socialización de la metodología y definición de cronograma de implementación en cada una de las entidades. 
AMB: Sensibilización incorporación del enfoque de género.  
MOV: Concepto técnico guía de acciones para prevención y denuncia de la violencia basada en género IDU. </t>
  </si>
  <si>
    <t>https://secretariadistritald.sharepoint.com/:f:/s/PLANDEACCIN-POADDDP2023/Ernohy-lOlVLtpoH_Hs-ENwBQ_B_ni27fVYjgBE7IR31RQ?e=d4N1YL</t>
  </si>
  <si>
    <t>4.  Apoyar la implementación del Trazador Presupuestal de Igualdad y Equidad de Género (aportes a documentos, informes, participación en mesas, sensibilizaciones)</t>
  </si>
  <si>
    <t>No aplica para el periodo reportado</t>
  </si>
  <si>
    <t>5. Implementar “En Igualdad”- Sello Distrital de Igualdad de Género como mecanismo para reconocer, medir e incentivar la inclusión del enfoque de género en las políticas, planes, programas y proyectos de las entidades Distritales así como en su cultura organizacional e institucional.</t>
  </si>
  <si>
    <r>
      <rPr>
        <sz val="11"/>
        <color rgb="FF000000"/>
        <rFont val="Times New Roman"/>
        <family val="1"/>
      </rPr>
      <t xml:space="preserve">ACUMULADO: </t>
    </r>
    <r>
      <rPr>
        <b/>
        <sz val="11"/>
        <color rgb="FF000000"/>
        <rFont val="Times New Roman"/>
        <family val="1"/>
      </rPr>
      <t>Línea de trabajo con sector público:</t>
    </r>
    <r>
      <rPr>
        <sz val="11"/>
        <color rgb="FF000000"/>
        <rFont val="Times New Roman"/>
        <family val="1"/>
      </rPr>
      <t xml:space="preserve"> a) En el marco de la validación de los planes de trabajo de las entidades priorizadas en la Fase 2 del mecanismo, se realizaron 5 reuniones internas de revisión de propuestas de planes de trabajo. / </t>
    </r>
    <r>
      <rPr>
        <b/>
        <sz val="11"/>
        <color rgb="FF000000"/>
        <rFont val="Times New Roman"/>
        <family val="1"/>
      </rPr>
      <t>Línea de trabajo sector privado:</t>
    </r>
    <r>
      <rPr>
        <sz val="11"/>
        <color rgb="FF000000"/>
        <rFont val="Times New Roman"/>
        <family val="1"/>
      </rPr>
      <t xml:space="preserve"> Se realizaron 4 reuniones de primer contacto en las que se socializó el Sello En Igualdad
FEBRERO: </t>
    </r>
    <r>
      <rPr>
        <b/>
        <sz val="11"/>
        <color rgb="FF000000"/>
        <rFont val="Times New Roman"/>
        <family val="1"/>
      </rPr>
      <t>Línea de trabajo con sector público:</t>
    </r>
    <r>
      <rPr>
        <sz val="11"/>
        <color rgb="FF000000"/>
        <rFont val="Times New Roman"/>
        <family val="1"/>
      </rPr>
      <t xml:space="preserve"> a) En el marco de la validación de los planes de trabajo de las entidades priorizadas en la Fase 2 del mecanismo, se realizaron 5 reuniones internas de revisión de propuestas de planes de trabajo. / </t>
    </r>
    <r>
      <rPr>
        <b/>
        <sz val="11"/>
        <color rgb="FF000000"/>
        <rFont val="Times New Roman"/>
        <family val="1"/>
      </rPr>
      <t xml:space="preserve">Línea de trabajo sector privado: </t>
    </r>
    <r>
      <rPr>
        <sz val="11"/>
        <color rgb="FF000000"/>
        <rFont val="Times New Roman"/>
        <family val="1"/>
      </rPr>
      <t>Se realizaron</t>
    </r>
    <r>
      <rPr>
        <sz val="11"/>
        <color rgb="FFF79646"/>
        <rFont val="Times New Roman"/>
        <family val="1"/>
      </rPr>
      <t xml:space="preserve"> </t>
    </r>
    <r>
      <rPr>
        <sz val="11"/>
        <color rgb="FF000000"/>
        <rFont val="Times New Roman"/>
        <family val="1"/>
      </rPr>
      <t>4 reuniones de primer contacto en las que se socializó el Sello En Igualdad.</t>
    </r>
  </si>
  <si>
    <t>https://secretariadistritald.sharepoint.com/:f:/s/PLANDEACCIN-POADDDP2023/Euuobvk4PHdFn0z8ul8_4CEBH-a_t_iCQmaRZ0TR3grcwg?e=qFuVfb</t>
  </si>
  <si>
    <t>*Incluir tantas filas sean necesarias</t>
  </si>
  <si>
    <t>4 - Realizar el seguimiento de 2 Políticas Públicas lideradas por la Secretaría Distrital de la Mujer</t>
  </si>
  <si>
    <t xml:space="preserve">Se revisaron, analizaron y retroalimentaron los reportes de plan de acción de la Política Pública de Mujeres y Equidad de Género, correspondientes al reporte del IV trimestre 2023, incorporando recomendaciones en los reportes cuantitativos, cualitativos, de enfoques y financiero. Los sectores retroalimentados en el mes de febrero fueron: Cultura, Jurídica, Hacienda, Ambiente, Integración Social, Hábitat, Desarrollo Económico, Movilidad, Mujeres, Salud, Educación, Gestión Pública y Gobierno.
Se realizó recepción de reportes de Plan de Trabajo de Sello fase 1, revisión técnica, análisis y retroalimentación de los reportes del IV trimestre 2023, de las siguientes entidades y sectores: GEP, DEE, IPES, SAL, INT, IDIPRON, CUL, IDRD, AMB, JBB, MOV, HAB, UAESP, SEG, UAECOB, JUR, MUJ.
Se revisaron, analizaron y retroalimentaron los reportes de plan de acción de la Política Pública de Actividades Sexuales Pagadas, correspondientes al IV trimestre del 2023, incorporando recomendaciones en los reportes cuantitativos, cualitativos, de enfoques y financiero. Los sectores retroalimentados en el mes de febrero se mencionan a continuación: Cultura, Jurídica, Integración Social, Hábitat, Movilidad, Mujeres, Desarrollo Económico, Gestión Pública, Educación, Salud y Gobierno
</t>
  </si>
  <si>
    <t xml:space="preserve">Se realizó revisión y retroalimentación de los reportes del IV Trimestre 2023 de la PPMyEG de los sectores Cultura, Jurídica, Hacienda, Ambiente, Integración Social, Hábitat, Desarrollo Económico, Movilidad, Mujeres, Salud, Educación, Gestión Pública y Gobierno. Así como seguimiento y retroalimentación a los reportes de plan de acción de la PPASP, de los sectores Cultura, Jurídica, Integración Social, Hábitat, Movilidad, Mujeres, Desarrollo Económico, Gestión Pública, Educación, Salud y Gobierno.
Se realizó recepción de reportes de Plan de Trabajo de Sello fase 1, revisión técnica, análisis y retroalimentación de los reportes del IV trimestre 2023, de las siguientes entidades y sectores: GEP, DEE, IPES, SAL, INT, IDIPRON, CUL, IDRD, AMB, JBB, MOV, HAB, UAESP, SEG, UAECOB, JUR, MUJ.
Se realizó revisión, retroalimentación y consolidación del reporte de logros de transversalización de género del mes de diciembre del 2023, de los sectores: Gestión Pública, Hacienda, Desarrollo Económico, Educación, Salud, Integración Social, Cultura, Ambiente y Hábitat. Los sectores Seguridad, Jurídica y Movilidad no remiten reporte, ya que cumplieron con las metas programadas en la vigencia.
Se actualizó con corte a septiembre del 2023 el informe de derechos del Plan de Igualdad de Oportunidades Para la Equidad de Género
</t>
  </si>
  <si>
    <t>NA</t>
  </si>
  <si>
    <t>El seguimiento y los ejercicios de retroalimentación permiten aportar a la cualificación de reportes de política, consolidar los avances de implementación anuales de la PPMYEG y la PPASP y aportan al acceso a información oportuna, de calidad y completa sobre los avances en la implementación y ejecución de las actividades concertadas por los 15 sectores de la Administración Distrital. A través de su socialización son un insumo técnico para rendiciones de cuentas.</t>
  </si>
  <si>
    <t>6. Realizar el seguimiento, la verificación, consolidación, análisis y reporte de información relacionada con la implementación de la Política Pública de Mujeres y Equidad de Género, a partir de su plan de acción, y la implementación de planes de trabajo  de En Igualdad: Sello Distrital de Igualdad de Género.</t>
  </si>
  <si>
    <t>ACUMULADO: Se realizó revisión, retroalimentación y consolidación del reporte de logros de transversalización de género del mes de diciembre del 2023, de los sectores: GEP, HAC, DEE, EDU, SAL, INT, CUL, AMB,  HAB y MUJ, . Los sectores SEG, JUR y MOV no remiten reporte, ya que cumplieron con las metas programadas en la vigencia.
Se realizó revisión y retroalimentación de los reportes de plan de acción del IV Trimestre 2023 de la PPMyEG de los sectores CUL,JUR, HAC, AMB, INT, HAB, DEE, MOV, MUJ, SAL, EDU, GEP y GOB.
Se realizó recepción de reportes de Plan de Trabajo de Sello fase 1, revisión técnica, análisis y retroalimentación de los reportes del IV trimestre 2023, de las siguientes entidades y sectores: GEP, DEE, IPES, SAL, INT, IDIPRON, CUL, IDRD, AMB, JBB, MOV, HAB, UAESP, SEG, UAECOB, JUR, MUJ.
Se actualizó con corte a septiembre del 2023 el informe de derechos del Plan de Igualdad de Oportunidades Para la Equidad de Género. 
FEBRERO:
Se revisaron, analizaron y retroalimentaron los reportes de plan de acción de la Política Pública de Mujeres y Equidad de Género, correspondientes al reporte del IV trimestre 2023, incorporando recomendaciones en los reportes cuantitativos, cualitativos, de enfoques y financiero. Los sectores retroalimentados en el mes de febrero fueron: CUL,JUR, HAC, AMB, INT, HAB, DEE, MOV, MUJ, SAL, EDU, GEP y GOB.
Se realizó recepción de reportes de Plan de Trabajo de Sello fase 1, revisión técnica, análisis y retroalimentación de los reportes del IV trimestre 2023, de las siguientes entidades y sectores: GEP, DEE, IPES, SAL, INT, IDIPRON, CUL, IDRD, AMB, JBB, MOV, HAB, UAESP, SEG, UAECOB, JUR, MUJ.</t>
  </si>
  <si>
    <t>7. Realizar el seguimiento, la verificación, consolidación, análisis y reporte de información relacionada con la implementación de la Política Pública de Actividades Sexuales Pagadas,  a partir de su plan de acción.</t>
  </si>
  <si>
    <t>x</t>
  </si>
  <si>
    <t xml:space="preserve">5 - Acompañar el 100%  de la incorporación del enfoque de género y  la implementación de siete derechos de la PPMyEG														</t>
  </si>
  <si>
    <r>
      <rPr>
        <sz val="11"/>
        <color rgb="FF000000"/>
        <rFont val="Times New Roman"/>
        <family val="1"/>
      </rPr>
      <t xml:space="preserve">Se avanzó en la implementación de 7 derechos PPMyEG así: </t>
    </r>
    <r>
      <rPr>
        <u/>
        <sz val="11"/>
        <color rgb="FF000000"/>
        <rFont val="Times New Roman"/>
        <family val="1"/>
      </rPr>
      <t>Participación</t>
    </r>
    <r>
      <rPr>
        <sz val="11"/>
        <color rgb="FF000000"/>
        <rFont val="Times New Roman"/>
        <family val="1"/>
      </rPr>
      <t xml:space="preserve">: Mesa técnica Concejo sobre reclutamiento y derecho objeción de conciencia. </t>
    </r>
    <r>
      <rPr>
        <u/>
        <sz val="11"/>
        <color rgb="FF000000"/>
        <rFont val="Times New Roman"/>
        <family val="1"/>
      </rPr>
      <t>Salud</t>
    </r>
    <r>
      <rPr>
        <sz val="11"/>
        <color rgb="FF000000"/>
        <rFont val="Times New Roman"/>
        <family val="1"/>
      </rPr>
      <t xml:space="preserve">: Mesas técnicas con: Concejo sobre Doulas y endometriosis; Secretaría de Salud para coordinar acciones IVE; Mesa prevención maternidades tempranas. Elaboración plan acción 2024-1 mesa prevención maternidades y paternidades tempranas. Reporte avance V bimestre 2023: 2 productos PP Derechos Humanos. </t>
    </r>
    <r>
      <rPr>
        <u/>
        <sz val="11"/>
        <color rgb="FF000000"/>
        <rFont val="Times New Roman"/>
        <family val="1"/>
      </rPr>
      <t>Educación</t>
    </r>
    <r>
      <rPr>
        <sz val="11"/>
        <color rgb="FF000000"/>
        <rFont val="Times New Roman"/>
        <family val="1"/>
      </rPr>
      <t xml:space="preserve">: Reportes avance IV trimestre 2023: 2 productos PP Educativa. </t>
    </r>
    <r>
      <rPr>
        <u/>
        <sz val="11"/>
        <color rgb="FF000000"/>
        <rFont val="Times New Roman"/>
        <family val="1"/>
      </rPr>
      <t>Cultura</t>
    </r>
    <r>
      <rPr>
        <sz val="11"/>
        <color rgb="FF000000"/>
        <rFont val="Times New Roman"/>
        <family val="1"/>
      </rPr>
      <t xml:space="preserve">: Reunión interna coordinación producto PP Lectura, Escritura y Oralidad. Propuesta estructura producto PPLEO. 2 mesas de trabajo con S.Cultura para coordinar acciones conjuntas.  </t>
    </r>
    <r>
      <rPr>
        <u/>
        <sz val="11"/>
        <color rgb="FF000000"/>
        <rFont val="Times New Roman"/>
        <family val="1"/>
      </rPr>
      <t>7Derechos</t>
    </r>
    <r>
      <rPr>
        <sz val="11"/>
        <color rgb="FF000000"/>
        <rFont val="Times New Roman"/>
        <family val="1"/>
      </rPr>
      <t>: Se retroalimentaron los reportes de acciones afirmativas sobre los 7 derechos en los planes de trabajo de Sello Fase 1 del IV trimestre 2023. Se participó en reuniones de retroalimentación de acciones afirmativas PIOEG en planes de trabajo Sello Fase 2. Se elaboró propuesta metodológica para sensibilización a equipos técnicos Concejo de Bogotá. Propuesta pre y pos test sensibilizaciones a ciudadanía. Se elaboraron 11 conceptos técnicos sobre: proyectos de Acuerdo sobre cuidado menstrual (2); lactancia materna; consumo de sustancias psicoactivas; salud mental en gestantes; promoción de actividad física, recreación, deporte y aprovechamiento tiempo libre; formalización y fortalecimiento de micro, pequeñas y medianas empresas; lineamientos política pública fomento emprendimiento mujeres; proposiciones Concejo sobre atención integral personas mayores e implementación Acuerdos disttritales (y soportes); derecho de petición ciudadana sobre IVE.</t>
    </r>
  </si>
  <si>
    <r>
      <rPr>
        <sz val="11"/>
        <color rgb="FF000000"/>
        <rFont val="Times New Roman"/>
        <family val="1"/>
      </rPr>
      <t xml:space="preserve">Avances en implementación 7 Derechos: </t>
    </r>
    <r>
      <rPr>
        <u/>
        <sz val="11"/>
        <color rgb="FF000000"/>
        <rFont val="Times New Roman"/>
        <family val="1"/>
      </rPr>
      <t>Participación</t>
    </r>
    <r>
      <rPr>
        <sz val="11"/>
        <color rgb="FF000000"/>
        <rFont val="Times New Roman"/>
        <family val="1"/>
      </rPr>
      <t xml:space="preserve">: Mesa técnica Concejo sobre objeción conciencia. </t>
    </r>
    <r>
      <rPr>
        <u/>
        <sz val="11"/>
        <color rgb="FF000000"/>
        <rFont val="Times New Roman"/>
        <family val="1"/>
      </rPr>
      <t>Salud</t>
    </r>
    <r>
      <rPr>
        <sz val="11"/>
        <color rgb="FF000000"/>
        <rFont val="Times New Roman"/>
        <family val="1"/>
      </rPr>
      <t xml:space="preserve">: Mesas técnicas Concejo sobre Doulas y endometriosis; Secretaría de Salud sobre IVE: Mesa prevención maternidades tempranas. Reporte avance productos PPDDHH. </t>
    </r>
    <r>
      <rPr>
        <u/>
        <sz val="11"/>
        <color rgb="FF000000"/>
        <rFont val="Times New Roman"/>
        <family val="1"/>
      </rPr>
      <t>Educación</t>
    </r>
    <r>
      <rPr>
        <sz val="11"/>
        <color rgb="FF000000"/>
        <rFont val="Times New Roman"/>
        <family val="1"/>
      </rPr>
      <t xml:space="preserve">: Reporte avance productos PP Educativa. </t>
    </r>
    <r>
      <rPr>
        <u/>
        <sz val="11"/>
        <color rgb="FF000000"/>
        <rFont val="Times New Roman"/>
        <family val="1"/>
      </rPr>
      <t>Cultura</t>
    </r>
    <r>
      <rPr>
        <sz val="11"/>
        <color rgb="FF000000"/>
        <rFont val="Times New Roman"/>
        <family val="1"/>
      </rPr>
      <t xml:space="preserve">: Avances producto PP Lectura, Escritura y Oralidad. Articulación S.Cultura. </t>
    </r>
    <r>
      <rPr>
        <u/>
        <sz val="11"/>
        <color rgb="FF000000"/>
        <rFont val="Times New Roman"/>
        <family val="1"/>
      </rPr>
      <t>7Derechos</t>
    </r>
    <r>
      <rPr>
        <sz val="11"/>
        <color rgb="FF000000"/>
        <rFont val="Times New Roman"/>
        <family val="1"/>
      </rPr>
      <t>: Retroalimentación acciones PIOEG en reportes 2023-IV en planes de trabajo Sello Fase 1. Reuniones retroalimentación propuestas acciones PIOEG en planes de trabajo Sello Fase 2. Propuesta metodológica sensibilización Concejo. Propuesta pre y post test sensibilización ciudadanía. Elaboración 11 conceptos técnicos sobre proyectos de Acuerdo distritales, Proposiciones Concejo y derechos de petición.</t>
    </r>
  </si>
  <si>
    <t>Las estrategias de trabajo sectorial e intersectorial, así como los documentos y conceptos técnicos aportan a la implementación de los enfoques de género y derechos de las mujeres por parte de las entidades distritales y otros actores clave  y a la toma de decisiones respecto a planes, programas, proyectos y estrategias que garanticen los derechos de las mujeres y promuevan la equidad de género en el Distrito Capital.
Las actividades de sensibilización sobre enfoques de género y derechos de las mujeres aportan al reconocimiento de los derechos de las mujeres y a eliminar los estereotipos de género asociados a discriminaciones y violencias contra ellas.
Las conmemoraciones de fechas emblemáticas aportarn a la visibilización y exigibilidad de derechos de las mujeres en sus diferencias y diversidad.</t>
  </si>
  <si>
    <t>8. Apoyar técnicamente el desarrollo de estrategias que contribuyan a la implementación de 7 derechos de la Política Pública de Mujeres y Equidad  de Género en las entidades de la administración distrital, así como con universidades, sector privado, ONGs y sociedad civil, a traves articulaciones, emisión de conceptos, documentos tecnicos, procesos de información y sensibilización entre otros.</t>
  </si>
  <si>
    <r>
      <rPr>
        <sz val="11"/>
        <color rgb="FF000000"/>
        <rFont val="Calibri"/>
        <family val="2"/>
        <scheme val="minor"/>
      </rPr>
      <t xml:space="preserve">ACUMULADO: Avances en articulación intersectorial: </t>
    </r>
    <r>
      <rPr>
        <u/>
        <sz val="11"/>
        <color rgb="FF000000"/>
        <rFont val="Calibri"/>
        <family val="2"/>
        <scheme val="minor"/>
      </rPr>
      <t>Participación</t>
    </r>
    <r>
      <rPr>
        <sz val="11"/>
        <color rgb="FF000000"/>
        <rFont val="Calibri"/>
        <family val="2"/>
        <scheme val="minor"/>
      </rPr>
      <t xml:space="preserve">: Mesa técnica Concejo sobre objeción conciencia. </t>
    </r>
    <r>
      <rPr>
        <u/>
        <sz val="11"/>
        <color rgb="FF000000"/>
        <rFont val="Calibri"/>
        <family val="2"/>
        <scheme val="minor"/>
      </rPr>
      <t>Salud</t>
    </r>
    <r>
      <rPr>
        <sz val="11"/>
        <color rgb="FF000000"/>
        <rFont val="Calibri"/>
        <family val="2"/>
        <scheme val="minor"/>
      </rPr>
      <t xml:space="preserve">: Mesas técnicas Concejo sobre Doulas y endometriosis; Secretaría de Salud sobre IVE: Mesa prevención maternidades tempranas. Reporte avance productos PPDDHH. </t>
    </r>
    <r>
      <rPr>
        <u/>
        <sz val="11"/>
        <color rgb="FF000000"/>
        <rFont val="Calibri"/>
        <family val="2"/>
        <scheme val="minor"/>
      </rPr>
      <t>Educación</t>
    </r>
    <r>
      <rPr>
        <sz val="11"/>
        <color rgb="FF000000"/>
        <rFont val="Calibri"/>
        <family val="2"/>
        <scheme val="minor"/>
      </rPr>
      <t xml:space="preserve">: Reporte avance productos PP Educativa. </t>
    </r>
    <r>
      <rPr>
        <u/>
        <sz val="11"/>
        <color rgb="FF000000"/>
        <rFont val="Calibri"/>
        <family val="2"/>
        <scheme val="minor"/>
      </rPr>
      <t>Cultura</t>
    </r>
    <r>
      <rPr>
        <sz val="11"/>
        <color rgb="FF000000"/>
        <rFont val="Calibri"/>
        <family val="2"/>
        <scheme val="minor"/>
      </rPr>
      <t xml:space="preserve">: Avances producto PP Lectura, Escritura y Oralidad. Articulación S.Cultura. </t>
    </r>
    <r>
      <rPr>
        <u/>
        <sz val="11"/>
        <color rgb="FF000000"/>
        <rFont val="Calibri"/>
        <family val="2"/>
        <scheme val="minor"/>
      </rPr>
      <t>7Derechos</t>
    </r>
    <r>
      <rPr>
        <sz val="11"/>
        <color rgb="FF000000"/>
        <rFont val="Calibri"/>
        <family val="2"/>
        <scheme val="minor"/>
      </rPr>
      <t>: Retroalimentación acciones PIOEG en reportes 2023-IV en planes de trabajo Sello Fase 1. Reuniones retroalimentación propuestas acciones PIOEG en planes de trabajo Sello Fase 2. Propuesta metodológica sensibilización Concejo. Propuesta pre y post test sensibilización ciudadanía. Elaboración 11 conceptos técnicos sobre proyectos de Acuerdo distritales, Proposiciones Concejo y derechos de petición.</t>
    </r>
  </si>
  <si>
    <r>
      <rPr>
        <sz val="11"/>
        <color rgb="FF000000"/>
        <rFont val="Calibri"/>
        <family val="2"/>
      </rPr>
      <t xml:space="preserve">FEBRERO: Se avanzó en la implementación de 7 derechos PPMyEG así: </t>
    </r>
    <r>
      <rPr>
        <u/>
        <sz val="11"/>
        <color rgb="FF000000"/>
        <rFont val="Calibri"/>
        <family val="2"/>
      </rPr>
      <t>Participación</t>
    </r>
    <r>
      <rPr>
        <sz val="11"/>
        <color rgb="FF000000"/>
        <rFont val="Calibri"/>
        <family val="2"/>
      </rPr>
      <t xml:space="preserve">: Mesa técnica Concejo sobre reclutamiento y derecho objeción de conciencia. </t>
    </r>
    <r>
      <rPr>
        <u/>
        <sz val="11"/>
        <color rgb="FF000000"/>
        <rFont val="Calibri"/>
        <family val="2"/>
      </rPr>
      <t>Salud</t>
    </r>
    <r>
      <rPr>
        <sz val="11"/>
        <color rgb="FF000000"/>
        <rFont val="Calibri"/>
        <family val="2"/>
      </rPr>
      <t xml:space="preserve">: Mesas técnicas con Concejo sobre Doulas y endometriosis; Secretaría de Salud para coordinar acciones IVE; Mesa prevención maternidades tempranas. Elaboración plan acción 2024-1 Mesa Prevención Maternidades y paternidades tempranas. Reporte avance V bimestre 2023 2 productos PP Derechos Humanos. </t>
    </r>
    <r>
      <rPr>
        <u/>
        <sz val="11"/>
        <color rgb="FF000000"/>
        <rFont val="Calibri"/>
        <family val="2"/>
      </rPr>
      <t>Educación</t>
    </r>
    <r>
      <rPr>
        <sz val="11"/>
        <color rgb="FF000000"/>
        <rFont val="Calibri"/>
        <family val="2"/>
      </rPr>
      <t xml:space="preserve">: Reportes avance IV trimestre 2023: 2 productos PP Educativa. </t>
    </r>
    <r>
      <rPr>
        <u/>
        <sz val="11"/>
        <color rgb="FF000000"/>
        <rFont val="Calibri"/>
        <family val="2"/>
      </rPr>
      <t>Cultura</t>
    </r>
    <r>
      <rPr>
        <sz val="11"/>
        <color rgb="FF000000"/>
        <rFont val="Calibri"/>
        <family val="2"/>
      </rPr>
      <t xml:space="preserve">: Reunión interna coordinación producto PP Lectura, Escritura y Oralidad. Propuesta estructura producto PPLEO. 2 mesas de trabajo con S.Cultura para coordinar acciones conjuntas. </t>
    </r>
    <r>
      <rPr>
        <u/>
        <sz val="11"/>
        <color rgb="FF000000"/>
        <rFont val="Calibri"/>
        <family val="2"/>
      </rPr>
      <t>7Derechos</t>
    </r>
    <r>
      <rPr>
        <sz val="11"/>
        <color rgb="FF000000"/>
        <rFont val="Calibri"/>
        <family val="2"/>
      </rPr>
      <t>: Se retroalimentaron los reportes de acciones afirmativas sobre los 7 derechos en los planes de trabajo de Sello Fase 1 del IV trimestre 2023. Se participó en reuniones de retroalimentación de acciones afirmativas PIOEG en planes de trabajo Sello Fase 2. Se elaboró propuesta metodológica para sensibilización a equipos técnicos Concejo de Bogotá. Propuesta pre y pos-test sensibilizaciones a ciudadanía. Se elaboraron 11 conceptos técnicos sobre: proyectos de Acuerdo sobre cuidado menstrual (2); lactancia materna; consumo de sustancias psicoactivas; salud mental en gestantes; promoción de actividad física, recreación, deporte y aprovechamiento tiempo libre; formalización y fortalecimiento de micro, pequeñas y medianas empresas; lineamientos política pública fomento emprendimiento mujeres; proposiciones Concejo sobre atención integral personas mayores e implementación Acuerdos distritales (y soportes); derecho de petición ciudadana sobre IVE.</t>
    </r>
  </si>
  <si>
    <t>9. Realizar acciones para la conmemoración de fechas emblemáticas en relación con la garantía de los 7 derechos de la PPMyEG (8 de Marzo, 28 de Mayo)</t>
  </si>
  <si>
    <t xml:space="preserve">
ACUMULADO:No aplica para el periodo reportado.</t>
  </si>
  <si>
    <t>FEBRERO:La actividd no tiene programación para el mes de febrero 2024.</t>
  </si>
  <si>
    <t>6 - Acompañar el 100% de la implementación de las  Políticas Públicas de PPMYEG y PPASP y de los productos que la SDMujer es responsable</t>
  </si>
  <si>
    <t>En el mes de febrero se realizaron 3 mesas de implementación para la PPMYEG, 4 mesas de implementación para la PPASP y 11 reportes de seguimiento de productos en responsabilidad de la SDMujer en Políticas Públicas Distritales</t>
  </si>
  <si>
    <t>No existen retrasos</t>
  </si>
  <si>
    <t>El acompañamiento técnico a la implementación de las Políticas de PPMYEG y PPASP permite fortalecer la ejecución de los productos y resultados que componen cada uno de los planes de acción de estas políticas, según lo programación establecida para la consecución de los objetivos específicos planteados, con el fin a la garantía de derechos para las mujeres en Bogotá. Así mismo, el acompañamiento técnico a las políticas públicas en el marco del Ciclo de Política, aporta a la transversalización del enfoque de género en las políticas públicias distritales en formulación e implementación.</t>
  </si>
  <si>
    <t>10. Apoyar técnicamente la implementación y socialización de la Política Pública de Mujeres y Equidad de Género - PPMYEG-.</t>
  </si>
  <si>
    <t xml:space="preserve">
ACUMULADO: Se realizaron 3 mesas internas de implementación con equipos de la DDDP, en las cuales se revisaron las dificultades que se evidenciaron con los reportes de productos de la PPMYEG a cargo del sector integración social y salud, así como de los lineamientos para el reporte de implementación del enfoque de género en productos de esta política.
FEBRERO: Durante el mes de febrero se realizaron 3 mesas internas de implementación con equipos de la DDDP, en las cuales se revisaron las dificultades que se evidenciaron con los reportes de productos de la PPMYEG a cargo del sector integración social y salud, así como de los lineamientos para el reporte de implementación del enfoque de género en productos de esta política. </t>
  </si>
  <si>
    <t>https://secretariadistritald.sharepoint.com/:f:/s/PLANDEACCIN-POADDDP2023/EkV47D0BiOZJhxmFYQ1sCY4Bebl40vK_hlCAHZlDuatbiA?e=6hbgCc</t>
  </si>
  <si>
    <t>11. Apoyar técnicamente la implementación y socialización de la Pública de Actividades Sexuales Pagadas -PPASP-. </t>
  </si>
  <si>
    <t xml:space="preserve">
ACUMULADO: Se realizaron 4 mesas de implementación: 2 con equipos internos de la DDDP para revisión de responsabilidades y corresponsabilidades en la PPASP y 1 con la Dirección de Enfoque Diferencial para revisar la implementación del producto que tienen en responsabilidad en esta política, y 1 con la Mesa ZESAI para seguimiento del componente social y cultural.
FEBRERO: Se realizaron 4 mesas de implementación: 2 con equipos internos de la DDDP para revisión de responsabilidades y corresponsabilidades en la PPASP, 1 con la Dirección de Enfoque Diferencial para revisar la implementación del producto que tienen en responsabilidad en esta política, y 1 con la Mesa ZESAI para seguimiento del componente social y cultural.</t>
  </si>
  <si>
    <t>https://secretariadistritald.sharepoint.com/:f:/s/PLANDEACCIN-POADDDP2023/Ej_H-6562PVIlAP3hAurrsABp-QOFz6JwQn_zTQ5uCuQCg?e=0kwYfc</t>
  </si>
  <si>
    <t>12.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</si>
  <si>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t xml:space="preserve">ACUMULADO: Se realizó el reporte de seguimiento de 13 políticas públicas distritales en las que tiene responsabilidad la SDMujer: Primera Infancia, Infancia y Adolescencia, y Seguridad Convivencia y Justicia, LGBTI, Envejecimiento y Vejez, Juventud, Familias, Adultez, Gestión del Hábitat, Educación, Discapacidad y Fenómeno de Habitabilidad en Calle, Derechos Humanos y Lucha contra la trata de personas. 
FEBRERO: Se realizó el reporte de seguimiento de 11 políticas públicas distritales en las que tiene responsabilidad la SDMujer: LGBTI, Envejecimiento y Vejez, Juventud, Familias, Adultez, Gestión del Hábitat, Educación, Discapacidad y Fenómeno de Habitabilidad en Calle, Derechos Humanos y Lucha contra la trata de personas. </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</si>
  <si>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</si>
  <si>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</si>
  <si>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</si>
  <si>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</si>
  <si>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</si>
  <si>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</si>
  <si>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</si>
  <si>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</si>
  <si>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</si>
  <si>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</si>
  <si>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3. Implementar de manera transversal el enfoque de género y las políticas públicas lideradas por la SdMujer, en los 15 sectores de la administración distrital</t>
  </si>
  <si>
    <t>NIVEL</t>
  </si>
  <si>
    <t xml:space="preserve"> META</t>
  </si>
  <si>
    <t>DESCRIPCIÓN DEL INDICADOR</t>
  </si>
  <si>
    <t>FORMULA DEL INDICADOR</t>
  </si>
  <si>
    <t>TIPO DE ANUALIZACIÓN  (Según aplique)</t>
  </si>
  <si>
    <t xml:space="preserve">MAGNITUD CUATRIENIO
(Únicamente para indicadores Sectoriales y PMR. Se debe diligenciar "A demanda" cuando aplique en los indicadores de actividad) </t>
  </si>
  <si>
    <t>UNIDAD DE MEDIDA</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</si>
  <si>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</si>
  <si>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</si>
  <si>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</si>
  <si>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</si>
  <si>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</si>
  <si>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</si>
  <si>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</si>
  <si>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</si>
  <si>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</si>
  <si>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</si>
  <si>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</si>
  <si>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</si>
  <si>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</si>
  <si>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</si>
  <si>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Implementar la Política Pública de Mujeres y Equidad de género en los sectores responsables del cumplimiento de su plan de acción. (Meta 4 y 6)</t>
  </si>
  <si>
    <t>Política Pública de Mujeres y Equidad de Género en los sectores responsables del cumplimiento de su plan de acción implementada.</t>
  </si>
  <si>
    <t>(Número de acciones ejecutadas para la implementación de la Política Pública de Mujeres y Equidad de Género / Número de acciones programadas para la implementación de la Política Pública de Mujeres y Equidad de Género) *100</t>
  </si>
  <si>
    <t>Constante</t>
  </si>
  <si>
    <t>Procentaje</t>
  </si>
  <si>
    <t>Este indicador busca garantizar la revisión de las acciones realizadas para la implementación de la Política Pública de Mujeres y Equidad de Género, desde el acompañamiento técnico realizado a los sectores responsables de productos en su plan de acción y las acciones de reportee y seguimiento de esta política pública
(meta 4 y 6).</t>
  </si>
  <si>
    <t>Dirección de Derechos y Diseño de Política</t>
  </si>
  <si>
    <t>Mensual</t>
  </si>
  <si>
    <t>Solicitudes de seguimiento y retroalimentación trimestrales para la implementación de la PPMYEG, acompañamientos técnicos realizados a los sectores de la administración distrital para la implementación de la PPMYEG</t>
  </si>
  <si>
    <t xml:space="preserve">Se realizó revisión y retroalimentación de los reportes del IV Trimestre 2023 de la PPMyEG de los sectores CUL, JUR, HAC, AMB, INT, HAB, DEE, MOV, MUJ, SAL,EDU, GEP y GOB. 
Se realizaron 3 mesas internas de implementación con equipos de la DDDP, en las cuales se revisaron las dificultades que se evidenciaron con los reportes de productos de la PPMYEG a cargo de los sectores INT y SAL, así como de los lineamientos para el reporte de implementación del enfoque de género en productos de esta política. </t>
  </si>
  <si>
    <t>https://secretariadistritald.sharepoint.com/:f:/s/PLANDEACCIN-POADDDP2023/EsO81M9fh7JPl1hbtv2iQ_UB_J25wZRzW9NMDidbc_8cDQ?e=E9nNqo</t>
  </si>
  <si>
    <t>Se realizó revisión, retroalimentación y consolidación del reporte de logros de transversalización de género del mes de diciembre del 2023, de los sectores: Gestión Pública, Hacienda, Desarrollo Económico, Educación, Salud, Integración Social, Cultura, Ambiente, Mujeres y Hábitat. Los sectores Seguridad, Jurídica y Movilidad no remiten reporte, ya que cumplieron con las metas programadas en la vigencia.
Se realizó revisión y retroalimentación de los reportes del IV Trimestre 2023 de la PPMyEG de los sectores Cultura, Jurídica, Hacienda, Ambiente, Integración Social, Hábitat, Desarrollo Económico, Movilidad, Mujeres, Salud, Educación, Gestión Pública y Gobierno. 
Se actualizó con corte a septiembre del 2023 el informe de derechos del Plan de Igualdad de Oportunidades Para la Equidad de Género. 
Se realizaron 3 mesas internas de implementación con equipos de la DDDP, en las cuales se revisaron las dificultades que se evidenciaron con los reportes de productos de la PPMYEG a cargo del sector integración social y salud, así como de los lineamientos para el reporte de implementación del enfoque de género en productos de esta política</t>
  </si>
  <si>
    <t>No se presentaron retrasos</t>
  </si>
  <si>
    <t>suma</t>
  </si>
  <si>
    <t>Incorporar de manera transversal en los 15 sectores de la administración distrital y en las localidades, el enfoque de género y de derechos de las mujeres (Meta 1 y 5)</t>
  </si>
  <si>
    <t>Estrategia de transversalización implementada en los 15 sectores de la Administración Distrital</t>
  </si>
  <si>
    <t>(Número de sectores en los que se implementa la estrategia de transversalización/ Numero de sectores programados para la implementación de la estrategia de transversalización) *100</t>
  </si>
  <si>
    <t>Número</t>
  </si>
  <si>
    <t>Este indicador busca dar cuenta de la transversalización del enfoque de género y de derechos de las mujeres en los 15 sectores de la administración distrital a traves de documentos tecnicos, conceptos tecnicos, asistencia a instancias de participación y acciones enmarcadas en el Sello en igualdad. (meta 1 y 5).</t>
  </si>
  <si>
    <t>Informes, documentos de lineamientos, actas de reunión y listados de asistencia.</t>
  </si>
  <si>
    <t xml:space="preserve">https://secretariadistritald.sharepoint.com/:f:/s/PLANDEACCIN-POADDDP2023/ElP6ay2Df6RDl_3Dmhns9vUBKObNl3ZwZ2sDZ56wSG5nrw?e=yTBDKb
</t>
  </si>
  <si>
    <t>creciente</t>
  </si>
  <si>
    <t>Transversalización del Enfoque de Género y Diferencial para las mujeres</t>
  </si>
  <si>
    <t>Realizar procesos de información y sensibilización que contribuyan a la implementación de 7 derechos de la Política Pública de Mujeres y Equidad de Género</t>
  </si>
  <si>
    <t>Procesos de información y sensibilización realizadas sobre los 7 derechos priorizados de la Política Pública de Mujeres y Equidad de Género</t>
  </si>
  <si>
    <t>Numero de procesos de información y sensibilización ejecutados sobre los 7 derechos priorizados de la Política Pública de Mujeres y Equidad de Género</t>
  </si>
  <si>
    <t>Suma</t>
  </si>
  <si>
    <t>A demanda</t>
  </si>
  <si>
    <t>Este indicador da cuenta de los procesos de información y sensibilización generados  a la ciudadanía y a  las y los funcionarios públicos sobre el reconocimiento de los 7 derechos priorizados de la Política Pública de Mujeres y Equidad de Género. Se establece a demanda teniendo en cuenta que las acciones se generan a solicitud de las entidades y a necesidad de la ciudadanía.</t>
  </si>
  <si>
    <t>Trimestral</t>
  </si>
  <si>
    <t>Ficha de resultados de sensibilizaciones.</t>
  </si>
  <si>
    <t>No se presentaron avances en el periodo reportado</t>
  </si>
  <si>
    <t>decreciente</t>
  </si>
  <si>
    <t>Gestión de Polìticas Pùblicas</t>
  </si>
  <si>
    <t>Socializar documento guía metodológica sobre el seguimiento con enfoque de género en la UTA de la CIM.</t>
  </si>
  <si>
    <t>Documento guía metodológica sobre el seguimiento con enfoque de género en la UTA de la CIM socializado.</t>
  </si>
  <si>
    <t>(Número de socializaciones de la Guia Metodologica sobre el seguimiento con enfoque de género realizadasen la UTA de la CIM / Número de socializaciones programadas )*100</t>
  </si>
  <si>
    <t>Este indicador busca socializar el documento guia metodologica sobre el seguimiento con enfoque de género en la UTA de la CIM, por lo depende del desarrollo de la sesión de la UTA. Promueve el fortalecimiento de capacidades en el seguimiento con enfoque de género en las entidades y sectores de la Administración Distrital.</t>
  </si>
  <si>
    <t>Anual</t>
  </si>
  <si>
    <t>1. Acta de la socialización de la Guía</t>
  </si>
  <si>
    <t>No se programó avance para el periodo reportado</t>
  </si>
  <si>
    <t>constante</t>
  </si>
  <si>
    <t>Realizar los informes de asistencia técnica para la transversalización del enfoque de género de cada uno de los 15 sectores de la Administración Distrital.</t>
  </si>
  <si>
    <t>Informes de asistencia técnica para la transversalización del enfoque de género para cada uno de los 15 sectores de la Administración Distrital.</t>
  </si>
  <si>
    <t>(Informe de asistencia técnica realizado/  informe de asistencia técnica programado) *100</t>
  </si>
  <si>
    <t>A través del Infome de asistencia técnica  se da cuenta de los avances generados a los 15 sectores de la administración distrital sobre la transversalización del enfoque de género.</t>
  </si>
  <si>
    <t>15 informes de asistencia técnica para la transversalización del enfoque de género para cada uno de los 15 sectores de la Administración Distrital.</t>
  </si>
  <si>
    <t>Desarrollar sesiones de la secretaría técnica de la CIM</t>
  </si>
  <si>
    <t>Informe de la Comisión Intersectorial de Mujeres con Secretaría técnica</t>
  </si>
  <si>
    <t>(Informe de la Comisión Intersectorial de Mujeres/ Informe de la Comisión Intersectorial de Mujeres programado) *100</t>
  </si>
  <si>
    <t>Creciente</t>
  </si>
  <si>
    <t xml:space="preserve">Este indicador a traves del informe de la Comisión Intersectorial de Mujeres da cuenta del desarrollo de las sesiones con secretaría técnica </t>
  </si>
  <si>
    <t xml:space="preserve"> 1. Informes de la CIM</t>
  </si>
  <si>
    <t>Coordinar la Unidad Técnica de Apoyo (UTA) de la Comisión Intersectorial de Mujeres.</t>
  </si>
  <si>
    <t>Número de sesiones de la UTA realizadas</t>
  </si>
  <si>
    <t>(Numero de sesiones de la UTA realizadas /Numero de sesiones de la UTA programadas) *100</t>
  </si>
  <si>
    <t>Este indicador da cuenta de la coordinación de la Unidad Técnica de Apoyo (UTA) de la Comisión Intersectorial de Mujeres (CIM) y se reporta  lo relevante de cada sesión</t>
  </si>
  <si>
    <t>1. Actas de la UTA 2. Presentaciones UTA</t>
  </si>
  <si>
    <t xml:space="preserve">Teniendo en cuenta que en el mes de enero no se realizó la primera sesión,   El 15 de febrero de 2024 se desarrolló la primera sesión de la UTA y de la CIM, en la cual se socializó la propuesta del plan de acción CIM y UTA 2024, se compartió el calendario de las sesiones UTA de la vigencia, se dio contexto sobre el ejercicio de buenas prácticas, se socializó el cronograma de reportes PPMYEG-PPASP- Planes de trabajo Sello 2024, se brindó información sobre el proceso de marcación en el Trazador presupuestal de Igualdad y Equidad de Género_ TPIEG para 2024 y se dio información sobre a aspectos a tener en cuenta para la conmemoración del 8M. La segunda sesión se llevó a cabo de manera asincrónica el 22 de febrero, en esta,  cual se realizó la aprobación de plan de acción CIM _ UTA 2024, se recordó la importancia de enviar oficios de delegación oficial CIM y UTA 2024, se informó sobre el balance de entrega de reportes IV trimestre 2023, de políticas e instrumentos y sobre el cronograma de reportes 2024. La evidencia de la segunda sesión de encuentra en proceso de aprobación. </t>
  </si>
  <si>
    <t>https://secretariadistritald.sharepoint.com/:f:/s/PLANDEACCIN-POADDDP2023/EoI4PlYXoF1GuHhqi5zGW2cBA1mO8KXMwSyecR7_SecVpw?e=spiM8g</t>
  </si>
  <si>
    <t xml:space="preserve">El 15 de febrero de 2024 se desarrolló la primera sesión de la Unidad Técnica de Apoyo de la Comisión Intersectorial de Mujeres, en la cual se socializó la propuesta del plan de acción CIM y UTA 2024, se compartió el calendario de las sesiones UTA de la vigencia, se dio contexto sobre el ejercicio de buenas prácticas, se socializó el cronograma de reportes PPMYEG-PPASP- Planes de trabajo Sello 2024, se brindó información sobre el proceso de marcación en el Trazador presupuestal de Igualdad y Equidad de Género_ TPIEG para 2024 y se dio información sobre a aspectos a tener en cuenta para la conmemoración del 8M. La segunda sesión se llevó a cabo de manera asincrónica el 22 de febrero, en esta,  cual se realizó la aprobación de plan de acción CIM _ UTA 2024, se recordó la importancia de enviar oficios de delegación oficial CIM y UTA 2024, se informó sobre el balance de entrega de reportes IV trimestre 2023, de políticas e instrumentos y sobre el cronograma de reportes 2024. La evidencia de la segunda sesión de encuentra en proceso de aprobación. </t>
  </si>
  <si>
    <t xml:space="preserve">No se presentaron retrasos en el cumplimiento de sesiones programadas </t>
  </si>
  <si>
    <t>ELABORÓ</t>
  </si>
  <si>
    <t>Firma:</t>
  </si>
  <si>
    <t>APROBÓ (Según aplique Gerenta de proyecto, Lider técnica y responsable de proceso)</t>
  </si>
  <si>
    <t>REVISÓ OFICINA ASESORA DE PLANEACIÓN</t>
  </si>
  <si>
    <t xml:space="preserve">VoBo. </t>
  </si>
  <si>
    <t>Nombre: ANGIE PAOLA MESA</t>
  </si>
  <si>
    <t>Nombre:</t>
  </si>
  <si>
    <t>Cargo: DIRECTORA DE DERECHOS Y DISEÑO DE POLÍTICA- LIDERESA TÉCNICA Y RESPONSABLE DEL PROCESO</t>
  </si>
  <si>
    <t xml:space="preserve">Cargo: SUBSECRETARIA DEL CUIDADO Y POLÍTICAS DE IGUALDAD- GERENTA </t>
  </si>
  <si>
    <t xml:space="preserve">Cargo: </t>
  </si>
  <si>
    <t>Nombre:  LEIDY ALVAREZ,  HEIDI GUZMÁN, MARIA ALEJANDRA MUÑOZ</t>
  </si>
  <si>
    <t>Sigla</t>
  </si>
  <si>
    <t>Definición</t>
  </si>
  <si>
    <t>ACDTIC</t>
  </si>
  <si>
    <t>Alta Consejería Distrital de Tecnologías de Información y Comunicaciones</t>
  </si>
  <si>
    <t>AMB</t>
  </si>
  <si>
    <t>Sector Ambiente</t>
  </si>
  <si>
    <t>ATENEA</t>
  </si>
  <si>
    <t xml:space="preserve">Agencia Distrital para la Educación Supeior, la Ciencia y la Tecbologia </t>
  </si>
  <si>
    <t>ASCUN</t>
  </si>
  <si>
    <t>Asociación Colombiana de Universidades</t>
  </si>
  <si>
    <t>C-40</t>
  </si>
  <si>
    <t xml:space="preserve">Grupo de Liderazgo Climático </t>
  </si>
  <si>
    <t>CCM</t>
  </si>
  <si>
    <t>Consejo Consultivo de Mujeres</t>
  </si>
  <si>
    <t>CDSCCFB</t>
  </si>
  <si>
    <t>Comisión Distrital de Seguridad, Comodidad y Convivencia en el Fútbol de Bogotá</t>
  </si>
  <si>
    <t>CIDPO</t>
  </si>
  <si>
    <t>Comisión Intersectorial Diferencial Poblacional</t>
  </si>
  <si>
    <t>CIEP</t>
  </si>
  <si>
    <t>Comisión Intersectorial del Espacio Público</t>
  </si>
  <si>
    <t>CIM</t>
  </si>
  <si>
    <t>Comisión Intersectorial de Mujeres</t>
  </si>
  <si>
    <t>CIOM</t>
  </si>
  <si>
    <t>Casas de Igualdad de Oportunidades para las Mujeres</t>
  </si>
  <si>
    <t>COLMYG</t>
  </si>
  <si>
    <t>Comités Operativos Locales de Mujer y Género</t>
  </si>
  <si>
    <t>CT</t>
  </si>
  <si>
    <t>Concepto Técnico</t>
  </si>
  <si>
    <t>CUL</t>
  </si>
  <si>
    <t>Sector Cultura, Recreación y Deporte</t>
  </si>
  <si>
    <t>DADEP</t>
  </si>
  <si>
    <t>Departamento Administrativo de la Defendoría del Espacio Público</t>
  </si>
  <si>
    <t>DASCD</t>
  </si>
  <si>
    <t>Departamento Administrativo del Servicio Civil Distrital</t>
  </si>
  <si>
    <t>DCLS</t>
  </si>
  <si>
    <t>Derecho a una cultura libre de sexismo</t>
  </si>
  <si>
    <t>DED</t>
  </si>
  <si>
    <t>Derecho a la educación con equidad</t>
  </si>
  <si>
    <t>DEE</t>
  </si>
  <si>
    <t>Sector Desarrollo Económico</t>
  </si>
  <si>
    <t>DDHH</t>
  </si>
  <si>
    <t>Derechos Humanos</t>
  </si>
  <si>
    <t>DDDP</t>
  </si>
  <si>
    <t>Direccion de Derechos y Diseño de Política</t>
  </si>
  <si>
    <t>DEVAJ</t>
  </si>
  <si>
    <t>Dirección de Eliminación de las Violencias contra las Mujeres y Acceso a la Justicia</t>
  </si>
  <si>
    <t>DT</t>
  </si>
  <si>
    <t>Documeto Técnico</t>
  </si>
  <si>
    <t>EAAB</t>
  </si>
  <si>
    <t>Empresa de Acueducto y Alcantarillado de Bogota</t>
  </si>
  <si>
    <t>EDU</t>
  </si>
  <si>
    <t>Sector Educación</t>
  </si>
  <si>
    <t>ESAP</t>
  </si>
  <si>
    <t>Escuela Superior de Administración Pública</t>
  </si>
  <si>
    <t>FUGA</t>
  </si>
  <si>
    <t>Fundación Gilberto Alzáte Avendaño</t>
  </si>
  <si>
    <t>GEP</t>
  </si>
  <si>
    <t>Sector Gestión Pública</t>
  </si>
  <si>
    <t>GIZ</t>
  </si>
  <si>
    <t>Agencia de Cooperación Internacional Alemana</t>
  </si>
  <si>
    <t>GOB</t>
  </si>
  <si>
    <t>Sector Gobierno</t>
  </si>
  <si>
    <t>GPAZ</t>
  </si>
  <si>
    <t>Grupo de Género en la Paz (grupo de organizaciones nacionales e internacionales)</t>
  </si>
  <si>
    <t>HAB</t>
  </si>
  <si>
    <t>Sector Hábitat</t>
  </si>
  <si>
    <t>HAC</t>
  </si>
  <si>
    <t>Sector Hacienda</t>
  </si>
  <si>
    <t>HVD</t>
  </si>
  <si>
    <t>Derecho al hábitat y vivienda digna</t>
  </si>
  <si>
    <t>ICFES</t>
  </si>
  <si>
    <t>Instituto Colombiano para la Evaluación de la Educación</t>
  </si>
  <si>
    <t>IDEP</t>
  </si>
  <si>
    <t>Instituto para la Investigación Educativa y el Desarrollo Pedagógico</t>
  </si>
  <si>
    <t>IDPYBA</t>
  </si>
  <si>
    <t>Instituto Distrital de Protección y Bienestar Animal</t>
  </si>
  <si>
    <t>IDRD</t>
  </si>
  <si>
    <t>Instituto Distrital de Recreación y Deporte</t>
  </si>
  <si>
    <t>IDT</t>
  </si>
  <si>
    <t xml:space="preserve">Instituto Distrital de Turismo </t>
  </si>
  <si>
    <t>IDU</t>
  </si>
  <si>
    <t>Instituto de Desarrollo Urbano</t>
  </si>
  <si>
    <t>IES</t>
  </si>
  <si>
    <t>Institución de Educación Superior</t>
  </si>
  <si>
    <t>INT</t>
  </si>
  <si>
    <t>Sector Integración Social</t>
  </si>
  <si>
    <t>IVE</t>
  </si>
  <si>
    <t>Interrupción Voluntaria del Embarazo</t>
  </si>
  <si>
    <t>JBB</t>
  </si>
  <si>
    <t>Jardín Botánico de Bogotá</t>
  </si>
  <si>
    <t>JEP</t>
  </si>
  <si>
    <t>Jurisdicción Especial para la Paz</t>
  </si>
  <si>
    <t>JUR</t>
  </si>
  <si>
    <t>Sector Gestión Jurídica</t>
  </si>
  <si>
    <t>MAS</t>
  </si>
  <si>
    <t xml:space="preserve">Mesa de Atención social </t>
  </si>
  <si>
    <t>MOV</t>
  </si>
  <si>
    <t>Sector Movilidad</t>
  </si>
  <si>
    <t>MUJ</t>
  </si>
  <si>
    <t>Sector Mujeres</t>
  </si>
  <si>
    <t>OFB</t>
  </si>
  <si>
    <t>Orquesta Filarmónica de Bogotá</t>
  </si>
  <si>
    <t>PAD</t>
  </si>
  <si>
    <t>Plan Distrital de Atención a Víctimas</t>
  </si>
  <si>
    <t>PC</t>
  </si>
  <si>
    <t>Derecho a la paz y convivencia con equidad de género</t>
  </si>
  <si>
    <t>PDET</t>
  </si>
  <si>
    <t>Programas de Desarrollo con Enfoque Territorial</t>
  </si>
  <si>
    <t>PES</t>
  </si>
  <si>
    <t>Plan Especial de Salvaguardia</t>
  </si>
  <si>
    <t>POT</t>
  </si>
  <si>
    <t>Plan de Ordenamiento Territorial</t>
  </si>
  <si>
    <t>PP</t>
  </si>
  <si>
    <t>Política Pública</t>
  </si>
  <si>
    <t>PPASP</t>
  </si>
  <si>
    <t>Política Pública de Actividades Sexuales Pagadas</t>
  </si>
  <si>
    <t>PPMyEG</t>
  </si>
  <si>
    <t>Política Pública de Mujeres y Equidad de Género</t>
  </si>
  <si>
    <t>PYR</t>
  </si>
  <si>
    <t>Derecho a la participación y representación con equidad</t>
  </si>
  <si>
    <t>RAC</t>
  </si>
  <si>
    <t>Red de Alianzas del Cuidado</t>
  </si>
  <si>
    <t>SAL</t>
  </si>
  <si>
    <t>Sector Salud</t>
  </si>
  <si>
    <t>SCRD</t>
  </si>
  <si>
    <t xml:space="preserve">Secretaría de Cultura, Recreación y Deporte </t>
  </si>
  <si>
    <t>SDIG</t>
  </si>
  <si>
    <t>Sello Distrital de Igualdad De Género</t>
  </si>
  <si>
    <t>SDM</t>
  </si>
  <si>
    <t>Secretaría Distrital de Movilidad</t>
  </si>
  <si>
    <t>SDP</t>
  </si>
  <si>
    <t>Sector Planeación</t>
  </si>
  <si>
    <t>SEG</t>
  </si>
  <si>
    <t>Sector Seguridad</t>
  </si>
  <si>
    <t>SOFA</t>
  </si>
  <si>
    <t>Salón del Ocio y la Fantasía</t>
  </si>
  <si>
    <t>SP</t>
  </si>
  <si>
    <t>Derecho a la salud plena</t>
  </si>
  <si>
    <t>Subred Sur</t>
  </si>
  <si>
    <t>Subred Integrada de Servicios de Salud Sur E.S.E.</t>
  </si>
  <si>
    <t>TID</t>
  </si>
  <si>
    <t>Derecho al trabajo en condiciones de igualdad y dignidad</t>
  </si>
  <si>
    <t>UMV</t>
  </si>
  <si>
    <t>Unidad de Mantenimiento Vial</t>
  </si>
  <si>
    <t>UNAD</t>
  </si>
  <si>
    <t>Universidad Nacional Abierta y a Distancia</t>
  </si>
  <si>
    <t>UTA</t>
  </si>
  <si>
    <t>Unidad Técnicas de Apoyo</t>
  </si>
  <si>
    <t>VIH</t>
  </si>
  <si>
    <t>Virus de Inmunodeficiencia Humana</t>
  </si>
  <si>
    <t>ZESAI</t>
  </si>
  <si>
    <t>Zonas Especiales de Servicios de Alto Impacto</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</si>
  <si>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</si>
  <si>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</si>
  <si>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</si>
  <si>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</si>
  <si>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</si>
  <si>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</si>
  <si>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</si>
  <si>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</si>
  <si>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</si>
  <si>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</si>
  <si>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</si>
  <si>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</si>
  <si>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</si>
  <si>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</si>
  <si>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</si>
  <si>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</si>
  <si>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</si>
  <si>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</si>
  <si>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</si>
  <si>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</si>
  <si>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</si>
  <si>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</si>
  <si>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</si>
  <si>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</si>
  <si>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</si>
  <si>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</si>
  <si>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</si>
  <si>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</si>
  <si>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</si>
  <si>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</si>
  <si>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</si>
  <si>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</si>
  <si>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</si>
  <si>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</si>
  <si>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</si>
  <si>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</si>
  <si>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</si>
  <si>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</si>
  <si>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</si>
  <si>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</si>
  <si>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</si>
  <si>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</si>
  <si>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</si>
  <si>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</si>
  <si>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</si>
  <si>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</si>
  <si>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</si>
  <si>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</si>
  <si>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</si>
  <si>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</si>
  <si>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</si>
  <si>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</si>
  <si>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</si>
  <si>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</si>
  <si>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</si>
  <si>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</si>
  <si>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</si>
  <si>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</si>
  <si>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</si>
  <si>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</si>
  <si>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</si>
  <si>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</si>
  <si>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</si>
  <si>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</si>
  <si>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</si>
  <si>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</si>
  <si>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</si>
  <si>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</si>
  <si>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</si>
  <si>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</si>
  <si>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</si>
  <si>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</si>
  <si>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</si>
  <si>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</si>
  <si>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</si>
  <si>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</si>
  <si>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</si>
  <si>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</si>
  <si>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</si>
  <si>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</si>
  <si>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</si>
  <si>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</si>
  <si>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</si>
  <si>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</si>
  <si>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</si>
  <si>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</si>
  <si>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</si>
  <si>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</si>
  <si>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</si>
  <si>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</si>
  <si>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</si>
  <si>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</si>
  <si>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</si>
  <si>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</si>
  <si>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</si>
  <si>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</si>
  <si>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</si>
  <si>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</si>
  <si>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</si>
  <si>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</si>
  <si>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</si>
  <si>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</si>
  <si>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</si>
  <si>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</si>
  <si>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</si>
  <si>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</si>
  <si>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</si>
  <si>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</si>
  <si>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</si>
  <si>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</si>
  <si>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</si>
  <si>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</si>
  <si>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</si>
  <si>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</si>
  <si>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</si>
  <si>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</si>
  <si>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</si>
  <si>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</si>
  <si>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</si>
  <si>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</si>
  <si>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</si>
  <si>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</si>
  <si>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</si>
  <si>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</si>
  <si>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</si>
  <si>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</si>
  <si>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</si>
  <si>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</si>
  <si>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</si>
  <si>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</si>
  <si>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</si>
  <si>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</si>
  <si>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</si>
  <si>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</si>
  <si>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</si>
  <si>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</si>
  <si>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</si>
  <si>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</si>
  <si>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</si>
  <si>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</si>
  <si>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</si>
  <si>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</si>
  <si>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</si>
  <si>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</si>
  <si>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</si>
  <si>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</si>
  <si>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</si>
  <si>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</si>
  <si>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</si>
  <si>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</si>
  <si>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</si>
  <si>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</si>
  <si>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</si>
  <si>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</si>
  <si>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</si>
  <si>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</si>
  <si>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</si>
  <si>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</si>
  <si>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</si>
  <si>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</si>
  <si>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</si>
  <si>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</si>
  <si>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</si>
  <si>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</si>
  <si>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</si>
  <si>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</si>
  <si>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</si>
  <si>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</si>
  <si>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</si>
  <si>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</si>
  <si>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</si>
  <si>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</si>
  <si>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</si>
  <si>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</si>
  <si>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</si>
  <si>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</si>
  <si>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</si>
  <si>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</si>
  <si>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</si>
  <si>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</si>
  <si>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</si>
  <si>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</si>
  <si>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</si>
  <si>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</si>
  <si>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</si>
  <si>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</si>
  <si>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</si>
  <si>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</si>
  <si>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</si>
  <si>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</si>
  <si>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</si>
  <si>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</si>
  <si>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</si>
  <si>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</si>
  <si>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</si>
  <si>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</si>
  <si>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</si>
  <si>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</si>
  <si>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</si>
  <si>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</si>
  <si>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</si>
  <si>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</si>
  <si>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</si>
  <si>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</si>
  <si>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</si>
  <si>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</si>
  <si>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</si>
  <si>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</si>
  <si>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</si>
  <si>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</si>
  <si>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</si>
  <si>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</si>
  <si>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</si>
  <si>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</si>
  <si>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</si>
  <si>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</si>
  <si>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</si>
  <si>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</si>
  <si>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</si>
  <si>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</si>
  <si>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</si>
  <si>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</si>
  <si>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</si>
  <si>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</si>
  <si>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</si>
  <si>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Las reservas presupuestales has presentado los siguientes giros:
-	Enero 2024: Se realizó el giró correspondiente a la cuenta por pagar constituida en el mes de diciembre de 2023 de los eventos realizados por la DDDP del Contrato 986 de 2023 de Operador Logístico. 
-	Febrero 2024: Se realizó el giro de las adiciones (27 días del mes enero de 2024) de los Contratos de Prestación de Servicios y Apoyo a la Gestión No. 115 y 119 de 2023   </t>
  </si>
  <si>
    <t>ACUMULADO: No se cuenta con programación de la actividad para este periodo.
FEBRERO: No se cuenta con programación de la actividad para este periodo.</t>
  </si>
  <si>
    <t>ACUMULADO: Se revisaron, analizaron y retroalimentaron los reportes de plan de acción de la Política Pública de Actividades Sexuales Pagadas, correspondientes al IV trimestre del 2023, incorporando recomendaciones en los reportes cuantitativos, cualitativos, de enfoques y financiero. Los sectores retroalimentados en el mes de febrero se mencionan a continuación: CUL, JUR, INT, HAB, MOV, MUJ, DEE, GEP, EDU, SAL y GOB. 
FEBRERO: Se revisaron, analizaron y retroalimentaron los reportes de plan de acción de la Política Pública de Actividades Sexuales Pagadas, correspondientes al IV trimestre del 2023, incorporando recomendaciones en los reportes cuantitativos, cualitativos, de enfoques y financiero. Los sectores retroalimentados en el mes de febrero se mencionan a continuación: CUL, JUR, INT, HAB, MOV, MUJ, DEE, GEP, EDU, SAL y GOB.</t>
  </si>
  <si>
    <t>De enero a febrero se realizaron 3 mesas de implementación para la PPMYEG, 4 mesas de implementación para la PPASP y 13 reportes de seguimiento de productos en responsabilidad de la SDMujer en Políticas Públicas Distritales</t>
  </si>
  <si>
    <r>
      <t xml:space="preserve">Se realizó acompañamiento técnico para la definición de planes de trabajo de la 2da fase de Sello por medio de reuniones de articulación con las entidades, se realizó acompañamiento por medio de la participación en  instancias, se elaboró material pedagógico y metodológico sobre incorporación del enfoque de género en 6 sectores priorizados en cumplimiento de compromisos de los primeros 100 días de la Administración Distrital,  se realizó sensibilización sobre incorporación del enfoque de género al sector AMB y se elaboró el concepto técnico guía de acciones para prevención y denuncia de la violencia basada en género IDU. 
</t>
    </r>
    <r>
      <rPr>
        <b/>
        <sz val="11"/>
        <color rgb="FF000000"/>
        <rFont val="Times New Roman"/>
        <family val="1"/>
      </rPr>
      <t>En relación con la implementación de 7 derechos PPMyE</t>
    </r>
    <r>
      <rPr>
        <sz val="11"/>
        <color rgb="FF000000"/>
        <rFont val="Times New Roman"/>
        <family val="1"/>
      </rPr>
      <t>G (meta 5), en febrero se avanzó en: Participación: Mesa técnica Concejo sobre reclutamiento y derecho objeción de conciencia. Salud: Mesas técnicas con: Concejo sobre Doulas y endometriosis; Secretaría de Salud para coordinar acciones IVE; Mesa prevención maternidades tempranas. Elaboración plan acción 2024-1 mesa prevención maternidades y paternidades tempranas. Reporte avance V bimestre 2023: 2 productos PP Derechos Humanos. Educación: Reportes avance IV trimestre 2023: 2 productos PP Educativa. Cultura: Reunión interna coordinación producto PP Lectura, Escritura y Oralidad. Propuesta estructura producto PPLEO. 2 mesas de trabajo con S.Cultura para coordinar acciones conjuntas.  7Derechos: Se retroalimentaron los reportes de acciones afirmativas sobre los 7 derechos en los planes de trabajo de Sello Fase 1 del IV trimestre 2023. Se participó en reuniones de retroalimentación de acciones afirmativas PIOEG en planes de trabajo Sello Fase 2. Se elaboró propuesta metodológica para sensibilización a equipos técnicos Concejo de Bogotá. Propuesta pre y pos test sensibilizaciones a ciudadanía. Se elaboraron 11 conceptos técnicos sobre: proyectos de Acuerdo sobre cuidado menstrual (2); lactancia materna; consumo de sustancias psicoactivas; salud mental en gestantes; promoción de actividad física, recreación, deporte y aprovechamiento tiempo libre; formalización y fortalecimiento de micro, pequeñas y medianas empresas; lineamientos política pública fomento emprendimiento mujeres; proposiciones Concejo sobre atención integral personas mayores e implementación Acuerdos distritales (y soportes); derecho de petición ciudadana sobre IVE. 
En relación al Sello En Igualdad en la línea de trabajo con sector público: a) En el marco de la validación de los planes de trabajo de las entidades priorizadas en la Fase 2 del mecanismo, se realizaron 5 reuniones internas de revisión de propuestas de planes de trabajo. / Línea de trabajo sector privado: Se realizaron 4 reuniones de primer contacto en las que se socializó el Sello En Igualdad.</t>
    </r>
  </si>
  <si>
    <r>
      <t xml:space="preserve">Se realizó acompañamiento técnico para la definición de planes de trabajo de la segunda fase de sello por medio de reuniones de articulación con las entidades, se realizó acompañamiento por medio de la participación en  instancias, se elaboró material pedagógico y metodológico sobre incorporación del enfoque de género en 6 sectores priorizados en cumplimiento de compromisos de los primeros 100 días de la Administración Distrital,  se realizó sensibilización sobre incorporación del enfoque de género al sector Ambiente y se elaboró el concepto técnico guía de acciones para prevención y denuncia de la violencia basada en género IDU. 
</t>
    </r>
    <r>
      <rPr>
        <b/>
        <sz val="11"/>
        <rFont val="Times New Roman"/>
        <family val="1"/>
      </rPr>
      <t>En relación con la implementación de 7 derechos de la PPMyEG se ha avanzado en (meta 5)</t>
    </r>
    <r>
      <rPr>
        <sz val="11"/>
        <rFont val="Times New Roman"/>
        <family val="1"/>
      </rPr>
      <t>: Participación: Mesa técnica Concejo sobre objeción conciencia. Salud: Mesas técnicas Concejo sobre Doulas y endometriosis; Secretaría de Salud sobre IVE: Mesa prevención maternidades tempranas. Reporte avance productos PPDDHH. Educación: Reporte avance productos PP Educativa. Cultura: Avances producto PP Lectura, Escritura y Oralidad. Articulación S.Cultura. 7Derechos: Retroalimentación acciones PIOEG en reportes 2023-IV en planes de trabajo Sello Fase 1. Reuniones retroalimentación propuestas acciones PIOEG en planes de trabajo Sello Fase 2. Propuesta metodológica sensibilización Concejo. Propuesta pre y post test sensibilización ciudadanía. Elaboración 11 conceptos técnicos sobre proyectos de Acuerdo distritales, Proposiciones Concejo y derechos de petición.
En relación al Sello En Igualdad en la línea de trabajo con sector público: a) En el marco de la validación de los planes de trabajo de las entidades priorizadas en la Fase 2 del mecanismo, se realizaron 5 reuniones internas de revisión de propuestas de planes de trabajo. / Línea de trabajo sector privado: Se realizaron 4 reuniones de primer contacto en las que se socializó el Sello En Igualdad.</t>
    </r>
  </si>
  <si>
    <t xml:space="preserve">Las reservas presupuestales han presentado los siguientes giros:
-	Enero 2024: Se realizó el giró correspondiente a la cuenta por pagar constituida en el mes de diciembre de 2023 de los eventos realizados por la DDDP del Contrato 986 de 2023 de Operador Logístico. 
-	Febrero 2024: Se realizó el giro de las adiciones (27 días del mes enero de 2024) de los Contratos de Prestación de Servicios y Apoyo a la Gestión No. 115 y 119 de 2023   </t>
  </si>
  <si>
    <t>Actualización Plan de Acción</t>
  </si>
  <si>
    <t>Teniendo en cuenta los lineamientos de la guía metodológica para la planeación institucional DE-GU-3, se realizaron los siguientes cambios: Programación de reservas y programación del presupuesto vigencia actual. Hoja de indicadores, se ajusta la marcación del nivel de indicador para los asociados al PDD. Se ajusta la periodicidad de medición del indicador a demanda asociado a la actividad 8.</t>
  </si>
  <si>
    <t>https://secretariadistritald.sharepoint.com/:f:/s/PLANDEACCIN-POADDDP2023/Eg7eZumgOw1Hpn74U1JEQ5EBf7HzMMNVdFp5AJBwxHfdTw?e=etFGrH</t>
  </si>
  <si>
    <t>https://secretariadistritald.sharepoint.com/:f:/s/PLANDEACCIN-POADDDP2023/EkPUL94E6wRFh6KRdul21AwBtwe60H-MkRjm1QdZwUsZPQ?e=iB08C9</t>
  </si>
  <si>
    <t>https://secretariadistritald.sharepoint.com/:f:/s/PLANDEACCIN-POADDDP2023/Ekg91AHAcQZAj8-oxHCld4EB-i_u525Mg12WpmXh-ygIeQ?e=4mG6BM</t>
  </si>
  <si>
    <t>https://secretariadistritald.sharepoint.com/:f:/s/PLANDEACCIN-POADDDP2023/EsSUX0VN2LZLuX1fhq931KMBGwE_LGfIYe4qqYtuwfIcOw?e=oCtDPX</t>
  </si>
  <si>
    <t xml:space="preserve">ACUMULADO: Se realizó acompañamiento técnico para la definición de planes de trabajo de la 2da fase de sello por medio de reuniones de articulación con las entidades: (1) IDPYBA, (2) UMV, (1) METRO, (2) ATENEA, (1) IDEP, (2) CAPITALSALUD, (1) SUB RED SUR OCCIDENTE e (1) IDT.  
FEBRERO: Se realizó acompañamiento técnico para la definición de planes de trabajo de la 2da fase de Sello por medio de reuniones de articulación con las entidades: (1) IDPYBA, (2) UMV, (1) METRO, (2) ATENEA, (1) IDEP, (2) CAPITALSALUD, (1) SUB RED SUR OCCIDENTE e (1) IDT.   </t>
  </si>
  <si>
    <t>Cargo: Jefe Oficina Asesora de Planeación</t>
  </si>
  <si>
    <t>Cargo:</t>
  </si>
  <si>
    <t>Nombre:  IVONNE RICO VARGAS</t>
  </si>
  <si>
    <t>Nombre: Carlos Alfonso Gaitán Sánchez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</si>
</sst>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55"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sz val="11"/>
      <color rgb="FF000000"/>
      <name val="Calibri"/>
      <family val="2"/>
      <scheme val="minor"/>
    </font>
    <font>
      <sz val="11"/>
      <color rgb="FF000000"/>
      <name val="Times New Roman"/>
      <family val="1"/>
      <charset val="1"/>
    </font>
    <font>
      <b/>
      <sz val="10"/>
      <color rgb="FF000000"/>
      <name val="Tahoma"/>
      <family val="2"/>
    </font>
    <font>
      <sz val="10"/>
      <color rgb="FF000000"/>
      <name val="Tahoma"/>
      <family val="2"/>
    </font>
    <font>
      <sz val="11"/>
      <color theme="1"/>
      <name val="Times Roman"/>
    </font>
    <font>
      <u/>
      <sz val="11"/>
      <color theme="10"/>
      <name val="Calibri"/>
      <family val="2"/>
      <scheme val="minor"/>
    </font>
    <font>
      <sz val="11"/>
      <color rgb="FF000000"/>
      <name val="Times New Roman"/>
      <family val="1"/>
    </font>
    <font>
      <u/>
      <sz val="11"/>
      <color rgb="FF000000"/>
      <name val="Times New Roman"/>
      <family val="1"/>
    </font>
    <font>
      <sz val="11"/>
      <color theme="1"/>
      <name val="Times New Roman"/>
      <family val="1"/>
    </font>
    <font>
      <sz val="11"/>
      <color rgb="FF000000"/>
      <name val="Calibri"/>
      <family val="2"/>
      <charset val="1"/>
      <scheme val="minor"/>
    </font>
    <font>
      <u/>
      <sz val="11"/>
      <color rgb="FF000000"/>
      <name val="Calibri"/>
      <family val="2"/>
      <scheme val="minor"/>
    </font>
    <font>
      <sz val="11"/>
      <color rgb="FF000000"/>
      <name val="Calibri"/>
      <family val="2"/>
    </font>
    <font>
      <u/>
      <sz val="11"/>
      <color rgb="FF000000"/>
      <name val="Calibri"/>
      <family val="2"/>
    </font>
    <font>
      <sz val="11"/>
      <color rgb="FF000000"/>
      <name val="Times Roman"/>
    </font>
    <font>
      <sz val="11"/>
      <name val="Calibri"/>
      <family val="2"/>
    </font>
    <font>
      <sz val="11"/>
      <name val="Calibri"/>
      <family val="2"/>
    </font>
    <font>
      <sz val="11"/>
      <color rgb="FFF79646"/>
      <name val="Times New Roman"/>
      <family val="1"/>
    </font>
  </fonts>
  <fills count="1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FF"/>
        <bgColor rgb="FF000000"/>
      </patternFill>
    </fill>
  </fills>
  <borders count="83">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thin">
        <color rgb="FF000000"/>
      </bottom>
      <diagonal/>
    </border>
    <border>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6">
    <xf numFmtId="0" fontId="0" fillId="0" borderId="0"/>
    <xf numFmtId="0" fontId="18" fillId="3" borderId="62" applyNumberFormat="0" applyAlignment="0" applyProtection="0"/>
    <xf numFmtId="49" fontId="20" fillId="0" borderId="0" applyFill="0" applyBorder="0" applyProtection="0">
      <alignment horizontal="left" vertical="center"/>
    </xf>
    <xf numFmtId="0" fontId="21" fillId="4" borderId="63" applyNumberFormat="0" applyFont="0" applyFill="0" applyAlignment="0"/>
    <xf numFmtId="0" fontId="21" fillId="4" borderId="64"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9"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169" fontId="4"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167" fontId="18" fillId="0" borderId="0" applyFont="0" applyFill="0" applyBorder="0" applyAlignment="0" applyProtection="0"/>
    <xf numFmtId="171" fontId="2" fillId="0" borderId="0" applyFont="0" applyFill="0" applyBorder="0" applyAlignment="0" applyProtection="0"/>
    <xf numFmtId="170" fontId="18" fillId="0" borderId="0" applyFont="0" applyFill="0" applyBorder="0" applyAlignment="0" applyProtection="0"/>
    <xf numFmtId="167" fontId="1" fillId="0" borderId="0" applyFont="0" applyFill="0" applyBorder="0" applyAlignment="0" applyProtection="0"/>
    <xf numFmtId="164"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xf numFmtId="0" fontId="43" fillId="0" borderId="0" applyNumberFormat="0" applyFill="0" applyBorder="0" applyAlignment="0" applyProtection="0"/>
    <xf numFmtId="0" fontId="43" fillId="0" borderId="0" applyNumberFormat="0" applyFill="0" applyBorder="0" applyAlignment="0" applyProtection="0"/>
  </cellStyleXfs>
  <cellXfs count="569">
    <xf numFmtId="0" fontId="0" fillId="0" borderId="0" xfId="0"/>
    <xf numFmtId="174" fontId="18" fillId="0" borderId="0" xfId="14" applyNumberFormat="1" applyFont="1" applyBorder="1" applyAlignment="1">
      <alignment vertical="center"/>
    </xf>
    <xf numFmtId="0" fontId="0" fillId="0" borderId="0" xfId="0" applyAlignment="1">
      <alignment vertical="center"/>
    </xf>
    <xf numFmtId="0" fontId="9" fillId="9" borderId="65"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6"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4" fontId="0" fillId="0" borderId="0" xfId="0" applyNumberFormat="1" applyAlignment="1">
      <alignment vertical="center"/>
    </xf>
    <xf numFmtId="165" fontId="18" fillId="0" borderId="0" xfId="15" applyFont="1" applyAlignment="1">
      <alignment vertical="center"/>
    </xf>
    <xf numFmtId="0" fontId="9" fillId="0" borderId="3" xfId="22" applyFont="1" applyBorder="1" applyAlignment="1">
      <alignment horizontal="center" vertical="center" wrapText="1"/>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9" fontId="31" fillId="10" borderId="5" xfId="30" applyFont="1" applyFill="1" applyBorder="1" applyAlignment="1" applyProtection="1">
      <alignment vertical="center" wrapText="1"/>
    </xf>
    <xf numFmtId="173" fontId="9" fillId="10" borderId="5" xfId="28" applyNumberFormat="1" applyFont="1" applyFill="1" applyBorder="1" applyAlignment="1" applyProtection="1">
      <alignment vertical="center" wrapText="1"/>
    </xf>
    <xf numFmtId="165" fontId="29" fillId="0" borderId="0" xfId="15" applyFont="1" applyAlignment="1">
      <alignment vertical="center"/>
    </xf>
    <xf numFmtId="0" fontId="29" fillId="0" borderId="0" xfId="0"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9" fontId="8" fillId="0" borderId="6" xfId="29" applyFont="1" applyFill="1" applyBorder="1" applyAlignment="1" applyProtection="1">
      <alignment horizontal="center" vertical="center" wrapText="1"/>
      <protection locked="0"/>
    </xf>
    <xf numFmtId="9" fontId="8" fillId="10" borderId="5" xfId="28" applyFont="1" applyFill="1" applyBorder="1" applyAlignment="1" applyProtection="1">
      <alignment horizontal="center" vertical="center" wrapText="1"/>
      <protection locked="0"/>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0" fontId="30" fillId="0" borderId="6" xfId="0" applyFont="1" applyBorder="1" applyAlignment="1">
      <alignment vertical="center"/>
    </xf>
    <xf numFmtId="9" fontId="30" fillId="0" borderId="6" xfId="28"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0" fontId="14" fillId="9" borderId="0" xfId="0" applyFont="1" applyFill="1" applyAlignment="1">
      <alignment vertical="center"/>
    </xf>
    <xf numFmtId="0" fontId="14" fillId="9" borderId="0" xfId="0" applyFont="1" applyFill="1" applyAlignment="1">
      <alignment horizontal="center"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5" fontId="10" fillId="11" borderId="6" xfId="15" applyNumberFormat="1" applyFont="1" applyFill="1" applyBorder="1" applyAlignment="1">
      <alignment horizontal="center" vertical="center"/>
    </xf>
    <xf numFmtId="175" fontId="10" fillId="11" borderId="6" xfId="0" applyNumberFormat="1" applyFont="1" applyFill="1" applyBorder="1" applyAlignment="1">
      <alignment horizontal="center" vertical="center"/>
    </xf>
    <xf numFmtId="9" fontId="9" fillId="10" borderId="5" xfId="28" applyFont="1" applyFill="1" applyBorder="1" applyAlignment="1" applyProtection="1">
      <alignment horizontal="center" vertical="center" wrapText="1"/>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72" fontId="18" fillId="0" borderId="6" xfId="10" applyNumberFormat="1" applyFont="1" applyBorder="1" applyAlignment="1">
      <alignment vertical="center"/>
    </xf>
    <xf numFmtId="172" fontId="18" fillId="0" borderId="13" xfId="10" applyNumberFormat="1" applyFont="1" applyBorder="1" applyAlignment="1">
      <alignment vertical="center"/>
    </xf>
    <xf numFmtId="172" fontId="18" fillId="0" borderId="4" xfId="10" applyNumberFormat="1" applyFont="1" applyBorder="1" applyAlignment="1">
      <alignment vertical="center"/>
    </xf>
    <xf numFmtId="172" fontId="18" fillId="0" borderId="12" xfId="10" applyNumberFormat="1" applyFont="1" applyBorder="1" applyAlignment="1">
      <alignment vertical="center"/>
    </xf>
    <xf numFmtId="172" fontId="18" fillId="0" borderId="15"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5"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9" fontId="18" fillId="0" borderId="12" xfId="28" applyFont="1" applyBorder="1" applyAlignment="1">
      <alignment vertical="center"/>
    </xf>
    <xf numFmtId="0" fontId="9" fillId="10" borderId="12" xfId="0" applyFont="1" applyFill="1" applyBorder="1" applyAlignment="1">
      <alignment horizontal="center" vertical="center" wrapText="1"/>
    </xf>
    <xf numFmtId="9" fontId="32" fillId="10" borderId="6" xfId="28" applyFont="1" applyFill="1" applyBorder="1" applyAlignment="1">
      <alignment horizontal="center" vertical="center" wrapText="1"/>
    </xf>
    <xf numFmtId="9" fontId="30" fillId="0" borderId="0" xfId="28" applyFont="1" applyAlignment="1">
      <alignment vertical="center"/>
    </xf>
    <xf numFmtId="176" fontId="14" fillId="0" borderId="6" xfId="14" applyNumberFormat="1" applyFont="1" applyBorder="1" applyAlignment="1">
      <alignment vertical="center"/>
    </xf>
    <xf numFmtId="176"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7" xfId="22" applyFont="1" applyFill="1" applyBorder="1" applyAlignment="1">
      <alignment vertical="center" wrapText="1"/>
    </xf>
    <xf numFmtId="0" fontId="9" fillId="9" borderId="68" xfId="22" applyFont="1" applyFill="1" applyBorder="1" applyAlignment="1">
      <alignment vertical="center" wrapText="1"/>
    </xf>
    <xf numFmtId="0" fontId="9" fillId="0" borderId="5" xfId="22" applyFont="1" applyBorder="1" applyAlignment="1">
      <alignment horizontal="center" vertical="center" wrapText="1"/>
    </xf>
    <xf numFmtId="0" fontId="9" fillId="13" borderId="18" xfId="22" applyFont="1" applyFill="1" applyBorder="1" applyAlignment="1">
      <alignment horizontal="center" vertical="center" wrapText="1"/>
    </xf>
    <xf numFmtId="0" fontId="9" fillId="13" borderId="19" xfId="22" applyFont="1" applyFill="1" applyBorder="1" applyAlignment="1">
      <alignment horizontal="center" vertical="center" wrapText="1"/>
    </xf>
    <xf numFmtId="172" fontId="18" fillId="0" borderId="21" xfId="10" applyNumberFormat="1" applyFont="1" applyBorder="1" applyAlignment="1">
      <alignment vertical="center"/>
    </xf>
    <xf numFmtId="172" fontId="18" fillId="0" borderId="22" xfId="10" applyNumberFormat="1" applyFont="1" applyBorder="1" applyAlignment="1">
      <alignment vertical="center"/>
    </xf>
    <xf numFmtId="172" fontId="18" fillId="0" borderId="16" xfId="10" applyNumberFormat="1" applyFont="1" applyBorder="1" applyAlignment="1">
      <alignment vertical="center"/>
    </xf>
    <xf numFmtId="0" fontId="8" fillId="0" borderId="23" xfId="22" applyFont="1" applyBorder="1" applyAlignment="1">
      <alignment horizontal="left" vertical="center" wrapText="1"/>
    </xf>
    <xf numFmtId="168"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9" fontId="9" fillId="0" borderId="5" xfId="22" applyNumberFormat="1" applyFont="1" applyBorder="1" applyAlignment="1">
      <alignment horizontal="center" vertical="center" wrapText="1"/>
    </xf>
    <xf numFmtId="0" fontId="9" fillId="13" borderId="24" xfId="22" applyFont="1" applyFill="1" applyBorder="1" applyAlignment="1">
      <alignment horizontal="center" vertical="center" wrapText="1"/>
    </xf>
    <xf numFmtId="0" fontId="9" fillId="13" borderId="25" xfId="22" applyFont="1" applyFill="1" applyBorder="1" applyAlignment="1">
      <alignment horizontal="center" vertical="center" wrapText="1"/>
    </xf>
    <xf numFmtId="0" fontId="9" fillId="13" borderId="26" xfId="22" applyFont="1" applyFill="1" applyBorder="1" applyAlignment="1">
      <alignment horizontal="center" vertical="center" wrapText="1"/>
    </xf>
    <xf numFmtId="172" fontId="18" fillId="0" borderId="23" xfId="10" applyNumberFormat="1" applyFont="1" applyBorder="1" applyAlignment="1">
      <alignment vertical="center"/>
    </xf>
    <xf numFmtId="172" fontId="18" fillId="0" borderId="5"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8"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5" xfId="0" applyFont="1" applyBorder="1" applyAlignment="1">
      <alignment horizontal="center" vertical="center"/>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6"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9" fillId="13" borderId="20" xfId="22" applyFont="1" applyFill="1" applyBorder="1" applyAlignment="1">
      <alignment vertical="center" wrapText="1"/>
    </xf>
    <xf numFmtId="0" fontId="9" fillId="13" borderId="13" xfId="22" applyFont="1" applyFill="1" applyBorder="1" applyAlignment="1">
      <alignment vertical="center" wrapText="1"/>
    </xf>
    <xf numFmtId="0" fontId="9" fillId="13" borderId="23" xfId="22" applyFont="1" applyFill="1" applyBorder="1" applyAlignment="1">
      <alignment vertical="center" wrapText="1"/>
    </xf>
    <xf numFmtId="0" fontId="9" fillId="13" borderId="31" xfId="22" applyFont="1" applyFill="1" applyBorder="1" applyAlignment="1">
      <alignment horizontal="center" vertical="center" wrapText="1"/>
    </xf>
    <xf numFmtId="0" fontId="9" fillId="12" borderId="0" xfId="22" applyFont="1" applyFill="1" applyAlignment="1">
      <alignment vertical="center" wrapText="1"/>
    </xf>
    <xf numFmtId="0" fontId="14" fillId="0" borderId="6" xfId="0" applyFont="1" applyBorder="1" applyAlignment="1">
      <alignment horizontal="center" vertical="center" wrapText="1"/>
    </xf>
    <xf numFmtId="169" fontId="9" fillId="0" borderId="1" xfId="10" applyFont="1" applyBorder="1" applyAlignment="1">
      <alignment vertical="center" wrapText="1"/>
    </xf>
    <xf numFmtId="9" fontId="9" fillId="0" borderId="3" xfId="22" applyNumberFormat="1" applyFont="1" applyBorder="1" applyAlignment="1">
      <alignment horizontal="center" vertical="center" wrapText="1"/>
    </xf>
    <xf numFmtId="9" fontId="8" fillId="0" borderId="6" xfId="28" applyFont="1" applyBorder="1" applyAlignment="1">
      <alignment horizontal="center" vertical="center" wrapText="1"/>
    </xf>
    <xf numFmtId="9" fontId="8" fillId="0" borderId="4" xfId="29" applyFont="1" applyFill="1" applyBorder="1" applyAlignment="1" applyProtection="1">
      <alignment horizontal="center" vertical="center" wrapText="1"/>
      <protection locked="0"/>
    </xf>
    <xf numFmtId="9" fontId="8" fillId="9" borderId="4" xfId="29" applyFont="1" applyFill="1" applyBorder="1" applyAlignment="1" applyProtection="1">
      <alignment horizontal="center" vertical="center" wrapText="1"/>
      <protection locked="0"/>
    </xf>
    <xf numFmtId="172" fontId="18" fillId="9" borderId="4" xfId="10" applyNumberFormat="1" applyFont="1" applyFill="1" applyBorder="1" applyAlignment="1">
      <alignment vertical="center"/>
    </xf>
    <xf numFmtId="172" fontId="18" fillId="9" borderId="13" xfId="10" applyNumberFormat="1" applyFont="1" applyFill="1" applyBorder="1" applyAlignment="1">
      <alignment vertical="center"/>
    </xf>
    <xf numFmtId="172" fontId="18" fillId="9" borderId="6" xfId="10" applyNumberFormat="1" applyFont="1" applyFill="1" applyBorder="1" applyAlignment="1">
      <alignment vertical="center"/>
    </xf>
    <xf numFmtId="172" fontId="18" fillId="9" borderId="5" xfId="10" applyNumberFormat="1" applyFont="1" applyFill="1" applyBorder="1" applyAlignment="1">
      <alignment vertical="center"/>
    </xf>
    <xf numFmtId="9" fontId="34" fillId="0" borderId="6" xfId="29" applyFont="1" applyFill="1" applyBorder="1" applyAlignment="1" applyProtection="1">
      <alignment horizontal="center" vertical="center" wrapText="1"/>
      <protection locked="0"/>
    </xf>
    <xf numFmtId="0" fontId="30" fillId="0" borderId="39" xfId="0" applyFont="1" applyBorder="1" applyAlignment="1">
      <alignment horizontal="center" vertical="center" wrapText="1"/>
    </xf>
    <xf numFmtId="0" fontId="8" fillId="0" borderId="8" xfId="0" applyFont="1" applyBorder="1" applyAlignment="1">
      <alignment horizontal="center" vertical="center" wrapText="1"/>
    </xf>
    <xf numFmtId="0" fontId="30" fillId="0" borderId="12" xfId="0" applyFont="1" applyBorder="1" applyAlignment="1">
      <alignment horizontal="center" vertical="center"/>
    </xf>
    <xf numFmtId="0" fontId="42" fillId="0" borderId="6" xfId="0" applyFont="1" applyBorder="1" applyAlignment="1">
      <alignment horizontal="center" vertical="center" wrapText="1"/>
    </xf>
    <xf numFmtId="0" fontId="42" fillId="0" borderId="6" xfId="0" applyFont="1" applyBorder="1" applyAlignment="1">
      <alignment horizontal="center" vertical="center"/>
    </xf>
    <xf numFmtId="9" fontId="42" fillId="0" borderId="6" xfId="0" applyNumberFormat="1" applyFont="1" applyBorder="1" applyAlignment="1">
      <alignment horizontal="center" vertical="center"/>
    </xf>
    <xf numFmtId="0" fontId="30" fillId="0" borderId="4" xfId="0" applyFont="1" applyBorder="1" applyAlignment="1">
      <alignment horizontal="center" vertical="center" wrapText="1"/>
    </xf>
    <xf numFmtId="172" fontId="18" fillId="9" borderId="20" xfId="10" applyNumberFormat="1" applyFont="1" applyFill="1" applyBorder="1" applyAlignment="1">
      <alignment vertical="center"/>
    </xf>
    <xf numFmtId="172" fontId="18" fillId="9" borderId="21" xfId="10" applyNumberFormat="1" applyFont="1" applyFill="1" applyBorder="1" applyAlignment="1">
      <alignment vertical="center"/>
    </xf>
    <xf numFmtId="0" fontId="30" fillId="0" borderId="6" xfId="28" applyNumberFormat="1" applyFont="1" applyBorder="1" applyAlignment="1">
      <alignment vertical="center" wrapText="1"/>
    </xf>
    <xf numFmtId="0" fontId="9" fillId="0" borderId="8" xfId="22" applyFont="1" applyBorder="1" applyAlignment="1">
      <alignment horizontal="center" vertical="center" wrapText="1"/>
    </xf>
    <xf numFmtId="0" fontId="9" fillId="13" borderId="3" xfId="22" applyFont="1" applyFill="1" applyBorder="1" applyAlignment="1">
      <alignment horizontal="center" vertical="center" wrapText="1"/>
    </xf>
    <xf numFmtId="0" fontId="9" fillId="10" borderId="71" xfId="22" applyFont="1" applyFill="1" applyBorder="1" applyAlignment="1">
      <alignment horizontal="left" vertical="center" wrapText="1"/>
    </xf>
    <xf numFmtId="0" fontId="9" fillId="0" borderId="30" xfId="22" applyFont="1" applyBorder="1" applyAlignment="1">
      <alignment horizontal="left" vertical="center" wrapText="1"/>
    </xf>
    <xf numFmtId="0" fontId="9" fillId="0" borderId="73" xfId="22" applyFont="1" applyBorder="1" applyAlignment="1">
      <alignment horizontal="center" vertical="center" wrapText="1"/>
    </xf>
    <xf numFmtId="9" fontId="30" fillId="0" borderId="6" xfId="0" applyNumberFormat="1" applyFont="1" applyBorder="1" applyAlignment="1">
      <alignment vertical="center"/>
    </xf>
    <xf numFmtId="9" fontId="30" fillId="10" borderId="5" xfId="30" applyFont="1" applyFill="1" applyBorder="1" applyAlignment="1" applyProtection="1">
      <alignment horizontal="center" vertical="center" wrapText="1"/>
    </xf>
    <xf numFmtId="0" fontId="43" fillId="0" borderId="6" xfId="34" applyNumberFormat="1" applyBorder="1" applyAlignment="1">
      <alignment vertical="center" wrapText="1"/>
    </xf>
    <xf numFmtId="172" fontId="0" fillId="0" borderId="0" xfId="0" applyNumberFormat="1" applyAlignment="1">
      <alignment vertical="center"/>
    </xf>
    <xf numFmtId="1" fontId="30" fillId="10" borderId="5" xfId="30" applyNumberFormat="1" applyFont="1" applyFill="1" applyBorder="1" applyAlignment="1" applyProtection="1">
      <alignment horizontal="center" vertical="center" wrapText="1"/>
    </xf>
    <xf numFmtId="1" fontId="9" fillId="0" borderId="3" xfId="10" applyNumberFormat="1" applyFont="1" applyFill="1" applyBorder="1" applyAlignment="1" applyProtection="1">
      <alignment horizontal="center" vertical="center" wrapText="1"/>
    </xf>
    <xf numFmtId="1" fontId="9" fillId="10" borderId="5" xfId="28" applyNumberFormat="1" applyFont="1" applyFill="1" applyBorder="1" applyAlignment="1" applyProtection="1">
      <alignment horizontal="center" vertical="center" wrapText="1"/>
    </xf>
    <xf numFmtId="1" fontId="31" fillId="10" borderId="5" xfId="30" applyNumberFormat="1" applyFont="1" applyFill="1" applyBorder="1" applyAlignment="1" applyProtection="1">
      <alignment vertical="center" wrapText="1"/>
    </xf>
    <xf numFmtId="1" fontId="9" fillId="10" borderId="5" xfId="28" applyNumberFormat="1" applyFont="1" applyFill="1" applyBorder="1" applyAlignment="1" applyProtection="1">
      <alignment vertical="center" wrapText="1"/>
    </xf>
    <xf numFmtId="0" fontId="0" fillId="0" borderId="6" xfId="0" applyBorder="1" applyAlignment="1">
      <alignment horizontal="center" vertical="center"/>
    </xf>
    <xf numFmtId="9" fontId="18" fillId="0" borderId="27" xfId="28" applyFont="1" applyBorder="1" applyAlignment="1">
      <alignment vertical="center"/>
    </xf>
    <xf numFmtId="172" fontId="0" fillId="0" borderId="0" xfId="10" applyNumberFormat="1" applyFont="1" applyAlignment="1">
      <alignment vertical="center"/>
    </xf>
    <xf numFmtId="0" fontId="42" fillId="0" borderId="12" xfId="0" applyFont="1" applyBorder="1" applyAlignment="1">
      <alignment vertical="center" wrapText="1"/>
    </xf>
    <xf numFmtId="9" fontId="0" fillId="0" borderId="6" xfId="0" applyNumberFormat="1" applyBorder="1" applyAlignment="1">
      <alignment vertical="center"/>
    </xf>
    <xf numFmtId="0" fontId="0" fillId="0" borderId="6" xfId="0" applyBorder="1" applyAlignment="1">
      <alignment vertical="center"/>
    </xf>
    <xf numFmtId="0" fontId="42" fillId="0" borderId="6" xfId="0" applyFont="1" applyBorder="1" applyAlignment="1">
      <alignment vertical="center"/>
    </xf>
    <xf numFmtId="0" fontId="29" fillId="0" borderId="71" xfId="0" applyFont="1" applyBorder="1"/>
    <xf numFmtId="0" fontId="38" fillId="0" borderId="71" xfId="0" applyFont="1" applyBorder="1"/>
    <xf numFmtId="0" fontId="0" fillId="0" borderId="73" xfId="0" applyBorder="1"/>
    <xf numFmtId="0" fontId="0" fillId="0" borderId="73" xfId="0" applyBorder="1" applyAlignment="1">
      <alignment vertical="center"/>
    </xf>
    <xf numFmtId="0" fontId="0" fillId="0" borderId="71" xfId="0" applyBorder="1"/>
    <xf numFmtId="0" fontId="0" fillId="0" borderId="71" xfId="0" applyBorder="1" applyAlignment="1">
      <alignment vertical="center"/>
    </xf>
    <xf numFmtId="0" fontId="0" fillId="14" borderId="71" xfId="0" applyFill="1" applyBorder="1"/>
    <xf numFmtId="9" fontId="30" fillId="10" borderId="5" xfId="30" applyFont="1" applyFill="1" applyBorder="1" applyAlignment="1" applyProtection="1">
      <alignment vertical="center" wrapText="1"/>
    </xf>
    <xf numFmtId="9" fontId="30" fillId="0" borderId="6" xfId="28" applyFont="1" applyBorder="1" applyAlignment="1">
      <alignment vertical="center" wrapText="1"/>
    </xf>
    <xf numFmtId="0" fontId="29" fillId="14" borderId="71" xfId="0" applyFont="1" applyFill="1" applyBorder="1"/>
    <xf numFmtId="0" fontId="29" fillId="14" borderId="71" xfId="0" applyFont="1" applyFill="1" applyBorder="1" applyAlignment="1">
      <alignment vertical="center"/>
    </xf>
    <xf numFmtId="0" fontId="34" fillId="10" borderId="5" xfId="30" applyNumberFormat="1" applyFont="1" applyFill="1" applyBorder="1" applyAlignment="1" applyProtection="1">
      <alignment horizontal="center" vertical="center" wrapText="1"/>
    </xf>
    <xf numFmtId="9" fontId="43" fillId="0" borderId="6" xfId="34" applyNumberFormat="1" applyBorder="1" applyAlignment="1">
      <alignment vertical="center" wrapText="1"/>
    </xf>
    <xf numFmtId="3" fontId="52" fillId="0" borderId="6" xfId="0" applyNumberFormat="1" applyFont="1" applyBorder="1"/>
    <xf numFmtId="3" fontId="52" fillId="0" borderId="39" xfId="0" applyNumberFormat="1" applyFont="1" applyBorder="1"/>
    <xf numFmtId="0" fontId="49" fillId="15" borderId="21" xfId="0" applyFont="1" applyFill="1" applyBorder="1"/>
    <xf numFmtId="0" fontId="49" fillId="15" borderId="43" xfId="0" applyFont="1" applyFill="1" applyBorder="1"/>
    <xf numFmtId="3" fontId="49" fillId="15" borderId="43" xfId="0" applyNumberFormat="1" applyFont="1" applyFill="1" applyBorder="1"/>
    <xf numFmtId="3" fontId="52" fillId="0" borderId="39" xfId="0" applyNumberFormat="1" applyFont="1" applyBorder="1" applyAlignment="1">
      <alignment vertical="center"/>
    </xf>
    <xf numFmtId="3" fontId="52" fillId="0" borderId="6" xfId="0" applyNumberFormat="1" applyFont="1" applyBorder="1" applyAlignment="1">
      <alignment vertical="center"/>
    </xf>
    <xf numFmtId="3" fontId="53" fillId="0" borderId="39" xfId="0" applyNumberFormat="1" applyFont="1" applyBorder="1" applyAlignment="1">
      <alignment horizontal="center" vertical="center"/>
    </xf>
    <xf numFmtId="9" fontId="51" fillId="0" borderId="6" xfId="0" applyNumberFormat="1" applyFont="1" applyBorder="1" applyAlignment="1">
      <alignment vertical="center"/>
    </xf>
    <xf numFmtId="9" fontId="51" fillId="0" borderId="39" xfId="0" applyNumberFormat="1" applyFont="1" applyBorder="1" applyAlignment="1">
      <alignment vertical="center"/>
    </xf>
    <xf numFmtId="0" fontId="43" fillId="0" borderId="0" xfId="34" applyAlignment="1">
      <alignment vertical="center" wrapText="1"/>
    </xf>
    <xf numFmtId="0" fontId="9" fillId="0" borderId="71" xfId="22" applyFont="1" applyBorder="1" applyAlignment="1">
      <alignment horizontal="left" vertical="center" wrapText="1"/>
    </xf>
    <xf numFmtId="9" fontId="8" fillId="0" borderId="71" xfId="28" applyFont="1" applyBorder="1" applyAlignment="1">
      <alignment horizontal="center" vertical="center" wrapText="1"/>
    </xf>
    <xf numFmtId="9" fontId="8" fillId="10" borderId="71" xfId="28" applyFont="1" applyFill="1" applyBorder="1" applyAlignment="1" applyProtection="1">
      <alignment horizontal="center" vertical="center" wrapText="1"/>
      <protection locked="0"/>
    </xf>
    <xf numFmtId="9" fontId="8" fillId="0" borderId="71" xfId="29" applyFont="1" applyFill="1" applyBorder="1" applyAlignment="1" applyProtection="1">
      <alignment horizontal="center" vertical="center" wrapText="1"/>
      <protection locked="0"/>
    </xf>
    <xf numFmtId="9" fontId="8" fillId="9" borderId="71" xfId="29" applyFont="1" applyFill="1" applyBorder="1" applyAlignment="1" applyProtection="1">
      <alignment horizontal="center" vertical="center" wrapText="1"/>
      <protection locked="0"/>
    </xf>
    <xf numFmtId="9" fontId="8" fillId="0" borderId="39" xfId="29" applyFont="1" applyFill="1" applyBorder="1" applyAlignment="1" applyProtection="1">
      <alignment horizontal="center" vertical="center" wrapText="1"/>
      <protection locked="0"/>
    </xf>
    <xf numFmtId="9" fontId="8" fillId="10" borderId="39" xfId="28" applyFont="1" applyFill="1" applyBorder="1" applyAlignment="1" applyProtection="1">
      <alignment horizontal="center" vertical="center" wrapText="1"/>
      <protection locked="0"/>
    </xf>
    <xf numFmtId="0" fontId="9" fillId="10" borderId="3" xfId="22" applyFont="1" applyFill="1" applyBorder="1" applyAlignment="1">
      <alignment horizontal="left" vertical="center" wrapText="1"/>
    </xf>
    <xf numFmtId="9" fontId="8" fillId="10" borderId="3" xfId="28" applyFont="1" applyFill="1" applyBorder="1" applyAlignment="1" applyProtection="1">
      <alignment horizontal="center" vertical="center" wrapText="1"/>
      <protection locked="0"/>
    </xf>
    <xf numFmtId="0" fontId="9" fillId="10" borderId="19" xfId="22" applyFont="1" applyFill="1" applyBorder="1" applyAlignment="1">
      <alignment horizontal="left" vertical="center" wrapText="1"/>
    </xf>
    <xf numFmtId="9" fontId="8" fillId="10" borderId="19" xfId="28" applyFont="1" applyFill="1" applyBorder="1" applyAlignment="1" applyProtection="1">
      <alignment horizontal="center" vertical="center" wrapText="1"/>
      <protection locked="0"/>
    </xf>
    <xf numFmtId="9" fontId="8" fillId="0" borderId="73" xfId="29" applyFont="1" applyFill="1" applyBorder="1" applyAlignment="1" applyProtection="1">
      <alignment horizontal="center" vertical="center" wrapText="1"/>
      <protection locked="0"/>
    </xf>
    <xf numFmtId="0" fontId="30" fillId="0" borderId="6" xfId="28" applyNumberFormat="1" applyFont="1" applyFill="1" applyBorder="1" applyAlignment="1">
      <alignment vertical="center" wrapText="1"/>
    </xf>
    <xf numFmtId="9" fontId="18" fillId="0" borderId="6" xfId="28" applyFont="1" applyBorder="1" applyAlignment="1">
      <alignment vertical="center"/>
    </xf>
    <xf numFmtId="9" fontId="18" fillId="0" borderId="5" xfId="28" applyFont="1" applyBorder="1" applyAlignment="1">
      <alignment vertical="center"/>
    </xf>
    <xf numFmtId="3" fontId="49" fillId="0" borderId="14" xfId="0" applyNumberFormat="1" applyFont="1" applyBorder="1" applyAlignment="1">
      <alignment horizontal="center" vertical="center"/>
    </xf>
    <xf numFmtId="3" fontId="49" fillId="0" borderId="11" xfId="0" applyNumberFormat="1" applyFont="1" applyBorder="1" applyAlignment="1">
      <alignment horizontal="center" vertical="center"/>
    </xf>
    <xf numFmtId="3" fontId="49" fillId="15" borderId="14" xfId="0" applyNumberFormat="1" applyFont="1" applyFill="1" applyBorder="1" applyAlignment="1">
      <alignment horizontal="center" vertical="center"/>
    </xf>
    <xf numFmtId="3" fontId="18" fillId="0" borderId="6" xfId="10" applyNumberFormat="1" applyFont="1" applyBorder="1" applyAlignment="1">
      <alignment horizontal="center" vertical="center"/>
    </xf>
    <xf numFmtId="3" fontId="49" fillId="0" borderId="18" xfId="0" applyNumberFormat="1" applyFont="1" applyBorder="1" applyAlignment="1">
      <alignment horizontal="center" vertical="center"/>
    </xf>
    <xf numFmtId="3" fontId="49" fillId="0" borderId="46" xfId="0" applyNumberFormat="1" applyFont="1" applyBorder="1" applyAlignment="1">
      <alignment horizontal="center" vertical="center"/>
    </xf>
    <xf numFmtId="3" fontId="18" fillId="9" borderId="21" xfId="10" applyNumberFormat="1" applyFont="1" applyFill="1" applyBorder="1" applyAlignment="1">
      <alignment horizontal="center" vertical="center"/>
    </xf>
    <xf numFmtId="3" fontId="18" fillId="0" borderId="21" xfId="10" applyNumberFormat="1" applyFont="1" applyBorder="1" applyAlignment="1">
      <alignment horizontal="center" vertical="center"/>
    </xf>
    <xf numFmtId="3" fontId="18" fillId="9" borderId="6" xfId="10" applyNumberFormat="1" applyFont="1" applyFill="1" applyBorder="1" applyAlignment="1">
      <alignment horizontal="center" vertical="center"/>
    </xf>
    <xf numFmtId="3" fontId="18" fillId="0" borderId="5" xfId="10" applyNumberFormat="1" applyFont="1" applyBorder="1" applyAlignment="1">
      <alignment horizontal="center" vertical="center"/>
    </xf>
    <xf numFmtId="0" fontId="9" fillId="10" borderId="75" xfId="22" applyFont="1" applyFill="1" applyBorder="1" applyAlignment="1">
      <alignment horizontal="left" vertical="center" wrapText="1"/>
    </xf>
    <xf numFmtId="1" fontId="32" fillId="10" borderId="75" xfId="30" applyNumberFormat="1" applyFont="1" applyFill="1" applyBorder="1" applyAlignment="1" applyProtection="1">
      <alignment horizontal="center" vertical="center" wrapText="1"/>
    </xf>
    <xf numFmtId="172" fontId="18" fillId="0" borderId="13" xfId="10" applyNumberFormat="1" applyFont="1" applyFill="1" applyBorder="1" applyAlignment="1">
      <alignment vertical="center"/>
    </xf>
    <xf numFmtId="9" fontId="9" fillId="0" borderId="3" xfId="28" applyFont="1" applyFill="1" applyBorder="1" applyAlignment="1" applyProtection="1">
      <alignment horizontal="center" vertical="center" wrapText="1"/>
    </xf>
    <xf numFmtId="9" fontId="8" fillId="10" borderId="79" xfId="28" applyFont="1" applyFill="1" applyBorder="1" applyAlignment="1" applyProtection="1">
      <alignment horizontal="center" vertical="center" wrapText="1"/>
      <protection locked="0"/>
    </xf>
    <xf numFmtId="9" fontId="30" fillId="0" borderId="6" xfId="28" applyFont="1" applyFill="1" applyBorder="1" applyAlignment="1">
      <alignment vertical="center" wrapText="1"/>
    </xf>
    <xf numFmtId="9" fontId="34" fillId="0" borderId="6" xfId="28" applyFont="1" applyFill="1" applyBorder="1" applyAlignment="1">
      <alignment horizontal="center" vertical="center" wrapText="1"/>
    </xf>
    <xf numFmtId="9" fontId="8" fillId="0" borderId="6" xfId="28" applyFont="1" applyBorder="1" applyAlignment="1">
      <alignment horizontal="left" vertical="center" wrapText="1"/>
    </xf>
    <xf numFmtId="9" fontId="30" fillId="0" borderId="6" xfId="28" applyFont="1" applyFill="1" applyBorder="1" applyAlignment="1">
      <alignment vertical="center"/>
    </xf>
    <xf numFmtId="9" fontId="18" fillId="9" borderId="6" xfId="28" applyFont="1" applyFill="1" applyBorder="1" applyAlignment="1">
      <alignment vertical="center"/>
    </xf>
    <xf numFmtId="9" fontId="18" fillId="9" borderId="5" xfId="28" applyFont="1" applyFill="1" applyBorder="1" applyAlignment="1">
      <alignment vertical="center"/>
    </xf>
    <xf numFmtId="172" fontId="18" fillId="9" borderId="23" xfId="10" applyNumberFormat="1" applyFont="1" applyFill="1" applyBorder="1" applyAlignment="1">
      <alignment vertical="center"/>
    </xf>
    <xf numFmtId="14" fontId="0" fillId="0" borderId="14" xfId="0" applyNumberFormat="1" applyBorder="1" applyAlignment="1">
      <alignment vertical="center"/>
    </xf>
    <xf numFmtId="0" fontId="0" fillId="0" borderId="4" xfId="0" applyBorder="1" applyAlignment="1">
      <alignment vertical="center" wrapText="1"/>
    </xf>
    <xf numFmtId="0" fontId="8" fillId="0" borderId="5" xfId="22" applyFont="1" applyBorder="1" applyAlignment="1">
      <alignment horizontal="left" vertical="center" wrapText="1"/>
    </xf>
    <xf numFmtId="0" fontId="8" fillId="0" borderId="28" xfId="22" applyFont="1" applyBorder="1" applyAlignment="1">
      <alignment horizontal="left" vertical="center" wrapText="1"/>
    </xf>
    <xf numFmtId="0" fontId="9" fillId="13" borderId="47" xfId="22" applyFont="1" applyFill="1" applyBorder="1" applyAlignment="1">
      <alignment horizontal="center" vertical="center" wrapText="1"/>
    </xf>
    <xf numFmtId="0" fontId="9" fillId="13" borderId="45" xfId="22" applyFont="1" applyFill="1" applyBorder="1" applyAlignment="1">
      <alignment horizontal="center" vertical="center" wrapText="1"/>
    </xf>
    <xf numFmtId="0" fontId="9" fillId="13" borderId="48" xfId="22" applyFont="1" applyFill="1" applyBorder="1" applyAlignment="1">
      <alignment horizontal="center" vertical="center" wrapText="1"/>
    </xf>
    <xf numFmtId="0" fontId="9" fillId="13" borderId="32"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9" fillId="13" borderId="34" xfId="22" applyFont="1" applyFill="1" applyBorder="1" applyAlignment="1">
      <alignment horizontal="center" vertical="center" wrapText="1"/>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9" fillId="0" borderId="34" xfId="22" applyFont="1" applyBorder="1" applyAlignment="1">
      <alignment horizontal="center" vertical="center" wrapText="1"/>
    </xf>
    <xf numFmtId="0" fontId="9" fillId="13" borderId="6" xfId="22" applyFont="1" applyFill="1" applyBorder="1" applyAlignment="1">
      <alignment horizontal="center" vertical="center" wrapText="1"/>
    </xf>
    <xf numFmtId="0" fontId="8" fillId="0" borderId="5" xfId="22" applyFont="1" applyBorder="1" applyAlignment="1">
      <alignment horizontal="center" vertical="center" wrapText="1"/>
    </xf>
    <xf numFmtId="3" fontId="9" fillId="0" borderId="5" xfId="22" applyNumberFormat="1" applyFont="1" applyBorder="1" applyAlignment="1">
      <alignment horizontal="center" vertical="center" wrapText="1"/>
    </xf>
    <xf numFmtId="0" fontId="9" fillId="9" borderId="45" xfId="22" applyFont="1" applyFill="1" applyBorder="1" applyAlignment="1">
      <alignment horizontal="left" vertical="center" wrapText="1"/>
    </xf>
    <xf numFmtId="0" fontId="9" fillId="13" borderId="13" xfId="22" applyFont="1" applyFill="1" applyBorder="1" applyAlignment="1">
      <alignment horizontal="center" vertical="center" wrapText="1"/>
    </xf>
    <xf numFmtId="0" fontId="9" fillId="13" borderId="32" xfId="22" applyFont="1" applyFill="1" applyBorder="1" applyAlignment="1">
      <alignment horizontal="left" vertical="center" wrapText="1"/>
    </xf>
    <xf numFmtId="0" fontId="9" fillId="13" borderId="34" xfId="22" applyFont="1" applyFill="1" applyBorder="1" applyAlignment="1">
      <alignment horizontal="left" vertical="center" wrapText="1"/>
    </xf>
    <xf numFmtId="0" fontId="8" fillId="0" borderId="35"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7"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12" fillId="0" borderId="32" xfId="22" applyFont="1" applyBorder="1" applyAlignment="1">
      <alignment horizontal="center"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29" fillId="0" borderId="51" xfId="0" applyFont="1" applyBorder="1" applyAlignment="1">
      <alignment horizontal="center" vertical="center" wrapText="1"/>
    </xf>
    <xf numFmtId="0" fontId="29" fillId="0" borderId="38" xfId="0" applyFont="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13" borderId="16" xfId="22" applyFont="1" applyFill="1" applyBorder="1" applyAlignment="1">
      <alignment horizontal="center"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36" fillId="0" borderId="34" xfId="0" applyFont="1" applyBorder="1" applyAlignment="1">
      <alignment horizontal="left" vertical="center" wrapText="1"/>
    </xf>
    <xf numFmtId="0" fontId="9" fillId="13" borderId="35" xfId="22" applyFont="1" applyFill="1" applyBorder="1" applyAlignment="1">
      <alignment horizontal="left" vertical="center" wrapText="1"/>
    </xf>
    <xf numFmtId="0" fontId="9" fillId="13" borderId="37"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48" xfId="22" applyFont="1" applyFill="1" applyBorder="1" applyAlignment="1">
      <alignment horizontal="left" vertical="center" wrapText="1"/>
    </xf>
    <xf numFmtId="0" fontId="9" fillId="13" borderId="36"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5" xfId="22" applyFont="1" applyFill="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0" borderId="37" xfId="22" applyFont="1" applyBorder="1" applyAlignment="1">
      <alignment horizontal="center" vertical="center" wrapText="1"/>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7" xfId="22" applyFont="1" applyBorder="1" applyAlignment="1">
      <alignment horizontal="center" vertical="center" wrapText="1"/>
    </xf>
    <xf numFmtId="0" fontId="9" fillId="0" borderId="45" xfId="22" applyFont="1" applyBorder="1" applyAlignment="1">
      <alignment horizontal="center" vertical="center" wrapText="1"/>
    </xf>
    <xf numFmtId="0" fontId="9" fillId="0" borderId="48" xfId="22" applyFont="1" applyBorder="1" applyAlignment="1">
      <alignment horizontal="center" vertical="center" wrapText="1"/>
    </xf>
    <xf numFmtId="0" fontId="29" fillId="0" borderId="49" xfId="0" applyFont="1" applyBorder="1" applyAlignment="1">
      <alignment horizontal="center" vertical="center" wrapText="1"/>
    </xf>
    <xf numFmtId="0" fontId="29" fillId="0" borderId="42" xfId="0" applyFont="1" applyBorder="1" applyAlignment="1">
      <alignment horizontal="center" vertical="center" wrapText="1"/>
    </xf>
    <xf numFmtId="0" fontId="0" fillId="0" borderId="13" xfId="0" applyBorder="1" applyAlignment="1">
      <alignment horizontal="center" vertical="center"/>
    </xf>
    <xf numFmtId="0" fontId="0" fillId="0" borderId="16" xfId="0" applyBorder="1" applyAlignment="1">
      <alignment horizontal="center" vertical="center"/>
    </xf>
    <xf numFmtId="0" fontId="29" fillId="0" borderId="53" xfId="0" applyFont="1" applyBorder="1" applyAlignment="1">
      <alignment horizontal="center" vertical="center" wrapText="1"/>
    </xf>
    <xf numFmtId="0" fontId="29" fillId="0" borderId="61" xfId="0" applyFont="1" applyBorder="1" applyAlignment="1">
      <alignment horizontal="center" vertical="center" wrapText="1"/>
    </xf>
    <xf numFmtId="0" fontId="0" fillId="0" borderId="47" xfId="0" applyBorder="1" applyAlignment="1">
      <alignment horizontal="center" vertical="center"/>
    </xf>
    <xf numFmtId="0" fontId="0" fillId="0" borderId="48" xfId="0" applyBorder="1" applyAlignment="1">
      <alignment horizontal="center" vertical="center"/>
    </xf>
    <xf numFmtId="14" fontId="35" fillId="0" borderId="35" xfId="0" applyNumberFormat="1" applyFont="1" applyBorder="1" applyAlignment="1">
      <alignment horizontal="center" vertical="center"/>
    </xf>
    <xf numFmtId="0" fontId="35" fillId="0" borderId="37"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47" xfId="0" applyFont="1" applyBorder="1" applyAlignment="1">
      <alignment horizontal="center" vertical="center"/>
    </xf>
    <xf numFmtId="0" fontId="35" fillId="0" borderId="48" xfId="0" applyFont="1" applyBorder="1" applyAlignment="1">
      <alignment horizontal="center" vertical="center"/>
    </xf>
    <xf numFmtId="0" fontId="37" fillId="0" borderId="55" xfId="0" applyFont="1" applyBorder="1" applyAlignment="1">
      <alignment horizontal="center" vertical="center"/>
    </xf>
    <xf numFmtId="0" fontId="37" fillId="0" borderId="56" xfId="0" applyFont="1" applyBorder="1" applyAlignment="1">
      <alignment horizontal="center" vertical="center"/>
    </xf>
    <xf numFmtId="0" fontId="37" fillId="0" borderId="57" xfId="0" applyFont="1" applyBorder="1" applyAlignment="1">
      <alignment horizontal="center" vertical="center"/>
    </xf>
    <xf numFmtId="0" fontId="9" fillId="13" borderId="12" xfId="22" applyFont="1" applyFill="1" applyBorder="1" applyAlignment="1">
      <alignment horizontal="center" vertical="center" wrapText="1"/>
    </xf>
    <xf numFmtId="0" fontId="9" fillId="13" borderId="38" xfId="22" applyFont="1" applyFill="1" applyBorder="1" applyAlignment="1">
      <alignment horizontal="center" vertical="center" wrapText="1"/>
    </xf>
    <xf numFmtId="0" fontId="9" fillId="13" borderId="39"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9" fillId="0" borderId="58" xfId="22" applyFont="1" applyBorder="1" applyAlignment="1">
      <alignment horizontal="center" vertical="center" wrapText="1"/>
    </xf>
    <xf numFmtId="0" fontId="9" fillId="0" borderId="18" xfId="22" applyFont="1" applyBorder="1" applyAlignment="1">
      <alignment horizontal="center" vertical="center" wrapText="1"/>
    </xf>
    <xf numFmtId="9" fontId="9" fillId="0" borderId="3" xfId="22" applyNumberFormat="1" applyFont="1" applyBorder="1" applyAlignment="1">
      <alignment horizontal="center" vertical="center" wrapText="1"/>
    </xf>
    <xf numFmtId="0" fontId="9" fillId="0" borderId="19" xfId="22" applyFont="1" applyBorder="1" applyAlignment="1">
      <alignment horizontal="center" vertical="center" wrapText="1"/>
    </xf>
    <xf numFmtId="0" fontId="9" fillId="13" borderId="20" xfId="22" applyFont="1" applyFill="1" applyBorder="1" applyAlignment="1">
      <alignment horizontal="center" vertical="center" wrapText="1"/>
    </xf>
    <xf numFmtId="0" fontId="9" fillId="13" borderId="21" xfId="22" applyFont="1" applyFill="1" applyBorder="1" applyAlignment="1">
      <alignment horizontal="center" vertical="center" wrapText="1"/>
    </xf>
    <xf numFmtId="2" fontId="8" fillId="0" borderId="58" xfId="22" applyNumberFormat="1" applyFont="1" applyBorder="1" applyAlignment="1">
      <alignment horizontal="left" vertical="center" wrapText="1"/>
    </xf>
    <xf numFmtId="2" fontId="8" fillId="0" borderId="14" xfId="22" applyNumberFormat="1" applyFont="1" applyBorder="1" applyAlignment="1">
      <alignment horizontal="left" vertical="center" wrapText="1"/>
    </xf>
    <xf numFmtId="9" fontId="8" fillId="0" borderId="6" xfId="28" applyFont="1" applyBorder="1" applyAlignment="1">
      <alignment horizontal="center" vertical="center" wrapText="1"/>
    </xf>
    <xf numFmtId="0" fontId="9" fillId="13" borderId="40"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0" fontId="9" fillId="13" borderId="43" xfId="22" applyFont="1" applyFill="1" applyBorder="1" applyAlignment="1">
      <alignment horizontal="center" vertical="center" wrapText="1"/>
    </xf>
    <xf numFmtId="9" fontId="34" fillId="0" borderId="29" xfId="30" applyFont="1" applyFill="1" applyBorder="1" applyAlignment="1" applyProtection="1">
      <alignment horizontal="center" vertical="center" wrapText="1"/>
    </xf>
    <xf numFmtId="9" fontId="34" fillId="0" borderId="7" xfId="30" applyFont="1" applyFill="1" applyBorder="1" applyAlignment="1" applyProtection="1">
      <alignment horizontal="center" vertical="center" wrapText="1"/>
    </xf>
    <xf numFmtId="9" fontId="34" fillId="0" borderId="8" xfId="30" applyFont="1" applyFill="1" applyBorder="1" applyAlignment="1" applyProtection="1">
      <alignment horizontal="center" vertical="center" wrapText="1"/>
    </xf>
    <xf numFmtId="9" fontId="34" fillId="0" borderId="44" xfId="30" applyFont="1" applyFill="1" applyBorder="1" applyAlignment="1" applyProtection="1">
      <alignment horizontal="center" vertical="center" wrapText="1"/>
    </xf>
    <xf numFmtId="9" fontId="34" fillId="0" borderId="45" xfId="30" applyFont="1" applyFill="1" applyBorder="1" applyAlignment="1" applyProtection="1">
      <alignment horizontal="center" vertical="center" wrapText="1"/>
    </xf>
    <xf numFmtId="9" fontId="34" fillId="0" borderId="46" xfId="30" applyFont="1" applyFill="1" applyBorder="1" applyAlignment="1" applyProtection="1">
      <alignment horizontal="center" vertical="center" wrapText="1"/>
    </xf>
    <xf numFmtId="9" fontId="34" fillId="0" borderId="6" xfId="30" applyFont="1" applyFill="1" applyBorder="1" applyAlignment="1" applyProtection="1">
      <alignment horizontal="center" vertical="center" wrapText="1"/>
    </xf>
    <xf numFmtId="9" fontId="34" fillId="0" borderId="5" xfId="30" applyFont="1" applyFill="1" applyBorder="1" applyAlignment="1" applyProtection="1">
      <alignment horizontal="center" vertical="center" wrapText="1"/>
    </xf>
    <xf numFmtId="9" fontId="34" fillId="0" borderId="16" xfId="30" applyFont="1" applyFill="1" applyBorder="1" applyAlignment="1" applyProtection="1">
      <alignment horizontal="center" vertical="center" wrapText="1"/>
    </xf>
    <xf numFmtId="9" fontId="34" fillId="0" borderId="28" xfId="30" applyFont="1" applyFill="1" applyBorder="1" applyAlignment="1" applyProtection="1">
      <alignment horizontal="center" vertical="center" wrapText="1"/>
    </xf>
    <xf numFmtId="0" fontId="9" fillId="13" borderId="22" xfId="22" applyFont="1" applyFill="1" applyBorder="1" applyAlignment="1">
      <alignment horizontal="center" vertical="center" wrapText="1"/>
    </xf>
    <xf numFmtId="2" fontId="8" fillId="0" borderId="18" xfId="22" applyNumberFormat="1" applyFont="1" applyBorder="1" applyAlignment="1">
      <alignment horizontal="left" vertical="center" wrapText="1"/>
    </xf>
    <xf numFmtId="9" fontId="8" fillId="0" borderId="12" xfId="28" applyFont="1" applyBorder="1" applyAlignment="1">
      <alignment horizontal="center" vertical="center" wrapText="1"/>
    </xf>
    <xf numFmtId="9" fontId="8" fillId="0" borderId="5" xfId="28" applyFont="1" applyBorder="1" applyAlignment="1">
      <alignment horizontal="center" vertical="center" wrapText="1"/>
    </xf>
    <xf numFmtId="9" fontId="46" fillId="0" borderId="29" xfId="22" applyNumberFormat="1" applyFont="1" applyBorder="1" applyAlignment="1">
      <alignment horizontal="left" vertical="center" wrapText="1"/>
    </xf>
    <xf numFmtId="9" fontId="30" fillId="0" borderId="7" xfId="22" applyNumberFormat="1" applyFont="1" applyBorder="1" applyAlignment="1">
      <alignment horizontal="left" vertical="center" wrapText="1"/>
    </xf>
    <xf numFmtId="9" fontId="30" fillId="0" borderId="8" xfId="22" applyNumberFormat="1" applyFont="1" applyBorder="1" applyAlignment="1">
      <alignment horizontal="left" vertical="center" wrapText="1"/>
    </xf>
    <xf numFmtId="9" fontId="30" fillId="0" borderId="44" xfId="22" applyNumberFormat="1" applyFont="1" applyBorder="1" applyAlignment="1">
      <alignment horizontal="left" vertical="center" wrapText="1"/>
    </xf>
    <xf numFmtId="9" fontId="30" fillId="0" borderId="45" xfId="22" applyNumberFormat="1" applyFont="1" applyBorder="1" applyAlignment="1">
      <alignment horizontal="left" vertical="center" wrapText="1"/>
    </xf>
    <xf numFmtId="9" fontId="30" fillId="0" borderId="46" xfId="22" applyNumberFormat="1" applyFont="1" applyBorder="1" applyAlignment="1">
      <alignment horizontal="left" vertical="center" wrapText="1"/>
    </xf>
    <xf numFmtId="0" fontId="9" fillId="13" borderId="52" xfId="22" applyFont="1" applyFill="1" applyBorder="1" applyAlignment="1">
      <alignment horizontal="center" vertical="center" wrapText="1"/>
    </xf>
    <xf numFmtId="9" fontId="43" fillId="0" borderId="29" xfId="34" applyNumberFormat="1" applyFill="1" applyBorder="1" applyAlignment="1">
      <alignment horizontal="center" vertical="center" wrapText="1"/>
    </xf>
    <xf numFmtId="9" fontId="43" fillId="0" borderId="7" xfId="34" applyNumberFormat="1" applyFill="1" applyBorder="1" applyAlignment="1">
      <alignment horizontal="center" vertical="center" wrapText="1"/>
    </xf>
    <xf numFmtId="9" fontId="43" fillId="0" borderId="59" xfId="34" applyNumberFormat="1" applyFill="1" applyBorder="1" applyAlignment="1">
      <alignment horizontal="center" vertical="center" wrapText="1"/>
    </xf>
    <xf numFmtId="9" fontId="43" fillId="0" borderId="15" xfId="34" applyNumberFormat="1" applyFill="1" applyBorder="1" applyAlignment="1">
      <alignment horizontal="center" vertical="center" wrapText="1"/>
    </xf>
    <xf numFmtId="9" fontId="43" fillId="0" borderId="10" xfId="34" applyNumberFormat="1" applyFill="1" applyBorder="1" applyAlignment="1">
      <alignment horizontal="center" vertical="center" wrapText="1"/>
    </xf>
    <xf numFmtId="9" fontId="43" fillId="0" borderId="60" xfId="34" applyNumberFormat="1" applyFill="1" applyBorder="1" applyAlignment="1">
      <alignment horizontal="center" vertical="center" wrapText="1"/>
    </xf>
    <xf numFmtId="9" fontId="34" fillId="0" borderId="29" xfId="22" applyNumberFormat="1" applyFont="1" applyBorder="1" applyAlignment="1">
      <alignment horizontal="left" vertical="center" wrapText="1"/>
    </xf>
    <xf numFmtId="9" fontId="31" fillId="0" borderId="7" xfId="22" applyNumberFormat="1" applyFont="1" applyBorder="1" applyAlignment="1">
      <alignment horizontal="left" vertical="center" wrapText="1"/>
    </xf>
    <xf numFmtId="9" fontId="31" fillId="0" borderId="8" xfId="22" applyNumberFormat="1" applyFont="1" applyBorder="1" applyAlignment="1">
      <alignment horizontal="left" vertical="center" wrapText="1"/>
    </xf>
    <xf numFmtId="9" fontId="31" fillId="0" borderId="15" xfId="22" applyNumberFormat="1" applyFont="1" applyBorder="1" applyAlignment="1">
      <alignment horizontal="left" vertical="center" wrapText="1"/>
    </xf>
    <xf numFmtId="9" fontId="31" fillId="0" borderId="10" xfId="22" applyNumberFormat="1" applyFont="1" applyBorder="1" applyAlignment="1">
      <alignment horizontal="left" vertical="center" wrapText="1"/>
    </xf>
    <xf numFmtId="9" fontId="31" fillId="0" borderId="11" xfId="22" applyNumberFormat="1" applyFont="1" applyBorder="1" applyAlignment="1">
      <alignment horizontal="left" vertical="center" wrapText="1"/>
    </xf>
    <xf numFmtId="9" fontId="31" fillId="0" borderId="7" xfId="22" applyNumberFormat="1" applyFont="1" applyBorder="1" applyAlignment="1">
      <alignment horizontal="center" vertical="center" wrapText="1"/>
    </xf>
    <xf numFmtId="9" fontId="31" fillId="0" borderId="59" xfId="22" applyNumberFormat="1" applyFont="1" applyBorder="1" applyAlignment="1">
      <alignment horizontal="center" vertical="center" wrapText="1"/>
    </xf>
    <xf numFmtId="9" fontId="31" fillId="0" borderId="30" xfId="22" applyNumberFormat="1" applyFont="1" applyBorder="1" applyAlignment="1">
      <alignment horizontal="center" vertical="center" wrapText="1"/>
    </xf>
    <xf numFmtId="9" fontId="31" fillId="0" borderId="0" xfId="22" applyNumberFormat="1" applyFont="1" applyAlignment="1">
      <alignment horizontal="center" vertical="center" wrapText="1"/>
    </xf>
    <xf numFmtId="9" fontId="31" fillId="0" borderId="2" xfId="22" applyNumberFormat="1" applyFont="1" applyBorder="1" applyAlignment="1">
      <alignment horizontal="center" vertical="center" wrapText="1"/>
    </xf>
    <xf numFmtId="9" fontId="30" fillId="0" borderId="29" xfId="22" applyNumberFormat="1" applyFont="1" applyBorder="1" applyAlignment="1">
      <alignment horizontal="left" vertical="center" wrapText="1"/>
    </xf>
    <xf numFmtId="9" fontId="30" fillId="0" borderId="15" xfId="22" applyNumberFormat="1" applyFont="1" applyBorder="1" applyAlignment="1">
      <alignment horizontal="left" vertical="center" wrapText="1"/>
    </xf>
    <xf numFmtId="9" fontId="30" fillId="0" borderId="10" xfId="22" applyNumberFormat="1" applyFont="1" applyBorder="1" applyAlignment="1">
      <alignment horizontal="left" vertical="center" wrapText="1"/>
    </xf>
    <xf numFmtId="9" fontId="30" fillId="0" borderId="11" xfId="22" applyNumberFormat="1" applyFont="1" applyBorder="1" applyAlignment="1">
      <alignment horizontal="left" vertical="center" wrapText="1"/>
    </xf>
    <xf numFmtId="9" fontId="43" fillId="0" borderId="71" xfId="34" applyNumberFormat="1" applyFill="1" applyBorder="1" applyAlignment="1">
      <alignment horizontal="center" vertical="center" wrapText="1"/>
    </xf>
    <xf numFmtId="9" fontId="43" fillId="0" borderId="76" xfId="34" applyNumberFormat="1" applyFill="1" applyBorder="1" applyAlignment="1">
      <alignment horizontal="center" vertical="center" wrapText="1"/>
    </xf>
    <xf numFmtId="9" fontId="30" fillId="0" borderId="30" xfId="22" applyNumberFormat="1" applyFont="1" applyBorder="1" applyAlignment="1">
      <alignment horizontal="center" vertical="center" wrapText="1"/>
    </xf>
    <xf numFmtId="9" fontId="30" fillId="0" borderId="0" xfId="22" applyNumberFormat="1" applyFont="1" applyAlignment="1">
      <alignment horizontal="center" vertical="center" wrapText="1"/>
    </xf>
    <xf numFmtId="9" fontId="30" fillId="0" borderId="2" xfId="22" applyNumberFormat="1" applyFont="1" applyBorder="1" applyAlignment="1">
      <alignment horizontal="center" vertical="center" wrapText="1"/>
    </xf>
    <xf numFmtId="9" fontId="30" fillId="0" borderId="15" xfId="22" applyNumberFormat="1" applyFont="1" applyBorder="1" applyAlignment="1">
      <alignment horizontal="center" vertical="center" wrapText="1"/>
    </xf>
    <xf numFmtId="9" fontId="30" fillId="0" borderId="10" xfId="22" applyNumberFormat="1" applyFont="1" applyBorder="1" applyAlignment="1">
      <alignment horizontal="center" vertical="center" wrapText="1"/>
    </xf>
    <xf numFmtId="9" fontId="30" fillId="0" borderId="60" xfId="22" applyNumberFormat="1" applyFont="1" applyBorder="1" applyAlignment="1">
      <alignment horizontal="center" vertical="center" wrapText="1"/>
    </xf>
    <xf numFmtId="9" fontId="43" fillId="0" borderId="29" xfId="34" applyNumberFormat="1" applyBorder="1" applyAlignment="1">
      <alignment horizontal="center" vertical="center" wrapText="1"/>
    </xf>
    <xf numFmtId="9" fontId="43" fillId="0" borderId="7" xfId="34" applyNumberFormat="1" applyBorder="1" applyAlignment="1">
      <alignment horizontal="center" vertical="center" wrapText="1"/>
    </xf>
    <xf numFmtId="9" fontId="43" fillId="0" borderId="59" xfId="34" applyNumberFormat="1" applyBorder="1" applyAlignment="1">
      <alignment horizontal="center" vertical="center" wrapText="1"/>
    </xf>
    <xf numFmtId="9" fontId="43" fillId="0" borderId="44" xfId="34" applyNumberFormat="1" applyBorder="1" applyAlignment="1">
      <alignment horizontal="center" vertical="center" wrapText="1"/>
    </xf>
    <xf numFmtId="9" fontId="43" fillId="0" borderId="45" xfId="34" applyNumberFormat="1" applyBorder="1" applyAlignment="1">
      <alignment horizontal="center" vertical="center" wrapText="1"/>
    </xf>
    <xf numFmtId="9" fontId="43" fillId="0" borderId="48" xfId="34" applyNumberFormat="1" applyBorder="1" applyAlignment="1">
      <alignment horizontal="center" vertical="center" wrapText="1"/>
    </xf>
    <xf numFmtId="9" fontId="30" fillId="0" borderId="29" xfId="30" applyFont="1" applyFill="1" applyBorder="1" applyAlignment="1" applyProtection="1">
      <alignment horizontal="center" vertical="center" wrapText="1"/>
    </xf>
    <xf numFmtId="9" fontId="30" fillId="0" borderId="7" xfId="30" applyFont="1" applyFill="1" applyBorder="1" applyAlignment="1" applyProtection="1">
      <alignment horizontal="center" vertical="center" wrapText="1"/>
    </xf>
    <xf numFmtId="9" fontId="30" fillId="0" borderId="59" xfId="30" applyFont="1" applyFill="1" applyBorder="1" applyAlignment="1" applyProtection="1">
      <alignment horizontal="center" vertical="center" wrapText="1"/>
    </xf>
    <xf numFmtId="9" fontId="30" fillId="0" borderId="44" xfId="30" applyFont="1" applyFill="1" applyBorder="1" applyAlignment="1" applyProtection="1">
      <alignment horizontal="center" vertical="center" wrapText="1"/>
    </xf>
    <xf numFmtId="9" fontId="30" fillId="0" borderId="45" xfId="30" applyFont="1" applyFill="1" applyBorder="1" applyAlignment="1" applyProtection="1">
      <alignment horizontal="center" vertical="center" wrapText="1"/>
    </xf>
    <xf numFmtId="9" fontId="30" fillId="0" borderId="48" xfId="30" applyFont="1" applyFill="1" applyBorder="1" applyAlignment="1" applyProtection="1">
      <alignment horizontal="center" vertical="center" wrapText="1"/>
    </xf>
    <xf numFmtId="0" fontId="9" fillId="13" borderId="72" xfId="22" applyFont="1" applyFill="1" applyBorder="1" applyAlignment="1">
      <alignment horizontal="center" vertical="center" wrapText="1"/>
    </xf>
    <xf numFmtId="0" fontId="9" fillId="13" borderId="71" xfId="22" applyFont="1" applyFill="1" applyBorder="1" applyAlignment="1">
      <alignment horizontal="center" vertical="center" wrapText="1"/>
    </xf>
    <xf numFmtId="0" fontId="9" fillId="13" borderId="76" xfId="22" applyFont="1" applyFill="1" applyBorder="1" applyAlignment="1">
      <alignment horizontal="center" vertical="center" wrapText="1"/>
    </xf>
    <xf numFmtId="0" fontId="9" fillId="0" borderId="44" xfId="22" applyFont="1" applyBorder="1" applyAlignment="1">
      <alignment horizontal="center" vertical="center" wrapText="1"/>
    </xf>
    <xf numFmtId="9" fontId="30" fillId="0" borderId="29" xfId="30" applyFont="1" applyFill="1" applyBorder="1" applyAlignment="1" applyProtection="1">
      <alignment horizontal="left" vertical="top" wrapText="1"/>
    </xf>
    <xf numFmtId="9" fontId="30" fillId="0" borderId="7" xfId="30" applyFont="1" applyFill="1" applyBorder="1" applyAlignment="1" applyProtection="1">
      <alignment horizontal="left" vertical="top" wrapText="1"/>
    </xf>
    <xf numFmtId="9" fontId="30" fillId="0" borderId="8" xfId="30" applyFont="1" applyFill="1" applyBorder="1" applyAlignment="1" applyProtection="1">
      <alignment horizontal="left" vertical="top" wrapText="1"/>
    </xf>
    <xf numFmtId="9" fontId="30" fillId="0" borderId="44" xfId="30" applyFont="1" applyFill="1" applyBorder="1" applyAlignment="1" applyProtection="1">
      <alignment horizontal="left" vertical="top" wrapText="1"/>
    </xf>
    <xf numFmtId="9" fontId="30" fillId="0" borderId="45" xfId="30" applyFont="1" applyFill="1" applyBorder="1" applyAlignment="1" applyProtection="1">
      <alignment horizontal="left" vertical="top" wrapText="1"/>
    </xf>
    <xf numFmtId="9" fontId="30" fillId="0" borderId="46" xfId="30" applyFont="1" applyFill="1" applyBorder="1" applyAlignment="1" applyProtection="1">
      <alignment horizontal="left" vertical="top" wrapText="1"/>
    </xf>
    <xf numFmtId="9" fontId="30" fillId="0" borderId="8" xfId="30" applyFont="1" applyFill="1" applyBorder="1" applyAlignment="1" applyProtection="1">
      <alignment horizontal="center" vertical="center" wrapText="1"/>
    </xf>
    <xf numFmtId="9" fontId="30" fillId="0" borderId="46" xfId="30" applyFont="1" applyFill="1" applyBorder="1" applyAlignment="1" applyProtection="1">
      <alignment horizontal="center" vertical="center" wrapText="1"/>
    </xf>
    <xf numFmtId="2" fontId="34" fillId="0" borderId="13" xfId="22" applyNumberFormat="1" applyFont="1" applyBorder="1" applyAlignment="1">
      <alignment horizontal="left" vertical="center" wrapText="1"/>
    </xf>
    <xf numFmtId="9" fontId="34" fillId="0" borderId="6" xfId="28" applyFont="1" applyBorder="1" applyAlignment="1">
      <alignment horizontal="center" vertical="center" wrapText="1"/>
    </xf>
    <xf numFmtId="9" fontId="30" fillId="0" borderId="29" xfId="22" applyNumberFormat="1" applyFont="1" applyBorder="1" applyAlignment="1">
      <alignment horizontal="left" vertical="top" wrapText="1"/>
    </xf>
    <xf numFmtId="9" fontId="30" fillId="0" borderId="7" xfId="22" applyNumberFormat="1" applyFont="1" applyBorder="1" applyAlignment="1">
      <alignment horizontal="left" vertical="top" wrapText="1"/>
    </xf>
    <xf numFmtId="9" fontId="30" fillId="0" borderId="15" xfId="22" applyNumberFormat="1" applyFont="1" applyBorder="1" applyAlignment="1">
      <alignment horizontal="left" vertical="top" wrapText="1"/>
    </xf>
    <xf numFmtId="9" fontId="30" fillId="0" borderId="10" xfId="22" applyNumberFormat="1" applyFont="1" applyBorder="1" applyAlignment="1">
      <alignment horizontal="left" vertical="top" wrapText="1"/>
    </xf>
    <xf numFmtId="9" fontId="43" fillId="0" borderId="71" xfId="35" applyNumberFormat="1" applyFill="1" applyBorder="1" applyAlignment="1">
      <alignment horizontal="center" vertical="center" wrapText="1"/>
    </xf>
    <xf numFmtId="0" fontId="38" fillId="0" borderId="23" xfId="0" applyFont="1" applyBorder="1" applyAlignment="1">
      <alignment horizontal="left" vertical="center" wrapText="1"/>
    </xf>
    <xf numFmtId="9" fontId="34" fillId="0" borderId="5" xfId="28" applyFont="1" applyBorder="1" applyAlignment="1">
      <alignment horizontal="center" vertical="center" wrapText="1"/>
    </xf>
    <xf numFmtId="9" fontId="30" fillId="0" borderId="74" xfId="22" applyNumberFormat="1" applyFont="1" applyBorder="1" applyAlignment="1">
      <alignment horizontal="left" vertical="center" wrapText="1"/>
    </xf>
    <xf numFmtId="9" fontId="30" fillId="0" borderId="77" xfId="22" applyNumberFormat="1" applyFont="1" applyBorder="1" applyAlignment="1">
      <alignment horizontal="left" vertical="center" wrapText="1"/>
    </xf>
    <xf numFmtId="9" fontId="43" fillId="0" borderId="75" xfId="34" applyNumberFormat="1" applyFill="1" applyBorder="1" applyAlignment="1">
      <alignment horizontal="center" vertical="center" wrapText="1"/>
    </xf>
    <xf numFmtId="9" fontId="43" fillId="0" borderId="78" xfId="34" applyNumberFormat="1" applyFill="1" applyBorder="1" applyAlignment="1">
      <alignment horizontal="center" vertical="center" wrapText="1"/>
    </xf>
    <xf numFmtId="0" fontId="29" fillId="0" borderId="50" xfId="0" applyFont="1" applyBorder="1" applyAlignment="1">
      <alignment horizontal="center" vertical="center" wrapText="1"/>
    </xf>
    <xf numFmtId="0" fontId="29" fillId="0" borderId="52"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9"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9" fontId="8" fillId="0" borderId="6" xfId="30" applyFont="1" applyFill="1" applyBorder="1" applyAlignment="1" applyProtection="1">
      <alignment horizontal="left" vertical="center" wrapText="1"/>
    </xf>
    <xf numFmtId="9" fontId="8" fillId="0" borderId="16" xfId="30" applyFont="1" applyFill="1" applyBorder="1" applyAlignment="1" applyProtection="1">
      <alignment horizontal="left" vertical="center" wrapText="1"/>
    </xf>
    <xf numFmtId="9" fontId="8" fillId="0" borderId="5" xfId="30" applyFont="1" applyFill="1" applyBorder="1" applyAlignment="1" applyProtection="1">
      <alignment horizontal="left" vertical="center" wrapText="1"/>
    </xf>
    <xf numFmtId="9" fontId="8" fillId="0" borderId="28" xfId="30" applyFont="1" applyFill="1" applyBorder="1" applyAlignment="1" applyProtection="1">
      <alignment horizontal="left" vertical="center" wrapText="1"/>
    </xf>
    <xf numFmtId="9" fontId="44" fillId="0" borderId="29" xfId="30" applyFont="1" applyFill="1" applyBorder="1" applyAlignment="1" applyProtection="1">
      <alignment horizontal="left" vertical="center" wrapText="1"/>
    </xf>
    <xf numFmtId="9" fontId="8" fillId="0" borderId="7" xfId="30" applyFont="1" applyFill="1" applyBorder="1" applyAlignment="1" applyProtection="1">
      <alignment horizontal="left" vertical="center" wrapText="1"/>
    </xf>
    <xf numFmtId="9" fontId="8" fillId="0" borderId="8" xfId="30" applyFont="1" applyFill="1" applyBorder="1" applyAlignment="1" applyProtection="1">
      <alignment horizontal="left" vertical="center" wrapText="1"/>
    </xf>
    <xf numFmtId="9" fontId="8" fillId="0" borderId="44" xfId="30" applyFont="1" applyFill="1" applyBorder="1" applyAlignment="1" applyProtection="1">
      <alignment horizontal="left" vertical="center" wrapText="1"/>
    </xf>
    <xf numFmtId="9" fontId="8" fillId="0" borderId="45" xfId="30" applyFont="1" applyFill="1" applyBorder="1" applyAlignment="1" applyProtection="1">
      <alignment horizontal="left" vertical="center" wrapText="1"/>
    </xf>
    <xf numFmtId="9" fontId="8" fillId="0" borderId="46" xfId="30" applyFont="1" applyFill="1" applyBorder="1" applyAlignment="1" applyProtection="1">
      <alignment horizontal="left" vertical="center" wrapText="1"/>
    </xf>
    <xf numFmtId="9" fontId="44" fillId="0" borderId="6" xfId="30" applyFont="1" applyFill="1" applyBorder="1" applyAlignment="1" applyProtection="1">
      <alignment horizontal="left" vertical="center" wrapText="1"/>
    </xf>
    <xf numFmtId="9" fontId="8" fillId="0" borderId="6" xfId="30" applyFont="1" applyFill="1" applyBorder="1" applyAlignment="1" applyProtection="1">
      <alignment horizontal="center" vertical="center" wrapText="1"/>
    </xf>
    <xf numFmtId="9" fontId="8" fillId="0" borderId="5" xfId="30" applyFont="1" applyFill="1" applyBorder="1" applyAlignment="1" applyProtection="1">
      <alignment horizontal="center" vertical="center" wrapText="1"/>
    </xf>
    <xf numFmtId="9" fontId="43" fillId="0" borderId="29" xfId="35" applyNumberFormat="1" applyFill="1" applyBorder="1" applyAlignment="1">
      <alignment horizontal="center" vertical="center" wrapText="1"/>
    </xf>
    <xf numFmtId="9" fontId="30" fillId="0" borderId="29" xfId="22" applyNumberFormat="1" applyFont="1" applyBorder="1" applyAlignment="1">
      <alignment horizontal="center" vertical="center" wrapText="1"/>
    </xf>
    <xf numFmtId="9" fontId="30" fillId="0" borderId="7" xfId="22" applyNumberFormat="1" applyFont="1" applyBorder="1" applyAlignment="1">
      <alignment horizontal="center" vertical="center" wrapText="1"/>
    </xf>
    <xf numFmtId="9" fontId="30" fillId="0" borderId="59" xfId="22" applyNumberFormat="1" applyFont="1" applyBorder="1" applyAlignment="1">
      <alignment horizontal="center" vertical="center" wrapText="1"/>
    </xf>
    <xf numFmtId="9" fontId="30" fillId="0" borderId="44" xfId="22" applyNumberFormat="1" applyFont="1" applyBorder="1" applyAlignment="1">
      <alignment horizontal="center" vertical="center" wrapText="1"/>
    </xf>
    <xf numFmtId="9" fontId="30" fillId="0" borderId="45" xfId="22" applyNumberFormat="1" applyFont="1" applyBorder="1" applyAlignment="1">
      <alignment horizontal="center" vertical="center" wrapText="1"/>
    </xf>
    <xf numFmtId="9" fontId="30" fillId="0" borderId="48" xfId="22" applyNumberFormat="1" applyFont="1" applyBorder="1" applyAlignment="1">
      <alignment horizontal="center" vertical="center" wrapText="1"/>
    </xf>
    <xf numFmtId="0" fontId="38" fillId="0" borderId="0" xfId="0" applyFont="1" applyAlignment="1">
      <alignment vertical="center" wrapText="1"/>
    </xf>
    <xf numFmtId="9" fontId="47" fillId="0" borderId="15" xfId="22" applyNumberFormat="1" applyFont="1" applyBorder="1" applyAlignment="1">
      <alignment horizontal="left" vertical="center" wrapText="1"/>
    </xf>
    <xf numFmtId="9" fontId="8" fillId="0" borderId="6" xfId="30" applyFont="1" applyBorder="1" applyAlignment="1">
      <alignment horizontal="center" vertical="center" wrapText="1"/>
    </xf>
    <xf numFmtId="9" fontId="8" fillId="0" borderId="16" xfId="30" applyFont="1" applyFill="1" applyBorder="1" applyAlignment="1" applyProtection="1">
      <alignment horizontal="center" vertical="center" wrapText="1"/>
    </xf>
    <xf numFmtId="9" fontId="8" fillId="0" borderId="28" xfId="30" applyFont="1" applyFill="1" applyBorder="1" applyAlignment="1" applyProtection="1">
      <alignment horizontal="center" vertical="center" wrapText="1"/>
    </xf>
    <xf numFmtId="0" fontId="39" fillId="0" borderId="58" xfId="0" applyFont="1" applyBorder="1" applyAlignment="1">
      <alignment vertical="center" wrapText="1"/>
    </xf>
    <xf numFmtId="0" fontId="39" fillId="0" borderId="69" xfId="0" applyFont="1" applyBorder="1" applyAlignment="1">
      <alignment vertical="center" wrapText="1"/>
    </xf>
    <xf numFmtId="9" fontId="34" fillId="0" borderId="3" xfId="22" applyNumberFormat="1" applyFont="1" applyBorder="1" applyAlignment="1">
      <alignment horizontal="center" vertical="center" wrapText="1"/>
    </xf>
    <xf numFmtId="9" fontId="34" fillId="0" borderId="4" xfId="22" applyNumberFormat="1" applyFont="1" applyBorder="1" applyAlignment="1">
      <alignment horizontal="center" vertical="center" wrapText="1"/>
    </xf>
    <xf numFmtId="0" fontId="39" fillId="0" borderId="17" xfId="0" applyFont="1" applyBorder="1" applyAlignment="1">
      <alignment vertical="center" wrapText="1"/>
    </xf>
    <xf numFmtId="0" fontId="39" fillId="0" borderId="70" xfId="0" applyFont="1" applyBorder="1" applyAlignment="1">
      <alignment vertical="center" wrapText="1"/>
    </xf>
    <xf numFmtId="9" fontId="34" fillId="0" borderId="6" xfId="22" applyNumberFormat="1" applyFont="1" applyBorder="1" applyAlignment="1">
      <alignment horizontal="center" vertical="center" wrapText="1"/>
    </xf>
    <xf numFmtId="9" fontId="34" fillId="0" borderId="7" xfId="22" applyNumberFormat="1" applyFont="1" applyBorder="1" applyAlignment="1">
      <alignment horizontal="left" vertical="center" wrapText="1"/>
    </xf>
    <xf numFmtId="9" fontId="34" fillId="0" borderId="8" xfId="22" applyNumberFormat="1" applyFont="1" applyBorder="1" applyAlignment="1">
      <alignment horizontal="left" vertical="center" wrapText="1"/>
    </xf>
    <xf numFmtId="9" fontId="34" fillId="0" borderId="15" xfId="22" applyNumberFormat="1" applyFont="1" applyBorder="1" applyAlignment="1">
      <alignment horizontal="left" vertical="center" wrapText="1"/>
    </xf>
    <xf numFmtId="9" fontId="34" fillId="0" borderId="10" xfId="22" applyNumberFormat="1" applyFont="1" applyBorder="1" applyAlignment="1">
      <alignment horizontal="left" vertical="center" wrapText="1"/>
    </xf>
    <xf numFmtId="9" fontId="34" fillId="0" borderId="11" xfId="22" applyNumberFormat="1" applyFont="1" applyBorder="1" applyAlignment="1">
      <alignment horizontal="left" vertical="center" wrapText="1"/>
    </xf>
    <xf numFmtId="0" fontId="32" fillId="10" borderId="3"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2" fillId="10" borderId="12" xfId="0" applyFont="1" applyFill="1" applyBorder="1" applyAlignment="1">
      <alignment horizontal="center" vertical="center" wrapText="1"/>
    </xf>
    <xf numFmtId="0" fontId="32" fillId="10" borderId="38" xfId="0" applyFont="1" applyFill="1" applyBorder="1" applyAlignment="1">
      <alignment horizontal="center" vertical="center" wrapText="1"/>
    </xf>
    <xf numFmtId="0" fontId="32" fillId="10" borderId="39"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9" fillId="9" borderId="6" xfId="22" applyFont="1" applyFill="1" applyBorder="1" applyAlignment="1">
      <alignment horizontal="left" vertical="center" wrapText="1"/>
    </xf>
    <xf numFmtId="0" fontId="9" fillId="12" borderId="6" xfId="22" applyFont="1" applyFill="1" applyBorder="1" applyAlignment="1">
      <alignment horizontal="center" vertical="center" wrapText="1"/>
    </xf>
    <xf numFmtId="0" fontId="32" fillId="10" borderId="12" xfId="0" applyFont="1" applyFill="1" applyBorder="1" applyAlignment="1">
      <alignment horizontal="center" vertical="center"/>
    </xf>
    <xf numFmtId="0" fontId="32" fillId="10" borderId="38" xfId="0" applyFont="1" applyFill="1" applyBorder="1" applyAlignment="1">
      <alignment horizontal="center" vertical="center"/>
    </xf>
    <xf numFmtId="0" fontId="32" fillId="10" borderId="39" xfId="0" applyFont="1" applyFill="1" applyBorder="1" applyAlignment="1">
      <alignment horizontal="center" vertical="center"/>
    </xf>
    <xf numFmtId="0" fontId="32" fillId="10" borderId="6" xfId="0" applyFont="1" applyFill="1" applyBorder="1" applyAlignment="1">
      <alignment horizontal="center" vertical="center" wrapText="1"/>
    </xf>
    <xf numFmtId="0" fontId="32" fillId="10" borderId="29"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0" xfId="0" applyFont="1" applyFill="1" applyAlignment="1">
      <alignment horizontal="center" vertical="center"/>
    </xf>
    <xf numFmtId="0" fontId="32" fillId="10" borderId="15" xfId="0" applyFont="1" applyFill="1" applyBorder="1" applyAlignment="1">
      <alignment horizontal="center" vertical="center"/>
    </xf>
    <xf numFmtId="0" fontId="32" fillId="10" borderId="10" xfId="0" applyFont="1" applyFill="1" applyBorder="1" applyAlignment="1">
      <alignment horizontal="center" vertical="center"/>
    </xf>
    <xf numFmtId="0" fontId="32" fillId="0" borderId="6" xfId="0" applyFont="1" applyBorder="1" applyAlignment="1">
      <alignment horizontal="center" vertical="center" wrapText="1"/>
    </xf>
    <xf numFmtId="14" fontId="9" fillId="0" borderId="6" xfId="0" applyNumberFormat="1" applyFont="1" applyBorder="1" applyAlignment="1">
      <alignment horizontal="center" vertical="center"/>
    </xf>
    <xf numFmtId="0" fontId="9" fillId="0" borderId="6" xfId="0" applyFont="1" applyBorder="1" applyAlignment="1">
      <alignment horizontal="center" vertical="center"/>
    </xf>
    <xf numFmtId="0" fontId="30" fillId="0" borderId="6" xfId="0" applyFont="1" applyBorder="1" applyAlignment="1">
      <alignment horizontal="center" vertical="center"/>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9" fillId="0" borderId="39" xfId="0" applyFont="1" applyBorder="1" applyAlignment="1">
      <alignment horizontal="left" vertical="center" wrapText="1"/>
    </xf>
    <xf numFmtId="0" fontId="9" fillId="0" borderId="6" xfId="0" applyFont="1" applyBorder="1" applyAlignment="1">
      <alignment horizontal="left" vertical="center" wrapText="1"/>
    </xf>
    <xf numFmtId="0" fontId="32" fillId="0" borderId="6" xfId="0" applyFont="1" applyBorder="1" applyAlignment="1">
      <alignment horizontal="left"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10" borderId="8" xfId="0" applyFont="1" applyFill="1" applyBorder="1" applyAlignment="1">
      <alignment horizontal="center" vertical="center"/>
    </xf>
    <xf numFmtId="0" fontId="32" fillId="10" borderId="9" xfId="0" applyFont="1" applyFill="1" applyBorder="1" applyAlignment="1">
      <alignment horizontal="center" vertical="center"/>
    </xf>
    <xf numFmtId="0" fontId="32" fillId="10" borderId="11" xfId="0" applyFont="1" applyFill="1" applyBorder="1" applyAlignment="1">
      <alignment horizontal="center" vertical="center"/>
    </xf>
    <xf numFmtId="0" fontId="30" fillId="0" borderId="12" xfId="0" applyFont="1" applyBorder="1" applyAlignment="1">
      <alignment horizontal="left" vertical="center"/>
    </xf>
    <xf numFmtId="0" fontId="30" fillId="0" borderId="38" xfId="0" applyFont="1" applyBorder="1" applyAlignment="1">
      <alignment horizontal="left" vertical="center"/>
    </xf>
    <xf numFmtId="0" fontId="30" fillId="0" borderId="39" xfId="0" applyFont="1" applyBorder="1" applyAlignment="1">
      <alignment horizontal="left" vertical="center"/>
    </xf>
    <xf numFmtId="0" fontId="32" fillId="12" borderId="6" xfId="22"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38"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9" fillId="10" borderId="6" xfId="0" applyFont="1" applyFill="1" applyBorder="1" applyAlignment="1">
      <alignment horizontal="center" vertical="center"/>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9" fillId="0" borderId="6" xfId="0" applyFont="1" applyBorder="1" applyAlignment="1">
      <alignment vertical="center" wrapText="1"/>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left" vertical="center" wrapText="1"/>
    </xf>
    <xf numFmtId="0" fontId="0" fillId="0" borderId="10" xfId="0" applyBorder="1" applyAlignment="1">
      <alignment horizontal="left" vertical="center" wrapText="1"/>
    </xf>
    <xf numFmtId="0" fontId="0" fillId="0" borderId="60" xfId="0" applyBorder="1" applyAlignment="1">
      <alignment horizontal="left" vertical="center" wrapText="1"/>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3" borderId="49" xfId="22" applyFont="1" applyFill="1" applyBorder="1" applyAlignment="1">
      <alignment horizontal="center" vertical="center" wrapText="1"/>
    </xf>
    <xf numFmtId="0" fontId="9" fillId="13" borderId="50" xfId="22" applyFont="1" applyFill="1" applyBorder="1" applyAlignment="1">
      <alignment horizontal="center" vertical="center" wrapText="1"/>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xf numFmtId="0" fontId="9" fillId="13" borderId="80" xfId="22" applyFont="1" applyFill="1" applyBorder="1" applyAlignment="1">
      <alignment vertical="center" wrapText="1"/>
    </xf>
    <xf numFmtId="0" fontId="9" fillId="13" borderId="81" xfId="22" applyFont="1" applyFill="1" applyBorder="1" applyAlignment="1">
      <alignment vertical="center" wrapText="1"/>
    </xf>
    <xf numFmtId="0" fontId="9" fillId="13" borderId="82" xfId="22" applyFont="1" applyFill="1" applyBorder="1" applyAlignment="1">
      <alignment vertical="center" wrapText="1"/>
    </xf>
    <xf numFmtId="3" fontId="49" fillId="0" borderId="20" xfId="0" applyNumberFormat="1" applyFont="1" applyBorder="1" applyAlignment="1">
      <alignment vertical="center"/>
    </xf>
    <xf numFmtId="3" fontId="49" fillId="0" borderId="43" xfId="0" applyNumberFormat="1" applyFont="1" applyBorder="1" applyAlignment="1">
      <alignment vertical="center"/>
    </xf>
    <xf numFmtId="3" fontId="49" fillId="0" borderId="18" xfId="0" applyNumberFormat="1" applyFont="1" applyBorder="1" applyAlignment="1">
      <alignment vertical="center"/>
    </xf>
    <xf numFmtId="3" fontId="49" fillId="0" borderId="46" xfId="0" applyNumberFormat="1" applyFont="1" applyBorder="1" applyAlignment="1">
      <alignment vertical="center"/>
    </xf>
    <xf numFmtId="172" fontId="32" fillId="0" borderId="12" xfId="10" applyNumberFormat="1" applyFont="1" applyBorder="1" applyAlignment="1">
      <alignment vertical="top"/>
    </xf>
    <xf numFmtId="172" fontId="32" fillId="0" borderId="38" xfId="10" applyNumberFormat="1" applyFont="1" applyBorder="1" applyAlignment="1">
      <alignment vertical="top"/>
    </xf>
    <xf numFmtId="172" fontId="32" fillId="0" borderId="39" xfId="10" applyNumberFormat="1" applyFont="1" applyBorder="1" applyAlignment="1">
      <alignment vertical="top"/>
    </xf>
    <xf numFmtId="0" fontId="30" fillId="0" borderId="6" xfId="0" applyFont="1" applyBorder="1" applyAlignment="1">
      <alignment vertical="center" wrapText="1"/>
    </xf>
    <xf numFmtId="0" fontId="30" fillId="0" borderId="0" xfId="0" applyFont="1" applyAlignment="1">
      <alignment vertical="center" wrapText="1"/>
    </xf>
    <xf numFmtId="9" fontId="30" fillId="0" borderId="39" xfId="28" applyFont="1" applyBorder="1" applyAlignment="1">
      <alignment vertical="center" wrapText="1"/>
    </xf>
  </cellXfs>
  <cellStyles count="36">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5" builtinId="8"/>
    <cellStyle name="Hyperlink" xfId="34" xr:uid="{00000000-000B-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51E606D-B61D-4552-82C4-CDB1E9B507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7219F64-3A8A-4C0F-BDA1-F9B9F56333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5D74723-AF49-4841-B104-38A6E06C6D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secretariadistritald.sharepoint.com/:f:/s/PLANDEACCIN-POADDDP2023/Ernohy-lOlVLtpoH_Hs-ENwBQ_B_ni27fVYjgBE7IR31RQ?e=d4N1YL" TargetMode="External"/><Relationship Id="rId7" Type="http://schemas.openxmlformats.org/officeDocument/2006/relationships/vmlDrawing" Target="../drawings/vmlDrawing1.vml"/><Relationship Id="rId2" Type="http://schemas.openxmlformats.org/officeDocument/2006/relationships/hyperlink" Target="https://secretariadistritald.sharepoint.com/:f:/s/PLANDEACCIN-POADDDP2023/EkHEX33MUVRLgYYZHuimH6IBNR-Y9B3eg3t2KUIXu-zXKw?e=dcr2KM" TargetMode="External"/><Relationship Id="rId1" Type="http://schemas.openxmlformats.org/officeDocument/2006/relationships/hyperlink" Target="https://secretariadistritald.sharepoint.com/:f:/s/PLANDEACCIN-POADDDP2023/Egyy_kwV0lJNnvc6IDdDOkIBEgZ0exyiUe5osWdHUwUl4g?e=sclmTO"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secretariadistritald.sharepoint.com/:f:/s/PLANDEACCIN-POADDDP2023/Euuobvk4PHdFn0z8ul8_4CEBH-a_t_iCQmaRZ0TR3grcwg?e=qFuVfb"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ecretariadistritald.sharepoint.com/:f:/s/PLANDEACCIN-POADDDP2023/EkPUL94E6wRFh6KRdul21AwBtwe60H-MkRjm1QdZwUsZPQ?e=iB08C9" TargetMode="External"/><Relationship Id="rId1" Type="http://schemas.openxmlformats.org/officeDocument/2006/relationships/hyperlink" Target="https://secretariadistritald.sharepoint.com/:f:/s/PLANDEACCIN-POADDDP2023/Eg7eZumgOw1Hpn74U1JEQ5EBf7HzMMNVdFp5AJBwxHfdTw?e=etFGrH"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ecretariadistritald.sharepoint.com/:f:/s/PLANDEACCIN-POADDDP2023/Ekg91AHAcQZAj8-oxHCld4EB-i_u525Mg12WpmXh-ygIeQ?e=4mG6BM"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hyperlink" Target="https://secretariadistritald.sharepoint.com/:f:/s/PLANDEACCIN-POADDDP2023/EsSUX0VN2LZLuX1fhq931KMBGwE_LGfIYe4qqYtuwfIcOw?e=oCtDPX" TargetMode="External"/><Relationship Id="rId7" Type="http://schemas.openxmlformats.org/officeDocument/2006/relationships/comments" Target="../comments4.xml"/><Relationship Id="rId2" Type="http://schemas.openxmlformats.org/officeDocument/2006/relationships/hyperlink" Target="https://secretariadistritald.sharepoint.com/:f:/s/PLANDEACCIN-POADDDP2023/Ej_H-6562PVIlAP3hAurrsABp-QOFz6JwQn_zTQ5uCuQCg?e=0kwYfc" TargetMode="External"/><Relationship Id="rId1" Type="http://schemas.openxmlformats.org/officeDocument/2006/relationships/hyperlink" Target="https://secretariadistritald.sharepoint.com/:f:/s/PLANDEACCIN-POADDDP2023/EkV47D0BiOZJhxmFYQ1sCY4Bebl40vK_hlCAHZlDuatbiA?e=6hbgCc"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secretariadistritald.sharepoint.com/:f:/s/PLANDEACCIN-POADDDP2023/EoI4PlYXoF1GuHhqi5zGW2cBA1mO8KXMwSyecR7_SecVpw?e=spiM8g" TargetMode="External"/><Relationship Id="rId2" Type="http://schemas.openxmlformats.org/officeDocument/2006/relationships/hyperlink" Target="https://secretariadistritald.sharepoint.com/:f:/s/PLANDEACCIN-POADDDP2023/Ep8W8cX6gYxNspZJr5b2WZsB2a6YdqDnAvLL14Sbe6Usiw?e=h1JYg8" TargetMode="External"/><Relationship Id="rId1" Type="http://schemas.openxmlformats.org/officeDocument/2006/relationships/hyperlink" Target="https://secretariadistritald.sharepoint.com/:f:/s/PLANDEACCIN-POADDDP2023/EsO81M9fh7JPl1hbtv2iQ_UB_J25wZRzW9NMDidbc_8cDQ?e=E9nNqo"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1"/>
  <sheetViews>
    <sheetView showGridLines="0" tabSelected="1" zoomScale="60" zoomScaleNormal="60" workbookViewId="0">
      <selection activeCell="B2" sqref="B2:AA2"/>
    </sheetView>
  </sheetViews>
  <sheetFormatPr baseColWidth="10" defaultColWidth="10.85546875" defaultRowHeight="15" x14ac:dyDescent="0.25"/>
  <cols>
    <col min="1" max="1" width="38.42578125" style="2" customWidth="1"/>
    <col min="2" max="2" width="20.42578125" style="2" customWidth="1"/>
    <col min="3" max="7" width="20.7109375" style="2" customWidth="1"/>
    <col min="8" max="8" width="29.140625" style="2" customWidth="1"/>
    <col min="9"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65"/>
      <c r="B1" s="268" t="s">
        <v>0</v>
      </c>
      <c r="C1" s="269"/>
      <c r="D1" s="269"/>
      <c r="E1" s="269"/>
      <c r="F1" s="269"/>
      <c r="G1" s="269"/>
      <c r="H1" s="269"/>
      <c r="I1" s="269"/>
      <c r="J1" s="269"/>
      <c r="K1" s="269"/>
      <c r="L1" s="269"/>
      <c r="M1" s="269"/>
      <c r="N1" s="269"/>
      <c r="O1" s="269"/>
      <c r="P1" s="269"/>
      <c r="Q1" s="269"/>
      <c r="R1" s="269"/>
      <c r="S1" s="269"/>
      <c r="T1" s="269"/>
      <c r="U1" s="269"/>
      <c r="V1" s="269"/>
      <c r="W1" s="269"/>
      <c r="X1" s="269"/>
      <c r="Y1" s="269"/>
      <c r="Z1" s="269"/>
      <c r="AA1" s="270"/>
      <c r="AB1" s="286" t="s">
        <v>1</v>
      </c>
      <c r="AC1" s="287"/>
      <c r="AD1" s="287"/>
      <c r="AE1" s="288"/>
    </row>
    <row r="2" spans="1:31" ht="30.75" customHeight="1" thickBot="1" x14ac:dyDescent="0.3">
      <c r="A2" s="266"/>
      <c r="B2" s="268" t="s">
        <v>2</v>
      </c>
      <c r="C2" s="269"/>
      <c r="D2" s="269"/>
      <c r="E2" s="269"/>
      <c r="F2" s="269"/>
      <c r="G2" s="269"/>
      <c r="H2" s="269"/>
      <c r="I2" s="269"/>
      <c r="J2" s="269"/>
      <c r="K2" s="269"/>
      <c r="L2" s="269"/>
      <c r="M2" s="269"/>
      <c r="N2" s="269"/>
      <c r="O2" s="269"/>
      <c r="P2" s="269"/>
      <c r="Q2" s="269"/>
      <c r="R2" s="269"/>
      <c r="S2" s="269"/>
      <c r="T2" s="269"/>
      <c r="U2" s="269"/>
      <c r="V2" s="269"/>
      <c r="W2" s="269"/>
      <c r="X2" s="269"/>
      <c r="Y2" s="269"/>
      <c r="Z2" s="269"/>
      <c r="AA2" s="270"/>
      <c r="AB2" s="286" t="s">
        <v>3</v>
      </c>
      <c r="AC2" s="287"/>
      <c r="AD2" s="287"/>
      <c r="AE2" s="288"/>
    </row>
    <row r="3" spans="1:31" ht="24" customHeight="1" thickBot="1" x14ac:dyDescent="0.3">
      <c r="A3" s="266"/>
      <c r="B3" s="271" t="s">
        <v>4</v>
      </c>
      <c r="C3" s="272"/>
      <c r="D3" s="272"/>
      <c r="E3" s="272"/>
      <c r="F3" s="272"/>
      <c r="G3" s="272"/>
      <c r="H3" s="272"/>
      <c r="I3" s="272"/>
      <c r="J3" s="272"/>
      <c r="K3" s="272"/>
      <c r="L3" s="272"/>
      <c r="M3" s="272"/>
      <c r="N3" s="272"/>
      <c r="O3" s="272"/>
      <c r="P3" s="272"/>
      <c r="Q3" s="272"/>
      <c r="R3" s="272"/>
      <c r="S3" s="272"/>
      <c r="T3" s="272"/>
      <c r="U3" s="272"/>
      <c r="V3" s="272"/>
      <c r="W3" s="272"/>
      <c r="X3" s="272"/>
      <c r="Y3" s="272"/>
      <c r="Z3" s="272"/>
      <c r="AA3" s="273"/>
      <c r="AB3" s="286" t="s">
        <v>5</v>
      </c>
      <c r="AC3" s="287"/>
      <c r="AD3" s="287"/>
      <c r="AE3" s="288"/>
    </row>
    <row r="4" spans="1:31" ht="21.75" customHeight="1" thickBot="1" x14ac:dyDescent="0.3">
      <c r="A4" s="267"/>
      <c r="B4" s="274"/>
      <c r="C4" s="275"/>
      <c r="D4" s="275"/>
      <c r="E4" s="275"/>
      <c r="F4" s="275"/>
      <c r="G4" s="275"/>
      <c r="H4" s="275"/>
      <c r="I4" s="275"/>
      <c r="J4" s="275"/>
      <c r="K4" s="275"/>
      <c r="L4" s="275"/>
      <c r="M4" s="275"/>
      <c r="N4" s="275"/>
      <c r="O4" s="275"/>
      <c r="P4" s="275"/>
      <c r="Q4" s="275"/>
      <c r="R4" s="275"/>
      <c r="S4" s="275"/>
      <c r="T4" s="275"/>
      <c r="U4" s="275"/>
      <c r="V4" s="275"/>
      <c r="W4" s="275"/>
      <c r="X4" s="275"/>
      <c r="Y4" s="275"/>
      <c r="Z4" s="275"/>
      <c r="AA4" s="276"/>
      <c r="AB4" s="289" t="s">
        <v>6</v>
      </c>
      <c r="AC4" s="290"/>
      <c r="AD4" s="290"/>
      <c r="AE4" s="291"/>
    </row>
    <row r="5" spans="1:31" ht="9" customHeight="1" thickBot="1" x14ac:dyDescent="0.3">
      <c r="A5" s="3"/>
      <c r="B5" s="102"/>
      <c r="C5" s="103"/>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25">
      <c r="A7" s="292" t="s">
        <v>7</v>
      </c>
      <c r="B7" s="293"/>
      <c r="C7" s="326" t="s">
        <v>8</v>
      </c>
      <c r="D7" s="292" t="s">
        <v>9</v>
      </c>
      <c r="E7" s="298"/>
      <c r="F7" s="298"/>
      <c r="G7" s="298"/>
      <c r="H7" s="293"/>
      <c r="I7" s="320">
        <v>45356</v>
      </c>
      <c r="J7" s="321"/>
      <c r="K7" s="292" t="s">
        <v>10</v>
      </c>
      <c r="L7" s="293"/>
      <c r="M7" s="312" t="s">
        <v>11</v>
      </c>
      <c r="N7" s="313"/>
      <c r="O7" s="301"/>
      <c r="P7" s="302"/>
      <c r="Q7" s="4"/>
      <c r="R7" s="4"/>
      <c r="S7" s="4"/>
      <c r="T7" s="4"/>
      <c r="U7" s="4"/>
      <c r="V7" s="4"/>
      <c r="W7" s="4"/>
      <c r="X7" s="4"/>
      <c r="Y7" s="4"/>
      <c r="Z7" s="5"/>
      <c r="AA7" s="4"/>
      <c r="AB7" s="4"/>
      <c r="AD7" s="7"/>
      <c r="AE7" s="8"/>
    </row>
    <row r="8" spans="1:31" ht="15" customHeight="1" x14ac:dyDescent="0.25">
      <c r="A8" s="294"/>
      <c r="B8" s="295"/>
      <c r="C8" s="327"/>
      <c r="D8" s="294"/>
      <c r="E8" s="299"/>
      <c r="F8" s="299"/>
      <c r="G8" s="299"/>
      <c r="H8" s="295"/>
      <c r="I8" s="322"/>
      <c r="J8" s="323"/>
      <c r="K8" s="294"/>
      <c r="L8" s="295"/>
      <c r="M8" s="280" t="s">
        <v>12</v>
      </c>
      <c r="N8" s="281"/>
      <c r="O8" s="314"/>
      <c r="P8" s="315"/>
      <c r="Q8" s="4"/>
      <c r="R8" s="4"/>
      <c r="S8" s="4"/>
      <c r="T8" s="4"/>
      <c r="U8" s="4"/>
      <c r="V8" s="4"/>
      <c r="W8" s="4"/>
      <c r="X8" s="4"/>
      <c r="Y8" s="4"/>
      <c r="Z8" s="5"/>
      <c r="AA8" s="4"/>
      <c r="AB8" s="4"/>
      <c r="AD8" s="7"/>
      <c r="AE8" s="8"/>
    </row>
    <row r="9" spans="1:31" ht="15.75" customHeight="1" thickBot="1" x14ac:dyDescent="0.3">
      <c r="A9" s="296"/>
      <c r="B9" s="297"/>
      <c r="C9" s="328"/>
      <c r="D9" s="296"/>
      <c r="E9" s="300"/>
      <c r="F9" s="300"/>
      <c r="G9" s="300"/>
      <c r="H9" s="297"/>
      <c r="I9" s="324"/>
      <c r="J9" s="325"/>
      <c r="K9" s="296"/>
      <c r="L9" s="297"/>
      <c r="M9" s="316" t="s">
        <v>13</v>
      </c>
      <c r="N9" s="317"/>
      <c r="O9" s="318" t="s">
        <v>14</v>
      </c>
      <c r="P9" s="319"/>
      <c r="Q9" s="4"/>
      <c r="R9" s="4"/>
      <c r="S9" s="4"/>
      <c r="T9" s="4"/>
      <c r="U9" s="4"/>
      <c r="V9" s="4"/>
      <c r="W9" s="4"/>
      <c r="X9" s="4"/>
      <c r="Y9" s="4"/>
      <c r="Z9" s="5"/>
      <c r="AA9" s="4"/>
      <c r="AB9" s="4"/>
      <c r="AD9" s="7"/>
      <c r="AE9" s="8"/>
    </row>
    <row r="10" spans="1:31" ht="15" customHeight="1" thickBot="1" x14ac:dyDescent="0.3">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5">
      <c r="A11" s="292" t="s">
        <v>15</v>
      </c>
      <c r="B11" s="293"/>
      <c r="C11" s="303" t="s">
        <v>16</v>
      </c>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5"/>
    </row>
    <row r="12" spans="1:31" ht="15" customHeight="1" x14ac:dyDescent="0.25">
      <c r="A12" s="294"/>
      <c r="B12" s="295"/>
      <c r="C12" s="306"/>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8"/>
    </row>
    <row r="13" spans="1:31" ht="15" customHeight="1" thickBot="1" x14ac:dyDescent="0.3">
      <c r="A13" s="296"/>
      <c r="B13" s="297"/>
      <c r="C13" s="309"/>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1"/>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48.75" customHeight="1" thickBot="1" x14ac:dyDescent="0.3">
      <c r="A15" s="263" t="s">
        <v>17</v>
      </c>
      <c r="B15" s="264"/>
      <c r="C15" s="277" t="s">
        <v>18</v>
      </c>
      <c r="D15" s="278"/>
      <c r="E15" s="278"/>
      <c r="F15" s="278"/>
      <c r="G15" s="278"/>
      <c r="H15" s="278"/>
      <c r="I15" s="278"/>
      <c r="J15" s="278"/>
      <c r="K15" s="279"/>
      <c r="L15" s="252" t="s">
        <v>19</v>
      </c>
      <c r="M15" s="253"/>
      <c r="N15" s="253"/>
      <c r="O15" s="253"/>
      <c r="P15" s="253"/>
      <c r="Q15" s="254"/>
      <c r="R15" s="255" t="s">
        <v>20</v>
      </c>
      <c r="S15" s="256"/>
      <c r="T15" s="256"/>
      <c r="U15" s="256"/>
      <c r="V15" s="256"/>
      <c r="W15" s="256"/>
      <c r="X15" s="257"/>
      <c r="Y15" s="252" t="s">
        <v>21</v>
      </c>
      <c r="Z15" s="254"/>
      <c r="AA15" s="255" t="s">
        <v>22</v>
      </c>
      <c r="AB15" s="256"/>
      <c r="AC15" s="256"/>
      <c r="AD15" s="256"/>
      <c r="AE15" s="257"/>
    </row>
    <row r="16" spans="1:31" ht="9" customHeight="1" thickBot="1" x14ac:dyDescent="0.3">
      <c r="A16" s="6"/>
      <c r="B16" s="4"/>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D16" s="7"/>
      <c r="AE16" s="8"/>
    </row>
    <row r="17" spans="1:33" s="16" customFormat="1" ht="37.5" customHeight="1" thickBot="1" x14ac:dyDescent="0.3">
      <c r="A17" s="263" t="s">
        <v>23</v>
      </c>
      <c r="B17" s="264"/>
      <c r="C17" s="255" t="s">
        <v>24</v>
      </c>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7"/>
    </row>
    <row r="18" spans="1:33"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25" customHeight="1" thickBot="1" x14ac:dyDescent="0.3">
      <c r="A19" s="252" t="s">
        <v>25</v>
      </c>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4"/>
      <c r="AF19" s="20"/>
    </row>
    <row r="20" spans="1:33" ht="32.25" customHeight="1" thickBot="1" x14ac:dyDescent="0.3">
      <c r="A20" s="105" t="s">
        <v>26</v>
      </c>
      <c r="B20" s="249" t="s">
        <v>27</v>
      </c>
      <c r="C20" s="250"/>
      <c r="D20" s="250"/>
      <c r="E20" s="250"/>
      <c r="F20" s="250"/>
      <c r="G20" s="250"/>
      <c r="H20" s="250"/>
      <c r="I20" s="250"/>
      <c r="J20" s="250"/>
      <c r="K20" s="250"/>
      <c r="L20" s="250"/>
      <c r="M20" s="250"/>
      <c r="N20" s="250"/>
      <c r="O20" s="251"/>
      <c r="P20" s="252" t="s">
        <v>28</v>
      </c>
      <c r="Q20" s="253"/>
      <c r="R20" s="253"/>
      <c r="S20" s="253"/>
      <c r="T20" s="253"/>
      <c r="U20" s="253"/>
      <c r="V20" s="253"/>
      <c r="W20" s="253"/>
      <c r="X20" s="253"/>
      <c r="Y20" s="253"/>
      <c r="Z20" s="253"/>
      <c r="AA20" s="253"/>
      <c r="AB20" s="253"/>
      <c r="AC20" s="253"/>
      <c r="AD20" s="253"/>
      <c r="AE20" s="254"/>
      <c r="AF20" s="20"/>
    </row>
    <row r="21" spans="1:33" ht="32.25" customHeight="1" thickBot="1" x14ac:dyDescent="0.3">
      <c r="A21" s="143">
        <v>48622667</v>
      </c>
      <c r="B21" s="114" t="s">
        <v>29</v>
      </c>
      <c r="C21" s="115" t="s">
        <v>8</v>
      </c>
      <c r="D21" s="115" t="s">
        <v>30</v>
      </c>
      <c r="E21" s="115" t="s">
        <v>31</v>
      </c>
      <c r="F21" s="115" t="s">
        <v>32</v>
      </c>
      <c r="G21" s="115" t="s">
        <v>33</v>
      </c>
      <c r="H21" s="115" t="s">
        <v>34</v>
      </c>
      <c r="I21" s="115" t="s">
        <v>35</v>
      </c>
      <c r="J21" s="115" t="s">
        <v>36</v>
      </c>
      <c r="K21" s="115" t="s">
        <v>37</v>
      </c>
      <c r="L21" s="115" t="s">
        <v>38</v>
      </c>
      <c r="M21" s="115" t="s">
        <v>39</v>
      </c>
      <c r="N21" s="115" t="s">
        <v>40</v>
      </c>
      <c r="O21" s="116" t="s">
        <v>41</v>
      </c>
      <c r="P21" s="141"/>
      <c r="Q21" s="105" t="s">
        <v>29</v>
      </c>
      <c r="R21" s="106" t="s">
        <v>8</v>
      </c>
      <c r="S21" s="106" t="s">
        <v>30</v>
      </c>
      <c r="T21" s="106" t="s">
        <v>31</v>
      </c>
      <c r="U21" s="106" t="s">
        <v>32</v>
      </c>
      <c r="V21" s="106" t="s">
        <v>33</v>
      </c>
      <c r="W21" s="106" t="s">
        <v>34</v>
      </c>
      <c r="X21" s="106" t="s">
        <v>35</v>
      </c>
      <c r="Y21" s="106" t="s">
        <v>36</v>
      </c>
      <c r="Z21" s="106" t="s">
        <v>37</v>
      </c>
      <c r="AA21" s="106" t="s">
        <v>38</v>
      </c>
      <c r="AB21" s="106" t="s">
        <v>39</v>
      </c>
      <c r="AC21" s="106" t="s">
        <v>40</v>
      </c>
      <c r="AD21" s="140" t="s">
        <v>42</v>
      </c>
      <c r="AE21" s="140" t="s">
        <v>43</v>
      </c>
      <c r="AF21" s="1"/>
    </row>
    <row r="22" spans="1:33" ht="32.25" customHeight="1" x14ac:dyDescent="0.25">
      <c r="A22" s="137" t="s">
        <v>44</v>
      </c>
      <c r="B22" s="179">
        <v>23661323</v>
      </c>
      <c r="C22" s="84">
        <v>3645000</v>
      </c>
      <c r="D22" s="84"/>
      <c r="E22" s="84">
        <v>338677</v>
      </c>
      <c r="F22" s="84">
        <v>20977667</v>
      </c>
      <c r="G22" s="84"/>
      <c r="H22" s="84"/>
      <c r="I22" s="84"/>
      <c r="J22" s="84"/>
      <c r="K22" s="84"/>
      <c r="L22" s="84"/>
      <c r="M22" s="84"/>
      <c r="N22" s="84">
        <f>SUM(B22:M22)</f>
        <v>48622667</v>
      </c>
      <c r="O22" s="86"/>
      <c r="P22" s="137" t="s">
        <v>45</v>
      </c>
      <c r="Q22" s="149">
        <v>221349600</v>
      </c>
      <c r="R22" s="150">
        <v>501282000</v>
      </c>
      <c r="S22" s="150"/>
      <c r="T22" s="150">
        <v>15356000</v>
      </c>
      <c r="U22" s="150"/>
      <c r="V22" s="150"/>
      <c r="W22" s="150"/>
      <c r="X22" s="150">
        <v>483440900</v>
      </c>
      <c r="Y22" s="161"/>
      <c r="Z22" s="161"/>
      <c r="AA22" s="161"/>
      <c r="AB22" s="161"/>
      <c r="AC22" s="107">
        <f>SUM(Q22:AB22)</f>
        <v>1221428500</v>
      </c>
      <c r="AE22" s="108"/>
      <c r="AF22" s="1"/>
      <c r="AG22" s="171"/>
    </row>
    <row r="23" spans="1:33" ht="32.25" customHeight="1" x14ac:dyDescent="0.25">
      <c r="A23" s="138" t="s">
        <v>46</v>
      </c>
      <c r="B23" s="83">
        <v>0</v>
      </c>
      <c r="C23" s="82">
        <v>0</v>
      </c>
      <c r="D23" s="82"/>
      <c r="E23" s="82"/>
      <c r="F23" s="82"/>
      <c r="G23" s="82"/>
      <c r="H23" s="82"/>
      <c r="I23" s="82"/>
      <c r="J23" s="82"/>
      <c r="K23" s="82"/>
      <c r="L23" s="82"/>
      <c r="M23" s="82"/>
      <c r="N23" s="82">
        <f>SUM(B23:M23)</f>
        <v>0</v>
      </c>
      <c r="O23" s="95" t="str">
        <f>IFERROR(N23/(SUMIF(B23:M23,"&gt;0",B22:M22))," ")</f>
        <v xml:space="preserve"> </v>
      </c>
      <c r="P23" s="138" t="s">
        <v>47</v>
      </c>
      <c r="Q23" s="149">
        <v>221349600</v>
      </c>
      <c r="R23" s="150">
        <v>447210000</v>
      </c>
      <c r="S23" s="150"/>
      <c r="T23" s="150"/>
      <c r="U23" s="150"/>
      <c r="V23" s="150"/>
      <c r="W23" s="150"/>
      <c r="X23" s="150">
        <v>0</v>
      </c>
      <c r="Y23" s="150"/>
      <c r="Z23" s="150"/>
      <c r="AA23" s="150"/>
      <c r="AB23" s="150"/>
      <c r="AC23" s="82">
        <f>SUM(Q23:AB23)</f>
        <v>668559600</v>
      </c>
      <c r="AD23" s="242">
        <f>AC23/SUM(Q22:R22)</f>
        <v>0.92517349089079415</v>
      </c>
      <c r="AE23" s="87">
        <f>AC23/AC22</f>
        <v>0.54735876885139001</v>
      </c>
      <c r="AF23" s="1"/>
      <c r="AG23" s="171"/>
    </row>
    <row r="24" spans="1:33" ht="32.25" customHeight="1" x14ac:dyDescent="0.25">
      <c r="A24" s="138" t="s">
        <v>48</v>
      </c>
      <c r="B24" s="83">
        <f>+A21-B23</f>
        <v>48622667</v>
      </c>
      <c r="C24" s="82">
        <f>+B24-C23</f>
        <v>48622667</v>
      </c>
      <c r="D24" s="82"/>
      <c r="E24" s="82"/>
      <c r="F24" s="82"/>
      <c r="G24" s="82"/>
      <c r="H24" s="82"/>
      <c r="I24" s="82"/>
      <c r="J24" s="82"/>
      <c r="K24" s="82"/>
      <c r="L24" s="82"/>
      <c r="M24" s="82"/>
      <c r="N24" s="82">
        <f>MIN(B24:M24)</f>
        <v>48622667</v>
      </c>
      <c r="O24" s="85"/>
      <c r="P24" s="138" t="s">
        <v>44</v>
      </c>
      <c r="Q24" s="83"/>
      <c r="R24" s="150">
        <v>4618640</v>
      </c>
      <c r="S24" s="150">
        <v>72821500</v>
      </c>
      <c r="T24" s="150">
        <v>120439000</v>
      </c>
      <c r="U24" s="150">
        <v>120439000</v>
      </c>
      <c r="V24" s="150">
        <v>120439000</v>
      </c>
      <c r="W24" s="150">
        <v>131175960</v>
      </c>
      <c r="X24" s="150">
        <v>120439000</v>
      </c>
      <c r="Y24" s="150">
        <v>120439000</v>
      </c>
      <c r="Z24" s="150">
        <v>120439000</v>
      </c>
      <c r="AA24" s="150">
        <v>120439000</v>
      </c>
      <c r="AB24" s="150">
        <v>169739400</v>
      </c>
      <c r="AC24" s="150">
        <v>1221428500</v>
      </c>
      <c r="AD24" s="242"/>
      <c r="AE24" s="109"/>
      <c r="AF24" s="1"/>
      <c r="AG24" s="171"/>
    </row>
    <row r="25" spans="1:33" ht="32.25" customHeight="1" thickBot="1" x14ac:dyDescent="0.3">
      <c r="A25" s="139" t="s">
        <v>49</v>
      </c>
      <c r="B25" s="118">
        <v>23661323</v>
      </c>
      <c r="C25" s="118">
        <v>3645000</v>
      </c>
      <c r="D25" s="118"/>
      <c r="E25" s="118">
        <v>0</v>
      </c>
      <c r="F25" s="118"/>
      <c r="G25" s="118"/>
      <c r="H25" s="118"/>
      <c r="I25" s="118"/>
      <c r="J25" s="118"/>
      <c r="K25" s="118"/>
      <c r="L25" s="118"/>
      <c r="M25" s="118"/>
      <c r="N25" s="118">
        <f>SUM(B25:M25)</f>
        <v>27306323</v>
      </c>
      <c r="O25" s="178">
        <f>+N25/N22</f>
        <v>0.56159656976446803</v>
      </c>
      <c r="P25" s="139" t="s">
        <v>49</v>
      </c>
      <c r="Q25" s="117"/>
      <c r="R25" s="118">
        <v>4618640</v>
      </c>
      <c r="S25" s="118"/>
      <c r="T25" s="118"/>
      <c r="U25" s="118"/>
      <c r="V25" s="118"/>
      <c r="W25" s="118"/>
      <c r="X25" s="118"/>
      <c r="Y25" s="118"/>
      <c r="Z25" s="118"/>
      <c r="AA25" s="118"/>
      <c r="AB25" s="118"/>
      <c r="AC25" s="118">
        <f>SUM(Q25:AB25)</f>
        <v>4618640</v>
      </c>
      <c r="AD25" s="243">
        <f>AC25/SUM(Q24:R24)</f>
        <v>1</v>
      </c>
      <c r="AE25" s="119">
        <f>AC25/AC24</f>
        <v>3.7813429111896437E-3</v>
      </c>
      <c r="AF25" s="1"/>
      <c r="AG25" s="171"/>
    </row>
    <row r="26" spans="1:33" customFormat="1" ht="16.5" customHeight="1" thickBot="1" x14ac:dyDescent="0.3"/>
    <row r="27" spans="1:33" ht="33.950000000000003" customHeight="1" x14ac:dyDescent="0.25">
      <c r="A27" s="282" t="s">
        <v>50</v>
      </c>
      <c r="B27" s="283"/>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4"/>
    </row>
    <row r="28" spans="1:33" ht="15" customHeight="1" x14ac:dyDescent="0.25">
      <c r="A28" s="262" t="s">
        <v>51</v>
      </c>
      <c r="B28" s="258" t="s">
        <v>52</v>
      </c>
      <c r="C28" s="258"/>
      <c r="D28" s="258" t="s">
        <v>53</v>
      </c>
      <c r="E28" s="258"/>
      <c r="F28" s="258"/>
      <c r="G28" s="258"/>
      <c r="H28" s="258"/>
      <c r="I28" s="258"/>
      <c r="J28" s="258"/>
      <c r="K28" s="258"/>
      <c r="L28" s="258"/>
      <c r="M28" s="258"/>
      <c r="N28" s="258"/>
      <c r="O28" s="258"/>
      <c r="P28" s="258" t="s">
        <v>40</v>
      </c>
      <c r="Q28" s="258" t="s">
        <v>54</v>
      </c>
      <c r="R28" s="258"/>
      <c r="S28" s="258"/>
      <c r="T28" s="258"/>
      <c r="U28" s="258"/>
      <c r="V28" s="258"/>
      <c r="W28" s="258"/>
      <c r="X28" s="258"/>
      <c r="Y28" s="258" t="s">
        <v>55</v>
      </c>
      <c r="Z28" s="258"/>
      <c r="AA28" s="258"/>
      <c r="AB28" s="258"/>
      <c r="AC28" s="258"/>
      <c r="AD28" s="258"/>
      <c r="AE28" s="285"/>
    </row>
    <row r="29" spans="1:33" ht="27" customHeight="1" x14ac:dyDescent="0.25">
      <c r="A29" s="262"/>
      <c r="B29" s="258"/>
      <c r="C29" s="258"/>
      <c r="D29" s="101" t="s">
        <v>29</v>
      </c>
      <c r="E29" s="101" t="s">
        <v>8</v>
      </c>
      <c r="F29" s="101" t="s">
        <v>30</v>
      </c>
      <c r="G29" s="101" t="s">
        <v>31</v>
      </c>
      <c r="H29" s="101" t="s">
        <v>32</v>
      </c>
      <c r="I29" s="101" t="s">
        <v>33</v>
      </c>
      <c r="J29" s="101" t="s">
        <v>34</v>
      </c>
      <c r="K29" s="101" t="s">
        <v>35</v>
      </c>
      <c r="L29" s="101" t="s">
        <v>36</v>
      </c>
      <c r="M29" s="101" t="s">
        <v>37</v>
      </c>
      <c r="N29" s="101" t="s">
        <v>38</v>
      </c>
      <c r="O29" s="101" t="s">
        <v>39</v>
      </c>
      <c r="P29" s="258"/>
      <c r="Q29" s="258"/>
      <c r="R29" s="258"/>
      <c r="S29" s="258"/>
      <c r="T29" s="258"/>
      <c r="U29" s="258"/>
      <c r="V29" s="258"/>
      <c r="W29" s="258"/>
      <c r="X29" s="258"/>
      <c r="Y29" s="258"/>
      <c r="Z29" s="258"/>
      <c r="AA29" s="258"/>
      <c r="AB29" s="258"/>
      <c r="AC29" s="258"/>
      <c r="AD29" s="258"/>
      <c r="AE29" s="285"/>
    </row>
    <row r="30" spans="1:33" ht="110.25" customHeight="1" thickBot="1" x14ac:dyDescent="0.3">
      <c r="A30" s="110" t="str">
        <f>C17</f>
        <v>1 - Acompañar técnicamente a 15 sectores de la Administración Distrital en la inclusión del enfoque de género en las políticas, planes,  programas y proyectos así como en su cultura organizacional e institucional</v>
      </c>
      <c r="B30" s="260" t="s">
        <v>56</v>
      </c>
      <c r="C30" s="260"/>
      <c r="D30" s="104"/>
      <c r="E30" s="104"/>
      <c r="F30" s="104"/>
      <c r="G30" s="104"/>
      <c r="H30" s="104"/>
      <c r="I30" s="104"/>
      <c r="J30" s="104"/>
      <c r="K30" s="104"/>
      <c r="L30" s="104"/>
      <c r="M30" s="104"/>
      <c r="N30" s="104"/>
      <c r="O30" s="104"/>
      <c r="P30" s="111">
        <f>SUM(D30:O30)</f>
        <v>0</v>
      </c>
      <c r="Q30" s="259" t="s">
        <v>57</v>
      </c>
      <c r="R30" s="259"/>
      <c r="S30" s="259"/>
      <c r="T30" s="259"/>
      <c r="U30" s="259"/>
      <c r="V30" s="259"/>
      <c r="W30" s="259"/>
      <c r="X30" s="259"/>
      <c r="Y30" s="247" t="s">
        <v>621</v>
      </c>
      <c r="Z30" s="247"/>
      <c r="AA30" s="247"/>
      <c r="AB30" s="247"/>
      <c r="AC30" s="247"/>
      <c r="AD30" s="247"/>
      <c r="AE30" s="248"/>
    </row>
    <row r="31" spans="1:33"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3" ht="45" customHeight="1" x14ac:dyDescent="0.25">
      <c r="A32" s="303" t="s">
        <v>58</v>
      </c>
      <c r="B32" s="304"/>
      <c r="C32" s="304"/>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5"/>
    </row>
    <row r="33" spans="1:41" ht="23.25" customHeight="1" x14ac:dyDescent="0.25">
      <c r="A33" s="262" t="s">
        <v>59</v>
      </c>
      <c r="B33" s="258" t="s">
        <v>60</v>
      </c>
      <c r="C33" s="258" t="s">
        <v>52</v>
      </c>
      <c r="D33" s="258" t="s">
        <v>61</v>
      </c>
      <c r="E33" s="258"/>
      <c r="F33" s="258"/>
      <c r="G33" s="258"/>
      <c r="H33" s="258"/>
      <c r="I33" s="258"/>
      <c r="J33" s="258"/>
      <c r="K33" s="258"/>
      <c r="L33" s="258"/>
      <c r="M33" s="258"/>
      <c r="N33" s="258"/>
      <c r="O33" s="258"/>
      <c r="P33" s="258"/>
      <c r="Q33" s="258" t="s">
        <v>62</v>
      </c>
      <c r="R33" s="258"/>
      <c r="S33" s="258"/>
      <c r="T33" s="258"/>
      <c r="U33" s="258"/>
      <c r="V33" s="258"/>
      <c r="W33" s="258"/>
      <c r="X33" s="258"/>
      <c r="Y33" s="258"/>
      <c r="Z33" s="258"/>
      <c r="AA33" s="258"/>
      <c r="AB33" s="258"/>
      <c r="AC33" s="258"/>
      <c r="AD33" s="258"/>
      <c r="AE33" s="285"/>
      <c r="AG33" s="21"/>
      <c r="AH33" s="21"/>
      <c r="AI33" s="21"/>
      <c r="AJ33" s="21"/>
      <c r="AK33" s="21"/>
      <c r="AL33" s="21"/>
      <c r="AM33" s="21"/>
      <c r="AN33" s="21"/>
      <c r="AO33" s="21"/>
    </row>
    <row r="34" spans="1:41" ht="27" customHeight="1" x14ac:dyDescent="0.25">
      <c r="A34" s="262"/>
      <c r="B34" s="258"/>
      <c r="C34" s="332"/>
      <c r="D34" s="101" t="s">
        <v>29</v>
      </c>
      <c r="E34" s="101" t="s">
        <v>8</v>
      </c>
      <c r="F34" s="101" t="s">
        <v>30</v>
      </c>
      <c r="G34" s="101" t="s">
        <v>31</v>
      </c>
      <c r="H34" s="101" t="s">
        <v>32</v>
      </c>
      <c r="I34" s="101" t="s">
        <v>33</v>
      </c>
      <c r="J34" s="101" t="s">
        <v>34</v>
      </c>
      <c r="K34" s="101" t="s">
        <v>35</v>
      </c>
      <c r="L34" s="101" t="s">
        <v>36</v>
      </c>
      <c r="M34" s="101" t="s">
        <v>37</v>
      </c>
      <c r="N34" s="101" t="s">
        <v>38</v>
      </c>
      <c r="O34" s="101" t="s">
        <v>39</v>
      </c>
      <c r="P34" s="101" t="s">
        <v>40</v>
      </c>
      <c r="Q34" s="329" t="s">
        <v>63</v>
      </c>
      <c r="R34" s="330"/>
      <c r="S34" s="330"/>
      <c r="T34" s="331"/>
      <c r="U34" s="258" t="s">
        <v>64</v>
      </c>
      <c r="V34" s="258"/>
      <c r="W34" s="258"/>
      <c r="X34" s="258"/>
      <c r="Y34" s="258" t="s">
        <v>65</v>
      </c>
      <c r="Z34" s="258"/>
      <c r="AA34" s="258"/>
      <c r="AB34" s="258"/>
      <c r="AC34" s="258" t="s">
        <v>66</v>
      </c>
      <c r="AD34" s="258"/>
      <c r="AE34" s="285"/>
      <c r="AG34" s="21"/>
      <c r="AH34" s="21"/>
      <c r="AI34" s="21"/>
      <c r="AJ34" s="21"/>
      <c r="AK34" s="21"/>
      <c r="AL34" s="21"/>
      <c r="AM34" s="21"/>
      <c r="AN34" s="21"/>
      <c r="AO34" s="21"/>
    </row>
    <row r="35" spans="1:41" ht="101.25" customHeight="1" x14ac:dyDescent="0.25">
      <c r="A35" s="333" t="str">
        <f>C17</f>
        <v>1 - Acompañar técnicamente a 15 sectores de la Administración Distrital en la inclusión del enfoque de género en las políticas, planes,  programas y proyectos así como en su cultura organizacional e institucional</v>
      </c>
      <c r="B35" s="335">
        <v>0.45</v>
      </c>
      <c r="C35" s="23" t="s">
        <v>67</v>
      </c>
      <c r="D35" s="22">
        <v>15</v>
      </c>
      <c r="E35" s="22">
        <v>15</v>
      </c>
      <c r="F35" s="22">
        <v>15</v>
      </c>
      <c r="G35" s="22">
        <v>15</v>
      </c>
      <c r="H35" s="22">
        <v>15</v>
      </c>
      <c r="I35" s="22"/>
      <c r="J35" s="22"/>
      <c r="K35" s="22"/>
      <c r="L35" s="22"/>
      <c r="M35" s="22"/>
      <c r="N35" s="22"/>
      <c r="O35" s="22"/>
      <c r="P35" s="173">
        <f>MAX(D35:O35)</f>
        <v>15</v>
      </c>
      <c r="Q35" s="347" t="s">
        <v>68</v>
      </c>
      <c r="R35" s="348"/>
      <c r="S35" s="348"/>
      <c r="T35" s="349"/>
      <c r="U35" s="353" t="s">
        <v>69</v>
      </c>
      <c r="V35" s="353"/>
      <c r="W35" s="353"/>
      <c r="X35" s="353"/>
      <c r="Y35" s="353" t="s">
        <v>70</v>
      </c>
      <c r="Z35" s="353"/>
      <c r="AA35" s="353"/>
      <c r="AB35" s="353"/>
      <c r="AC35" s="353" t="s">
        <v>71</v>
      </c>
      <c r="AD35" s="353"/>
      <c r="AE35" s="355"/>
      <c r="AG35" s="21"/>
      <c r="AH35" s="21"/>
      <c r="AI35" s="21"/>
      <c r="AJ35" s="21"/>
      <c r="AK35" s="21"/>
      <c r="AL35" s="21"/>
      <c r="AM35" s="21"/>
      <c r="AN35" s="21"/>
      <c r="AO35" s="21"/>
    </row>
    <row r="36" spans="1:41" ht="101.25" customHeight="1" thickBot="1" x14ac:dyDescent="0.3">
      <c r="A36" s="334"/>
      <c r="B36" s="336"/>
      <c r="C36" s="24" t="s">
        <v>72</v>
      </c>
      <c r="D36" s="172">
        <v>15</v>
      </c>
      <c r="E36" s="195">
        <v>15</v>
      </c>
      <c r="F36" s="25"/>
      <c r="G36" s="26"/>
      <c r="H36" s="26"/>
      <c r="I36" s="26"/>
      <c r="J36" s="26"/>
      <c r="K36" s="26"/>
      <c r="L36" s="26"/>
      <c r="M36" s="26"/>
      <c r="N36" s="26"/>
      <c r="O36" s="26"/>
      <c r="P36" s="174">
        <f>MAX(D36:O36)</f>
        <v>15</v>
      </c>
      <c r="Q36" s="350"/>
      <c r="R36" s="351"/>
      <c r="S36" s="351"/>
      <c r="T36" s="352"/>
      <c r="U36" s="354"/>
      <c r="V36" s="354"/>
      <c r="W36" s="354"/>
      <c r="X36" s="354"/>
      <c r="Y36" s="354"/>
      <c r="Z36" s="354"/>
      <c r="AA36" s="354"/>
      <c r="AB36" s="354"/>
      <c r="AC36" s="354"/>
      <c r="AD36" s="354"/>
      <c r="AE36" s="356"/>
      <c r="AG36" s="21"/>
      <c r="AH36" s="21"/>
      <c r="AI36" s="21"/>
      <c r="AJ36" s="21"/>
      <c r="AK36" s="21"/>
      <c r="AL36" s="21"/>
      <c r="AM36" s="21"/>
      <c r="AN36" s="21"/>
      <c r="AO36" s="21"/>
    </row>
    <row r="37" spans="1:41" customFormat="1" ht="17.25" customHeight="1" thickBot="1" x14ac:dyDescent="0.3"/>
    <row r="38" spans="1:41" ht="45" customHeight="1" thickBot="1" x14ac:dyDescent="0.3">
      <c r="A38" s="303" t="s">
        <v>73</v>
      </c>
      <c r="B38" s="304"/>
      <c r="C38" s="304"/>
      <c r="D38" s="304"/>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5"/>
      <c r="AG38" s="21"/>
      <c r="AH38" s="21"/>
      <c r="AI38" s="21"/>
      <c r="AJ38" s="21"/>
      <c r="AK38" s="21"/>
      <c r="AL38" s="21"/>
      <c r="AM38" s="21"/>
      <c r="AN38" s="21"/>
      <c r="AO38" s="21"/>
    </row>
    <row r="39" spans="1:41" ht="26.25" customHeight="1" x14ac:dyDescent="0.25">
      <c r="A39" s="337" t="s">
        <v>74</v>
      </c>
      <c r="B39" s="338" t="s">
        <v>75</v>
      </c>
      <c r="C39" s="342" t="s">
        <v>76</v>
      </c>
      <c r="D39" s="344" t="s">
        <v>77</v>
      </c>
      <c r="E39" s="345"/>
      <c r="F39" s="345"/>
      <c r="G39" s="345"/>
      <c r="H39" s="345"/>
      <c r="I39" s="345"/>
      <c r="J39" s="345"/>
      <c r="K39" s="345"/>
      <c r="L39" s="345"/>
      <c r="M39" s="345"/>
      <c r="N39" s="345"/>
      <c r="O39" s="345"/>
      <c r="P39" s="346"/>
      <c r="Q39" s="338" t="s">
        <v>78</v>
      </c>
      <c r="R39" s="338"/>
      <c r="S39" s="338"/>
      <c r="T39" s="338"/>
      <c r="U39" s="338"/>
      <c r="V39" s="338"/>
      <c r="W39" s="338"/>
      <c r="X39" s="338"/>
      <c r="Y39" s="338"/>
      <c r="Z39" s="338"/>
      <c r="AA39" s="338"/>
      <c r="AB39" s="338"/>
      <c r="AC39" s="338"/>
      <c r="AD39" s="338"/>
      <c r="AE39" s="357"/>
      <c r="AG39" s="21"/>
      <c r="AH39" s="21"/>
      <c r="AI39" s="21"/>
      <c r="AJ39" s="21"/>
      <c r="AK39" s="21"/>
      <c r="AL39" s="21"/>
      <c r="AM39" s="21"/>
      <c r="AN39" s="21"/>
      <c r="AO39" s="21"/>
    </row>
    <row r="40" spans="1:41" ht="26.25" customHeight="1" x14ac:dyDescent="0.25">
      <c r="A40" s="262"/>
      <c r="B40" s="258"/>
      <c r="C40" s="343"/>
      <c r="D40" s="101" t="s">
        <v>79</v>
      </c>
      <c r="E40" s="101" t="s">
        <v>80</v>
      </c>
      <c r="F40" s="101" t="s">
        <v>81</v>
      </c>
      <c r="G40" s="101" t="s">
        <v>82</v>
      </c>
      <c r="H40" s="101" t="s">
        <v>83</v>
      </c>
      <c r="I40" s="101" t="s">
        <v>84</v>
      </c>
      <c r="J40" s="101" t="s">
        <v>85</v>
      </c>
      <c r="K40" s="101" t="s">
        <v>86</v>
      </c>
      <c r="L40" s="101" t="s">
        <v>87</v>
      </c>
      <c r="M40" s="101" t="s">
        <v>88</v>
      </c>
      <c r="N40" s="101" t="s">
        <v>89</v>
      </c>
      <c r="O40" s="101" t="s">
        <v>90</v>
      </c>
      <c r="P40" s="101" t="s">
        <v>91</v>
      </c>
      <c r="Q40" s="329" t="s">
        <v>92</v>
      </c>
      <c r="R40" s="330"/>
      <c r="S40" s="330"/>
      <c r="T40" s="330"/>
      <c r="U40" s="330"/>
      <c r="V40" s="330"/>
      <c r="W40" s="330"/>
      <c r="X40" s="331"/>
      <c r="Y40" s="329" t="s">
        <v>93</v>
      </c>
      <c r="Z40" s="330"/>
      <c r="AA40" s="330"/>
      <c r="AB40" s="330"/>
      <c r="AC40" s="330"/>
      <c r="AD40" s="330"/>
      <c r="AE40" s="367"/>
      <c r="AG40" s="27"/>
      <c r="AH40" s="27"/>
      <c r="AI40" s="27"/>
      <c r="AJ40" s="27"/>
      <c r="AK40" s="27"/>
      <c r="AL40" s="27"/>
      <c r="AM40" s="27"/>
      <c r="AN40" s="27"/>
      <c r="AO40" s="27"/>
    </row>
    <row r="41" spans="1:41" ht="81.75" customHeight="1" x14ac:dyDescent="0.25">
      <c r="A41" s="339" t="s">
        <v>94</v>
      </c>
      <c r="B41" s="341">
        <v>0.11</v>
      </c>
      <c r="C41" s="31" t="s">
        <v>67</v>
      </c>
      <c r="D41" s="146">
        <v>0</v>
      </c>
      <c r="E41" s="147">
        <v>0.1</v>
      </c>
      <c r="F41" s="146">
        <v>0.3</v>
      </c>
      <c r="G41" s="146">
        <v>0.3</v>
      </c>
      <c r="H41" s="146">
        <v>0.3</v>
      </c>
      <c r="I41" s="32"/>
      <c r="J41" s="32"/>
      <c r="K41" s="32"/>
      <c r="L41" s="32"/>
      <c r="M41" s="32"/>
      <c r="N41" s="32"/>
      <c r="O41" s="32"/>
      <c r="P41" s="112">
        <f t="shared" ref="P41:P50" si="0">SUM(D41:O41)</f>
        <v>1</v>
      </c>
      <c r="Q41" s="385" t="s">
        <v>634</v>
      </c>
      <c r="R41" s="362"/>
      <c r="S41" s="362"/>
      <c r="T41" s="362"/>
      <c r="U41" s="362"/>
      <c r="V41" s="362"/>
      <c r="W41" s="362"/>
      <c r="X41" s="363"/>
      <c r="Y41" s="368" t="s">
        <v>95</v>
      </c>
      <c r="Z41" s="369"/>
      <c r="AA41" s="369"/>
      <c r="AB41" s="369"/>
      <c r="AC41" s="369"/>
      <c r="AD41" s="369"/>
      <c r="AE41" s="370"/>
      <c r="AG41" s="28"/>
      <c r="AH41" s="28"/>
      <c r="AI41" s="28"/>
      <c r="AJ41" s="28"/>
      <c r="AK41" s="28"/>
      <c r="AL41" s="28"/>
      <c r="AM41" s="28"/>
      <c r="AN41" s="28"/>
      <c r="AO41" s="28"/>
    </row>
    <row r="42" spans="1:41" ht="81.75" customHeight="1" x14ac:dyDescent="0.25">
      <c r="A42" s="340"/>
      <c r="B42" s="341"/>
      <c r="C42" s="29" t="s">
        <v>72</v>
      </c>
      <c r="D42" s="30">
        <v>0</v>
      </c>
      <c r="E42" s="30">
        <v>0.1</v>
      </c>
      <c r="F42" s="30"/>
      <c r="G42" s="30"/>
      <c r="H42" s="30"/>
      <c r="I42" s="30"/>
      <c r="J42" s="30"/>
      <c r="K42" s="30"/>
      <c r="L42" s="30"/>
      <c r="M42" s="30"/>
      <c r="N42" s="30"/>
      <c r="O42" s="30"/>
      <c r="P42" s="112">
        <f t="shared" si="0"/>
        <v>0.1</v>
      </c>
      <c r="Q42" s="386"/>
      <c r="R42" s="387"/>
      <c r="S42" s="387"/>
      <c r="T42" s="387"/>
      <c r="U42" s="387"/>
      <c r="V42" s="387"/>
      <c r="W42" s="387"/>
      <c r="X42" s="388"/>
      <c r="Y42" s="371"/>
      <c r="Z42" s="372"/>
      <c r="AA42" s="372"/>
      <c r="AB42" s="372"/>
      <c r="AC42" s="372"/>
      <c r="AD42" s="372"/>
      <c r="AE42" s="373"/>
    </row>
    <row r="43" spans="1:41" ht="60" customHeight="1" x14ac:dyDescent="0.25">
      <c r="A43" s="339" t="s">
        <v>96</v>
      </c>
      <c r="B43" s="341">
        <v>0.02</v>
      </c>
      <c r="C43" s="31" t="s">
        <v>67</v>
      </c>
      <c r="D43" s="146">
        <v>0</v>
      </c>
      <c r="E43" s="147">
        <v>0.1</v>
      </c>
      <c r="F43" s="146">
        <v>0.3</v>
      </c>
      <c r="G43" s="146">
        <v>0.3</v>
      </c>
      <c r="H43" s="146">
        <v>0.3</v>
      </c>
      <c r="I43" s="32"/>
      <c r="J43" s="32"/>
      <c r="K43" s="32"/>
      <c r="L43" s="32"/>
      <c r="M43" s="32"/>
      <c r="N43" s="32"/>
      <c r="O43" s="32"/>
      <c r="P43" s="112">
        <f t="shared" si="0"/>
        <v>1</v>
      </c>
      <c r="Q43" s="374" t="s">
        <v>97</v>
      </c>
      <c r="R43" s="375"/>
      <c r="S43" s="375"/>
      <c r="T43" s="375"/>
      <c r="U43" s="375"/>
      <c r="V43" s="375"/>
      <c r="W43" s="375"/>
      <c r="X43" s="376"/>
      <c r="Y43" s="368" t="s">
        <v>98</v>
      </c>
      <c r="Z43" s="380"/>
      <c r="AA43" s="380"/>
      <c r="AB43" s="380"/>
      <c r="AC43" s="380"/>
      <c r="AD43" s="380"/>
      <c r="AE43" s="381"/>
      <c r="AF43"/>
    </row>
    <row r="44" spans="1:41" ht="60" customHeight="1" x14ac:dyDescent="0.25">
      <c r="A44" s="340"/>
      <c r="B44" s="341"/>
      <c r="C44" s="29" t="s">
        <v>72</v>
      </c>
      <c r="D44" s="30">
        <v>0.02</v>
      </c>
      <c r="E44" s="30">
        <v>0.1</v>
      </c>
      <c r="F44" s="30"/>
      <c r="G44" s="30"/>
      <c r="H44" s="30"/>
      <c r="I44" s="30"/>
      <c r="J44" s="30"/>
      <c r="K44" s="30"/>
      <c r="L44" s="30"/>
      <c r="M44" s="30"/>
      <c r="N44" s="30"/>
      <c r="O44" s="30"/>
      <c r="P44" s="112">
        <f t="shared" si="0"/>
        <v>0.12000000000000001</v>
      </c>
      <c r="Q44" s="377"/>
      <c r="R44" s="378"/>
      <c r="S44" s="378"/>
      <c r="T44" s="378"/>
      <c r="U44" s="378"/>
      <c r="V44" s="378"/>
      <c r="W44" s="378"/>
      <c r="X44" s="379"/>
      <c r="Y44" s="382"/>
      <c r="Z44" s="383"/>
      <c r="AA44" s="383"/>
      <c r="AB44" s="383"/>
      <c r="AC44" s="383"/>
      <c r="AD44" s="383"/>
      <c r="AE44" s="384"/>
      <c r="AF44"/>
    </row>
    <row r="45" spans="1:41" ht="101.25" customHeight="1" x14ac:dyDescent="0.25">
      <c r="A45" s="339" t="s">
        <v>99</v>
      </c>
      <c r="B45" s="341">
        <v>0.1</v>
      </c>
      <c r="C45" s="31" t="s">
        <v>67</v>
      </c>
      <c r="D45" s="145">
        <v>0</v>
      </c>
      <c r="E45" s="147">
        <v>0.1</v>
      </c>
      <c r="F45" s="146">
        <v>0.3</v>
      </c>
      <c r="G45" s="146">
        <v>0.3</v>
      </c>
      <c r="H45" s="146">
        <v>0.3</v>
      </c>
      <c r="I45" s="32"/>
      <c r="J45" s="32"/>
      <c r="K45" s="32"/>
      <c r="L45" s="32"/>
      <c r="M45" s="32"/>
      <c r="N45" s="32"/>
      <c r="O45" s="32"/>
      <c r="P45" s="112">
        <f t="shared" si="0"/>
        <v>1</v>
      </c>
      <c r="Q45" s="385" t="s">
        <v>100</v>
      </c>
      <c r="R45" s="362"/>
      <c r="S45" s="362"/>
      <c r="T45" s="362"/>
      <c r="U45" s="362"/>
      <c r="V45" s="362"/>
      <c r="W45" s="362"/>
      <c r="X45" s="362"/>
      <c r="Y45" s="389" t="s">
        <v>101</v>
      </c>
      <c r="Z45" s="389"/>
      <c r="AA45" s="389"/>
      <c r="AB45" s="389"/>
      <c r="AC45" s="389"/>
      <c r="AD45" s="389"/>
      <c r="AE45" s="390"/>
      <c r="AF45"/>
    </row>
    <row r="46" spans="1:41" ht="101.25" customHeight="1" x14ac:dyDescent="0.25">
      <c r="A46" s="340"/>
      <c r="B46" s="341"/>
      <c r="C46" s="215" t="s">
        <v>72</v>
      </c>
      <c r="D46" s="216">
        <v>0</v>
      </c>
      <c r="E46" s="216">
        <v>0.1</v>
      </c>
      <c r="F46" s="216"/>
      <c r="G46" s="216"/>
      <c r="H46" s="216"/>
      <c r="I46" s="30"/>
      <c r="J46" s="30"/>
      <c r="K46" s="30"/>
      <c r="L46" s="30"/>
      <c r="M46" s="30"/>
      <c r="N46" s="30"/>
      <c r="O46" s="30"/>
      <c r="P46" s="112">
        <f t="shared" si="0"/>
        <v>0.1</v>
      </c>
      <c r="Q46" s="386"/>
      <c r="R46" s="387"/>
      <c r="S46" s="387"/>
      <c r="T46" s="387"/>
      <c r="U46" s="387"/>
      <c r="V46" s="387"/>
      <c r="W46" s="387"/>
      <c r="X46" s="387"/>
      <c r="Y46" s="389"/>
      <c r="Z46" s="389"/>
      <c r="AA46" s="389"/>
      <c r="AB46" s="389"/>
      <c r="AC46" s="389"/>
      <c r="AD46" s="389"/>
      <c r="AE46" s="390"/>
      <c r="AF46"/>
    </row>
    <row r="47" spans="1:41" ht="49.5" customHeight="1" x14ac:dyDescent="0.25">
      <c r="A47" s="339" t="s">
        <v>102</v>
      </c>
      <c r="B47" s="359">
        <v>0.11</v>
      </c>
      <c r="C47" s="208" t="s">
        <v>67</v>
      </c>
      <c r="D47" s="209">
        <v>0</v>
      </c>
      <c r="E47" s="209">
        <v>0</v>
      </c>
      <c r="F47" s="209">
        <v>0.7</v>
      </c>
      <c r="G47" s="209">
        <v>0.15</v>
      </c>
      <c r="H47" s="209">
        <v>0.15</v>
      </c>
      <c r="I47" s="213"/>
      <c r="J47" s="32"/>
      <c r="K47" s="32"/>
      <c r="L47" s="32"/>
      <c r="M47" s="32"/>
      <c r="N47" s="32"/>
      <c r="O47" s="32"/>
      <c r="P47" s="112">
        <f t="shared" ref="P47:P48" si="1">SUM(D47:O47)</f>
        <v>1</v>
      </c>
      <c r="Q47" s="385" t="s">
        <v>622</v>
      </c>
      <c r="R47" s="362"/>
      <c r="S47" s="362"/>
      <c r="T47" s="362"/>
      <c r="U47" s="362"/>
      <c r="V47" s="362"/>
      <c r="W47" s="362"/>
      <c r="X47" s="363"/>
      <c r="Y47" s="391" t="s">
        <v>103</v>
      </c>
      <c r="Z47" s="392"/>
      <c r="AA47" s="392"/>
      <c r="AB47" s="392"/>
      <c r="AC47" s="392"/>
      <c r="AD47" s="392"/>
      <c r="AE47" s="393"/>
      <c r="AF47"/>
    </row>
    <row r="48" spans="1:41" ht="49.5" customHeight="1" x14ac:dyDescent="0.25">
      <c r="A48" s="340"/>
      <c r="B48" s="359"/>
      <c r="C48" s="165" t="s">
        <v>72</v>
      </c>
      <c r="D48" s="210">
        <v>0</v>
      </c>
      <c r="E48" s="210">
        <v>0</v>
      </c>
      <c r="F48" s="210"/>
      <c r="G48" s="210"/>
      <c r="H48" s="210"/>
      <c r="I48" s="214"/>
      <c r="J48" s="30"/>
      <c r="K48" s="30"/>
      <c r="L48" s="30"/>
      <c r="M48" s="30"/>
      <c r="N48" s="30"/>
      <c r="O48" s="30"/>
      <c r="P48" s="112">
        <f t="shared" si="1"/>
        <v>0</v>
      </c>
      <c r="Q48" s="386"/>
      <c r="R48" s="387"/>
      <c r="S48" s="387"/>
      <c r="T48" s="387"/>
      <c r="U48" s="387"/>
      <c r="V48" s="387"/>
      <c r="W48" s="387"/>
      <c r="X48" s="388"/>
      <c r="Y48" s="394"/>
      <c r="Z48" s="395"/>
      <c r="AA48" s="395"/>
      <c r="AB48" s="395"/>
      <c r="AC48" s="395"/>
      <c r="AD48" s="395"/>
      <c r="AE48" s="396"/>
      <c r="AF48"/>
    </row>
    <row r="49" spans="1:32" ht="66.75" customHeight="1" x14ac:dyDescent="0.25">
      <c r="A49" s="339" t="s">
        <v>104</v>
      </c>
      <c r="B49" s="359">
        <v>0.11</v>
      </c>
      <c r="C49" s="208" t="s">
        <v>67</v>
      </c>
      <c r="D49" s="219">
        <v>0</v>
      </c>
      <c r="E49" s="212">
        <v>0.1</v>
      </c>
      <c r="F49" s="211">
        <v>0.3</v>
      </c>
      <c r="G49" s="211">
        <v>0.3</v>
      </c>
      <c r="H49" s="211">
        <v>0.3</v>
      </c>
      <c r="I49" s="213"/>
      <c r="J49" s="32"/>
      <c r="K49" s="32"/>
      <c r="L49" s="32"/>
      <c r="M49" s="32"/>
      <c r="N49" s="32"/>
      <c r="O49" s="32"/>
      <c r="P49" s="112">
        <f t="shared" si="0"/>
        <v>1</v>
      </c>
      <c r="Q49" s="361" t="s">
        <v>105</v>
      </c>
      <c r="R49" s="362"/>
      <c r="S49" s="362"/>
      <c r="T49" s="362"/>
      <c r="U49" s="362"/>
      <c r="V49" s="362"/>
      <c r="W49" s="362"/>
      <c r="X49" s="363"/>
      <c r="Y49" s="397" t="s">
        <v>106</v>
      </c>
      <c r="Z49" s="398"/>
      <c r="AA49" s="398"/>
      <c r="AB49" s="398"/>
      <c r="AC49" s="398"/>
      <c r="AD49" s="398"/>
      <c r="AE49" s="399"/>
      <c r="AF49"/>
    </row>
    <row r="50" spans="1:32" ht="66.75" customHeight="1" thickBot="1" x14ac:dyDescent="0.3">
      <c r="A50" s="358"/>
      <c r="B50" s="360"/>
      <c r="C50" s="217" t="s">
        <v>72</v>
      </c>
      <c r="D50" s="237">
        <v>0</v>
      </c>
      <c r="E50" s="218">
        <v>0.1</v>
      </c>
      <c r="F50" s="218"/>
      <c r="G50" s="218"/>
      <c r="H50" s="218"/>
      <c r="I50" s="33"/>
      <c r="J50" s="33"/>
      <c r="K50" s="33"/>
      <c r="L50" s="33"/>
      <c r="M50" s="33"/>
      <c r="N50" s="33"/>
      <c r="O50" s="33"/>
      <c r="P50" s="113">
        <f t="shared" si="0"/>
        <v>0.1</v>
      </c>
      <c r="Q50" s="364"/>
      <c r="R50" s="365"/>
      <c r="S50" s="365"/>
      <c r="T50" s="365"/>
      <c r="U50" s="365"/>
      <c r="V50" s="365"/>
      <c r="W50" s="365"/>
      <c r="X50" s="366"/>
      <c r="Y50" s="400"/>
      <c r="Z50" s="401"/>
      <c r="AA50" s="401"/>
      <c r="AB50" s="401"/>
      <c r="AC50" s="401"/>
      <c r="AD50" s="401"/>
      <c r="AE50" s="402"/>
      <c r="AF50"/>
    </row>
    <row r="51" spans="1:32" ht="15" customHeight="1" x14ac:dyDescent="0.25">
      <c r="A51" s="2" t="s">
        <v>107</v>
      </c>
    </row>
  </sheetData>
  <mergeCells count="87">
    <mergeCell ref="Q49:X50"/>
    <mergeCell ref="Y40:AE40"/>
    <mergeCell ref="Y41:AE42"/>
    <mergeCell ref="Q43:X44"/>
    <mergeCell ref="Y43:AE44"/>
    <mergeCell ref="Q45:X46"/>
    <mergeCell ref="Q41:X42"/>
    <mergeCell ref="Q47:X48"/>
    <mergeCell ref="Y45:AE46"/>
    <mergeCell ref="Y47:AE48"/>
    <mergeCell ref="Y49:AE50"/>
    <mergeCell ref="A49:A50"/>
    <mergeCell ref="B49:B50"/>
    <mergeCell ref="A43:A44"/>
    <mergeCell ref="B43:B44"/>
    <mergeCell ref="A45:A46"/>
    <mergeCell ref="B45:B46"/>
    <mergeCell ref="A47:A48"/>
    <mergeCell ref="B47:B48"/>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U34:X34"/>
    <mergeCell ref="Y34:AB34"/>
    <mergeCell ref="A32:AE32"/>
    <mergeCell ref="Q33:AE33"/>
    <mergeCell ref="Q34:T34"/>
    <mergeCell ref="A33:A34"/>
    <mergeCell ref="B33:B34"/>
    <mergeCell ref="C33:C34"/>
    <mergeCell ref="D33:P33"/>
    <mergeCell ref="AC34:AE34"/>
    <mergeCell ref="C17:AE17"/>
    <mergeCell ref="Y28:AE29"/>
    <mergeCell ref="AB1:AE1"/>
    <mergeCell ref="AB2:AE2"/>
    <mergeCell ref="AB3:AE3"/>
    <mergeCell ref="AB4:AE4"/>
    <mergeCell ref="D7:H9"/>
    <mergeCell ref="O7:P7"/>
    <mergeCell ref="C11:AE13"/>
    <mergeCell ref="M7:N7"/>
    <mergeCell ref="O8:P8"/>
    <mergeCell ref="M9:N9"/>
    <mergeCell ref="O9:P9"/>
    <mergeCell ref="I7:J9"/>
    <mergeCell ref="K7:L9"/>
    <mergeCell ref="C7:C9"/>
    <mergeCell ref="A1:A4"/>
    <mergeCell ref="B1:AA1"/>
    <mergeCell ref="B2:AA2"/>
    <mergeCell ref="B3:AA4"/>
    <mergeCell ref="A15:B15"/>
    <mergeCell ref="C15:K15"/>
    <mergeCell ref="Y15:Z15"/>
    <mergeCell ref="M8:N8"/>
    <mergeCell ref="R15:X15"/>
    <mergeCell ref="A11:B13"/>
    <mergeCell ref="A7:B9"/>
    <mergeCell ref="Y30:AE30"/>
    <mergeCell ref="B20:O20"/>
    <mergeCell ref="L15:Q15"/>
    <mergeCell ref="AA15:AE15"/>
    <mergeCell ref="Q28:X29"/>
    <mergeCell ref="Q30:X30"/>
    <mergeCell ref="B30:C30"/>
    <mergeCell ref="A19:AE19"/>
    <mergeCell ref="P20:AE20"/>
    <mergeCell ref="C16:AB16"/>
    <mergeCell ref="B28:C29"/>
    <mergeCell ref="A28:A29"/>
    <mergeCell ref="A17:B17"/>
    <mergeCell ref="D28:O28"/>
    <mergeCell ref="P28:P29"/>
    <mergeCell ref="A27:AE27"/>
  </mergeCells>
  <dataValidations count="3">
    <dataValidation type="textLength" operator="lessThanOrEqual" allowBlank="1" showInputMessage="1" showErrorMessage="1" errorTitle="Máximo 2.000 caracteres" error="Máximo 2.000 caracteres" sqref="AC35 Q35 Y35 Q43 Q47 Q45 Q49 Q41"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6E059682-B452-4A23-9FB2-174BE91BB53A}">
      <formula1>$B$21:$M$21</formula1>
    </dataValidation>
  </dataValidations>
  <hyperlinks>
    <hyperlink ref="Y43" r:id="rId1" xr:uid="{B7DC17FB-0D1E-4632-AE8D-BCFD2ACF9402}"/>
    <hyperlink ref="Y41:AE42" r:id="rId2" display="https://secretariadistritald.sharepoint.com/:f:/s/PLANDEACCIN-POADDDP2023/EkHEX33MUVRLgYYZHuimH6IBNR-Y9B3eg3t2KUIXu-zXKw?e=dcr2KM" xr:uid="{BDEE553E-0E66-4F95-A8FE-329EB70603E9}"/>
    <hyperlink ref="Y45:AE46" r:id="rId3" display="https://secretariadistritald.sharepoint.com/:f:/s/PLANDEACCIN-POADDDP2023/Ernohy-lOlVLtpoH_Hs-ENwBQ_B_ni27fVYjgBE7IR31RQ?e=d4N1YL" xr:uid="{531A52A7-E4E7-4B1E-AFB0-4961B206BFEA}"/>
    <hyperlink ref="Y49:AE50" r:id="rId4" display="https://secretariadistritald.sharepoint.com/:f:/s/PLANDEACCIN-POADDDP2023/Euuobvk4PHdFn0z8ul8_4CEBH-a_t_iCQmaRZ0TR3grcwg?e=qFuVfb" xr:uid="{500EE847-EA31-4AE5-ACD4-9D40C70E1824}"/>
  </hyperlinks>
  <pageMargins left="0.25" right="0.25" top="0.75" bottom="0.75" header="0.3" footer="0.3"/>
  <pageSetup scale="20" orientation="landscape" r:id="rId5"/>
  <drawing r:id="rId6"/>
  <legacy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zoomScale="91" workbookViewId="0">
      <selection activeCell="C28" sqref="C28"/>
    </sheetView>
  </sheetViews>
  <sheetFormatPr baseColWidth="10" defaultColWidth="11.42578125" defaultRowHeight="15" x14ac:dyDescent="0.25"/>
  <cols>
    <col min="1" max="1" width="44.140625" style="34" customWidth="1"/>
    <col min="2" max="2" width="61.85546875" style="34" customWidth="1"/>
    <col min="3" max="3" width="61.140625" style="34" customWidth="1"/>
    <col min="4" max="4" width="81" style="34" customWidth="1"/>
    <col min="5" max="5" width="32.85546875" style="60" customWidth="1"/>
    <col min="6" max="6" width="19" style="34" customWidth="1"/>
    <col min="7" max="7" width="29.42578125" style="34" customWidth="1"/>
    <col min="8" max="8" width="36.28515625" style="34" customWidth="1"/>
    <col min="9" max="9" width="40" style="34" customWidth="1"/>
    <col min="10" max="16384" width="11.42578125" style="34"/>
  </cols>
  <sheetData>
    <row r="1" spans="1:9" s="48" customFormat="1" x14ac:dyDescent="0.25">
      <c r="A1" s="47" t="s">
        <v>463</v>
      </c>
      <c r="B1" s="47" t="s">
        <v>464</v>
      </c>
      <c r="C1" s="47" t="s">
        <v>465</v>
      </c>
      <c r="D1" s="47" t="s">
        <v>466</v>
      </c>
      <c r="E1" s="47" t="s">
        <v>156</v>
      </c>
      <c r="F1" s="47" t="s">
        <v>467</v>
      </c>
      <c r="G1" s="47" t="s">
        <v>468</v>
      </c>
      <c r="H1" s="47" t="s">
        <v>420</v>
      </c>
      <c r="I1" s="47" t="s">
        <v>469</v>
      </c>
    </row>
    <row r="2" spans="1:9" s="48" customFormat="1" x14ac:dyDescent="0.25">
      <c r="A2" s="49" t="s">
        <v>470</v>
      </c>
      <c r="B2" s="43" t="s">
        <v>471</v>
      </c>
      <c r="C2" s="49" t="s">
        <v>472</v>
      </c>
      <c r="D2" s="50" t="s">
        <v>473</v>
      </c>
      <c r="E2" s="44" t="s">
        <v>474</v>
      </c>
      <c r="F2" s="51" t="s">
        <v>475</v>
      </c>
      <c r="G2" s="52" t="s">
        <v>476</v>
      </c>
      <c r="H2" s="52" t="s">
        <v>477</v>
      </c>
      <c r="I2" s="51" t="s">
        <v>478</v>
      </c>
    </row>
    <row r="3" spans="1:9" x14ac:dyDescent="0.25">
      <c r="A3" s="49" t="s">
        <v>479</v>
      </c>
      <c r="B3" s="43" t="s">
        <v>480</v>
      </c>
      <c r="C3" s="49" t="s">
        <v>481</v>
      </c>
      <c r="D3" s="53" t="s">
        <v>482</v>
      </c>
      <c r="E3" s="44" t="s">
        <v>483</v>
      </c>
      <c r="F3" s="51" t="s">
        <v>484</v>
      </c>
      <c r="G3" s="52" t="s">
        <v>485</v>
      </c>
      <c r="H3" s="52" t="s">
        <v>429</v>
      </c>
      <c r="I3" s="51" t="s">
        <v>486</v>
      </c>
    </row>
    <row r="4" spans="1:9" x14ac:dyDescent="0.25">
      <c r="A4" s="49" t="s">
        <v>487</v>
      </c>
      <c r="B4" s="43" t="s">
        <v>488</v>
      </c>
      <c r="C4" s="49" t="s">
        <v>489</v>
      </c>
      <c r="D4" s="53" t="s">
        <v>490</v>
      </c>
      <c r="E4" s="44" t="s">
        <v>491</v>
      </c>
      <c r="F4" s="51" t="s">
        <v>492</v>
      </c>
      <c r="G4" s="52" t="s">
        <v>493</v>
      </c>
      <c r="H4" s="52" t="s">
        <v>424</v>
      </c>
      <c r="I4" s="51" t="s">
        <v>494</v>
      </c>
    </row>
    <row r="5" spans="1:9" x14ac:dyDescent="0.25">
      <c r="A5" s="49" t="s">
        <v>495</v>
      </c>
      <c r="B5" s="43" t="s">
        <v>496</v>
      </c>
      <c r="C5" s="49" t="s">
        <v>497</v>
      </c>
      <c r="D5" s="53" t="s">
        <v>498</v>
      </c>
      <c r="E5" s="44" t="s">
        <v>499</v>
      </c>
      <c r="F5" s="51" t="s">
        <v>500</v>
      </c>
      <c r="G5" s="52" t="s">
        <v>501</v>
      </c>
      <c r="H5" s="52" t="s">
        <v>425</v>
      </c>
      <c r="I5" s="51" t="s">
        <v>502</v>
      </c>
    </row>
    <row r="6" spans="1:9" ht="30" x14ac:dyDescent="0.25">
      <c r="A6" s="49" t="s">
        <v>503</v>
      </c>
      <c r="B6" s="43" t="s">
        <v>504</v>
      </c>
      <c r="C6" s="49" t="s">
        <v>505</v>
      </c>
      <c r="D6" s="53" t="s">
        <v>506</v>
      </c>
      <c r="E6" s="44" t="s">
        <v>507</v>
      </c>
      <c r="G6" s="52" t="s">
        <v>508</v>
      </c>
      <c r="H6" s="52" t="s">
        <v>426</v>
      </c>
      <c r="I6" s="51" t="s">
        <v>509</v>
      </c>
    </row>
    <row r="7" spans="1:9" ht="30" x14ac:dyDescent="0.25">
      <c r="B7" s="43" t="s">
        <v>510</v>
      </c>
      <c r="C7" s="49" t="s">
        <v>511</v>
      </c>
      <c r="D7" s="53" t="s">
        <v>512</v>
      </c>
      <c r="E7" s="51" t="s">
        <v>513</v>
      </c>
      <c r="G7" s="44" t="s">
        <v>435</v>
      </c>
      <c r="H7" s="52" t="s">
        <v>427</v>
      </c>
      <c r="I7" s="51" t="s">
        <v>514</v>
      </c>
    </row>
    <row r="8" spans="1:9" ht="30" x14ac:dyDescent="0.25">
      <c r="A8" s="54"/>
      <c r="B8" s="43" t="s">
        <v>515</v>
      </c>
      <c r="C8" s="49" t="s">
        <v>516</v>
      </c>
      <c r="D8" s="53" t="s">
        <v>517</v>
      </c>
      <c r="E8" s="51" t="s">
        <v>518</v>
      </c>
      <c r="I8" s="51" t="s">
        <v>519</v>
      </c>
    </row>
    <row r="9" spans="1:9" ht="32.25" customHeight="1" x14ac:dyDescent="0.25">
      <c r="A9" s="54"/>
      <c r="B9" s="43" t="s">
        <v>520</v>
      </c>
      <c r="C9" s="49" t="s">
        <v>521</v>
      </c>
      <c r="D9" s="53" t="s">
        <v>522</v>
      </c>
      <c r="E9" s="51" t="s">
        <v>523</v>
      </c>
      <c r="I9" s="51" t="s">
        <v>524</v>
      </c>
    </row>
    <row r="10" spans="1:9" x14ac:dyDescent="0.25">
      <c r="A10" s="54"/>
      <c r="B10" s="43" t="s">
        <v>525</v>
      </c>
      <c r="C10" s="49" t="s">
        <v>526</v>
      </c>
      <c r="D10" s="53" t="s">
        <v>527</v>
      </c>
      <c r="E10" s="51" t="s">
        <v>528</v>
      </c>
      <c r="I10" s="51" t="s">
        <v>529</v>
      </c>
    </row>
    <row r="11" spans="1:9" x14ac:dyDescent="0.25">
      <c r="A11" s="54"/>
      <c r="B11" s="43" t="s">
        <v>530</v>
      </c>
      <c r="C11" s="49" t="s">
        <v>531</v>
      </c>
      <c r="D11" s="53" t="s">
        <v>532</v>
      </c>
      <c r="E11" s="51" t="s">
        <v>533</v>
      </c>
      <c r="I11" s="51" t="s">
        <v>534</v>
      </c>
    </row>
    <row r="12" spans="1:9" ht="30" x14ac:dyDescent="0.25">
      <c r="A12" s="54"/>
      <c r="B12" s="43" t="s">
        <v>535</v>
      </c>
      <c r="C12" s="49" t="s">
        <v>536</v>
      </c>
      <c r="D12" s="53" t="s">
        <v>537</v>
      </c>
      <c r="E12" s="51" t="s">
        <v>538</v>
      </c>
      <c r="I12" s="51" t="s">
        <v>539</v>
      </c>
    </row>
    <row r="13" spans="1:9" x14ac:dyDescent="0.25">
      <c r="A13" s="54"/>
      <c r="B13" s="142" t="s">
        <v>540</v>
      </c>
      <c r="D13" s="53" t="s">
        <v>541</v>
      </c>
      <c r="E13" s="51" t="s">
        <v>542</v>
      </c>
      <c r="I13" s="51" t="s">
        <v>543</v>
      </c>
    </row>
    <row r="14" spans="1:9" x14ac:dyDescent="0.25">
      <c r="A14" s="54"/>
      <c r="B14" s="43" t="s">
        <v>544</v>
      </c>
      <c r="C14" s="54"/>
      <c r="D14" s="53" t="s">
        <v>545</v>
      </c>
      <c r="E14" s="51" t="s">
        <v>546</v>
      </c>
    </row>
    <row r="15" spans="1:9" x14ac:dyDescent="0.25">
      <c r="A15" s="54"/>
      <c r="B15" s="43" t="s">
        <v>547</v>
      </c>
      <c r="C15" s="54"/>
      <c r="D15" s="53" t="s">
        <v>548</v>
      </c>
      <c r="E15" s="51" t="s">
        <v>549</v>
      </c>
    </row>
    <row r="16" spans="1:9" x14ac:dyDescent="0.25">
      <c r="A16" s="54"/>
      <c r="B16" s="43" t="s">
        <v>550</v>
      </c>
      <c r="C16" s="54"/>
      <c r="D16" s="53" t="s">
        <v>551</v>
      </c>
      <c r="E16" s="55"/>
    </row>
    <row r="17" spans="1:5" x14ac:dyDescent="0.25">
      <c r="A17" s="54"/>
      <c r="B17" s="43" t="s">
        <v>552</v>
      </c>
      <c r="C17" s="54"/>
      <c r="D17" s="53" t="s">
        <v>553</v>
      </c>
      <c r="E17" s="55"/>
    </row>
    <row r="18" spans="1:5" x14ac:dyDescent="0.25">
      <c r="A18" s="54"/>
      <c r="B18" s="43" t="s">
        <v>554</v>
      </c>
      <c r="C18" s="54"/>
      <c r="D18" s="53" t="s">
        <v>555</v>
      </c>
      <c r="E18" s="55"/>
    </row>
    <row r="19" spans="1:5" x14ac:dyDescent="0.25">
      <c r="A19" s="54"/>
      <c r="B19" s="43" t="s">
        <v>556</v>
      </c>
      <c r="C19" s="54"/>
      <c r="D19" s="53" t="s">
        <v>557</v>
      </c>
      <c r="E19" s="55"/>
    </row>
    <row r="20" spans="1:5" x14ac:dyDescent="0.25">
      <c r="A20" s="54"/>
      <c r="B20" s="43" t="s">
        <v>558</v>
      </c>
      <c r="C20" s="54"/>
      <c r="D20" s="53" t="s">
        <v>559</v>
      </c>
      <c r="E20" s="55"/>
    </row>
    <row r="21" spans="1:5" x14ac:dyDescent="0.25">
      <c r="B21" s="43" t="s">
        <v>560</v>
      </c>
      <c r="D21" s="53" t="s">
        <v>561</v>
      </c>
      <c r="E21" s="55"/>
    </row>
    <row r="22" spans="1:5" x14ac:dyDescent="0.25">
      <c r="B22" s="43" t="s">
        <v>562</v>
      </c>
      <c r="D22" s="53" t="s">
        <v>563</v>
      </c>
      <c r="E22" s="55"/>
    </row>
    <row r="23" spans="1:5" x14ac:dyDescent="0.25">
      <c r="B23" s="43" t="s">
        <v>564</v>
      </c>
      <c r="D23" s="53" t="s">
        <v>565</v>
      </c>
      <c r="E23" s="55"/>
    </row>
    <row r="24" spans="1:5" x14ac:dyDescent="0.25">
      <c r="D24" s="56" t="s">
        <v>566</v>
      </c>
      <c r="E24" s="56" t="s">
        <v>567</v>
      </c>
    </row>
    <row r="25" spans="1:5" x14ac:dyDescent="0.25">
      <c r="D25" s="57" t="s">
        <v>568</v>
      </c>
      <c r="E25" s="51" t="s">
        <v>569</v>
      </c>
    </row>
    <row r="26" spans="1:5" x14ac:dyDescent="0.25">
      <c r="D26" s="57" t="s">
        <v>570</v>
      </c>
      <c r="E26" s="51" t="s">
        <v>571</v>
      </c>
    </row>
    <row r="27" spans="1:5" x14ac:dyDescent="0.25">
      <c r="D27" s="553" t="s">
        <v>572</v>
      </c>
      <c r="E27" s="51" t="s">
        <v>573</v>
      </c>
    </row>
    <row r="28" spans="1:5" x14ac:dyDescent="0.25">
      <c r="D28" s="554"/>
      <c r="E28" s="51" t="s">
        <v>574</v>
      </c>
    </row>
    <row r="29" spans="1:5" x14ac:dyDescent="0.25">
      <c r="D29" s="554"/>
      <c r="E29" s="51" t="s">
        <v>575</v>
      </c>
    </row>
    <row r="30" spans="1:5" x14ac:dyDescent="0.25">
      <c r="D30" s="555"/>
      <c r="E30" s="51" t="s">
        <v>576</v>
      </c>
    </row>
    <row r="31" spans="1:5" x14ac:dyDescent="0.25">
      <c r="D31" s="57" t="s">
        <v>577</v>
      </c>
      <c r="E31" s="51" t="s">
        <v>578</v>
      </c>
    </row>
    <row r="32" spans="1:5" x14ac:dyDescent="0.25">
      <c r="D32" s="57" t="s">
        <v>579</v>
      </c>
      <c r="E32" s="51" t="s">
        <v>580</v>
      </c>
    </row>
    <row r="33" spans="4:5" x14ac:dyDescent="0.25">
      <c r="D33" s="57" t="s">
        <v>581</v>
      </c>
      <c r="E33" s="51" t="s">
        <v>582</v>
      </c>
    </row>
    <row r="34" spans="4:5" x14ac:dyDescent="0.25">
      <c r="D34" s="57" t="s">
        <v>583</v>
      </c>
      <c r="E34" s="51" t="s">
        <v>584</v>
      </c>
    </row>
    <row r="35" spans="4:5" x14ac:dyDescent="0.25">
      <c r="D35" s="57" t="s">
        <v>585</v>
      </c>
      <c r="E35" s="51" t="s">
        <v>586</v>
      </c>
    </row>
    <row r="36" spans="4:5" x14ac:dyDescent="0.25">
      <c r="D36" s="57" t="s">
        <v>587</v>
      </c>
      <c r="E36" s="51" t="s">
        <v>588</v>
      </c>
    </row>
    <row r="37" spans="4:5" x14ac:dyDescent="0.25">
      <c r="D37" s="57" t="s">
        <v>589</v>
      </c>
      <c r="E37" s="51" t="s">
        <v>590</v>
      </c>
    </row>
    <row r="38" spans="4:5" x14ac:dyDescent="0.25">
      <c r="D38" s="57" t="s">
        <v>591</v>
      </c>
      <c r="E38" s="51" t="s">
        <v>592</v>
      </c>
    </row>
    <row r="39" spans="4:5" x14ac:dyDescent="0.25">
      <c r="D39" s="58" t="s">
        <v>593</v>
      </c>
      <c r="E39" s="51" t="s">
        <v>594</v>
      </c>
    </row>
    <row r="40" spans="4:5" x14ac:dyDescent="0.25">
      <c r="D40" s="58" t="s">
        <v>595</v>
      </c>
      <c r="E40" s="51" t="s">
        <v>596</v>
      </c>
    </row>
    <row r="41" spans="4:5" x14ac:dyDescent="0.25">
      <c r="D41" s="57" t="s">
        <v>597</v>
      </c>
      <c r="E41" s="51" t="s">
        <v>598</v>
      </c>
    </row>
    <row r="42" spans="4:5" x14ac:dyDescent="0.25">
      <c r="D42" s="57" t="s">
        <v>599</v>
      </c>
      <c r="E42" s="51" t="s">
        <v>600</v>
      </c>
    </row>
    <row r="43" spans="4:5" x14ac:dyDescent="0.25">
      <c r="D43" s="58" t="s">
        <v>601</v>
      </c>
      <c r="E43" s="51" t="s">
        <v>602</v>
      </c>
    </row>
    <row r="44" spans="4:5" x14ac:dyDescent="0.25">
      <c r="D44" s="59" t="s">
        <v>603</v>
      </c>
      <c r="E44" s="51" t="s">
        <v>604</v>
      </c>
    </row>
    <row r="45" spans="4:5" x14ac:dyDescent="0.25">
      <c r="D45" s="53" t="s">
        <v>605</v>
      </c>
      <c r="E45" s="51" t="s">
        <v>606</v>
      </c>
    </row>
    <row r="46" spans="4:5" x14ac:dyDescent="0.25">
      <c r="D46" s="53" t="s">
        <v>607</v>
      </c>
      <c r="E46" s="51" t="s">
        <v>608</v>
      </c>
    </row>
    <row r="47" spans="4:5" x14ac:dyDescent="0.25">
      <c r="D47" s="53" t="s">
        <v>609</v>
      </c>
      <c r="E47" s="51" t="s">
        <v>610</v>
      </c>
    </row>
    <row r="48" spans="4:5" x14ac:dyDescent="0.25">
      <c r="D48" s="53" t="s">
        <v>611</v>
      </c>
      <c r="E48" s="51" t="s">
        <v>612</v>
      </c>
    </row>
    <row r="49" spans="4:4" x14ac:dyDescent="0.25">
      <c r="D49" s="56" t="s">
        <v>613</v>
      </c>
    </row>
    <row r="50" spans="4:4" x14ac:dyDescent="0.25">
      <c r="D50" s="53" t="s">
        <v>614</v>
      </c>
    </row>
    <row r="51" spans="4:4" x14ac:dyDescent="0.25">
      <c r="D51" s="53" t="s">
        <v>615</v>
      </c>
    </row>
    <row r="52" spans="4:4" x14ac:dyDescent="0.25">
      <c r="D52" s="56" t="s">
        <v>616</v>
      </c>
    </row>
    <row r="53" spans="4:4" x14ac:dyDescent="0.25">
      <c r="D53" s="59" t="s">
        <v>617</v>
      </c>
    </row>
    <row r="54" spans="4:4" x14ac:dyDescent="0.25">
      <c r="D54" s="59" t="s">
        <v>618</v>
      </c>
    </row>
    <row r="55" spans="4:4" x14ac:dyDescent="0.25">
      <c r="D55" s="59" t="s">
        <v>619</v>
      </c>
    </row>
    <row r="56" spans="4:4" x14ac:dyDescent="0.25">
      <c r="D56" s="59" t="s">
        <v>620</v>
      </c>
    </row>
  </sheetData>
  <mergeCells count="1">
    <mergeCell ref="D27:D30"/>
  </mergeCells>
  <pageMargins left="0.7" right="0.7" top="0.75" bottom="0.75" header="0.3" footer="0.3"/>
  <pageSetup scale="2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F6627-8B7F-4B8F-8AB2-4859A0C5EAC4}">
  <sheetPr>
    <tabColor theme="7" tint="0.39997558519241921"/>
    <pageSetUpPr fitToPage="1"/>
  </sheetPr>
  <dimension ref="A1:AO45"/>
  <sheetViews>
    <sheetView showGridLines="0" topLeftCell="N37" zoomScale="85" zoomScaleNormal="85" workbookViewId="0">
      <selection activeCell="Y43" sqref="Y43:AE44"/>
    </sheetView>
  </sheetViews>
  <sheetFormatPr baseColWidth="10" defaultColWidth="10.85546875" defaultRowHeight="15" x14ac:dyDescent="0.25"/>
  <cols>
    <col min="1" max="1" width="38.42578125" style="2" customWidth="1"/>
    <col min="2" max="2" width="20.42578125" style="2" customWidth="1"/>
    <col min="3" max="7" width="20.7109375" style="2" customWidth="1"/>
    <col min="8" max="8" width="29.140625" style="2" customWidth="1"/>
    <col min="9" max="14" width="20.7109375" style="2" customWidth="1"/>
    <col min="15" max="15" width="20.42578125" style="2" customWidth="1"/>
    <col min="16" max="16" width="32.42578125" style="2" customWidth="1"/>
    <col min="17" max="19" width="18.140625" style="2" customWidth="1"/>
    <col min="20" max="20" width="23.140625" style="2" customWidth="1"/>
    <col min="21" max="27" width="18.140625" style="2" customWidth="1"/>
    <col min="28" max="28" width="22.7109375" style="2" customWidth="1"/>
    <col min="29" max="29" width="19" style="2" customWidth="1"/>
    <col min="30" max="30" width="19.42578125" style="2" customWidth="1"/>
    <col min="31" max="31" width="28.285156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65"/>
      <c r="B1" s="268" t="s">
        <v>0</v>
      </c>
      <c r="C1" s="269"/>
      <c r="D1" s="269"/>
      <c r="E1" s="269"/>
      <c r="F1" s="269"/>
      <c r="G1" s="269"/>
      <c r="H1" s="269"/>
      <c r="I1" s="269"/>
      <c r="J1" s="269"/>
      <c r="K1" s="269"/>
      <c r="L1" s="269"/>
      <c r="M1" s="269"/>
      <c r="N1" s="269"/>
      <c r="O1" s="269"/>
      <c r="P1" s="269"/>
      <c r="Q1" s="269"/>
      <c r="R1" s="269"/>
      <c r="S1" s="269"/>
      <c r="T1" s="269"/>
      <c r="U1" s="269"/>
      <c r="V1" s="269"/>
      <c r="W1" s="269"/>
      <c r="X1" s="269"/>
      <c r="Y1" s="269"/>
      <c r="Z1" s="269"/>
      <c r="AA1" s="270"/>
      <c r="AB1" s="286" t="s">
        <v>1</v>
      </c>
      <c r="AC1" s="287"/>
      <c r="AD1" s="287"/>
      <c r="AE1" s="288"/>
    </row>
    <row r="2" spans="1:31" ht="30.75" customHeight="1" thickBot="1" x14ac:dyDescent="0.3">
      <c r="A2" s="266"/>
      <c r="B2" s="268" t="s">
        <v>2</v>
      </c>
      <c r="C2" s="269"/>
      <c r="D2" s="269"/>
      <c r="E2" s="269"/>
      <c r="F2" s="269"/>
      <c r="G2" s="269"/>
      <c r="H2" s="269"/>
      <c r="I2" s="269"/>
      <c r="J2" s="269"/>
      <c r="K2" s="269"/>
      <c r="L2" s="269"/>
      <c r="M2" s="269"/>
      <c r="N2" s="269"/>
      <c r="O2" s="269"/>
      <c r="P2" s="269"/>
      <c r="Q2" s="269"/>
      <c r="R2" s="269"/>
      <c r="S2" s="269"/>
      <c r="T2" s="269"/>
      <c r="U2" s="269"/>
      <c r="V2" s="269"/>
      <c r="W2" s="269"/>
      <c r="X2" s="269"/>
      <c r="Y2" s="269"/>
      <c r="Z2" s="269"/>
      <c r="AA2" s="270"/>
      <c r="AB2" s="286" t="s">
        <v>3</v>
      </c>
      <c r="AC2" s="287"/>
      <c r="AD2" s="287"/>
      <c r="AE2" s="288"/>
    </row>
    <row r="3" spans="1:31" ht="24" customHeight="1" thickBot="1" x14ac:dyDescent="0.3">
      <c r="A3" s="266"/>
      <c r="B3" s="271" t="s">
        <v>4</v>
      </c>
      <c r="C3" s="272"/>
      <c r="D3" s="272"/>
      <c r="E3" s="272"/>
      <c r="F3" s="272"/>
      <c r="G3" s="272"/>
      <c r="H3" s="272"/>
      <c r="I3" s="272"/>
      <c r="J3" s="272"/>
      <c r="K3" s="272"/>
      <c r="L3" s="272"/>
      <c r="M3" s="272"/>
      <c r="N3" s="272"/>
      <c r="O3" s="272"/>
      <c r="P3" s="272"/>
      <c r="Q3" s="272"/>
      <c r="R3" s="272"/>
      <c r="S3" s="272"/>
      <c r="T3" s="272"/>
      <c r="U3" s="272"/>
      <c r="V3" s="272"/>
      <c r="W3" s="272"/>
      <c r="X3" s="272"/>
      <c r="Y3" s="272"/>
      <c r="Z3" s="272"/>
      <c r="AA3" s="273"/>
      <c r="AB3" s="286" t="s">
        <v>5</v>
      </c>
      <c r="AC3" s="287"/>
      <c r="AD3" s="287"/>
      <c r="AE3" s="288"/>
    </row>
    <row r="4" spans="1:31" ht="21.75" customHeight="1" thickBot="1" x14ac:dyDescent="0.3">
      <c r="A4" s="267"/>
      <c r="B4" s="274"/>
      <c r="C4" s="275"/>
      <c r="D4" s="275"/>
      <c r="E4" s="275"/>
      <c r="F4" s="275"/>
      <c r="G4" s="275"/>
      <c r="H4" s="275"/>
      <c r="I4" s="275"/>
      <c r="J4" s="275"/>
      <c r="K4" s="275"/>
      <c r="L4" s="275"/>
      <c r="M4" s="275"/>
      <c r="N4" s="275"/>
      <c r="O4" s="275"/>
      <c r="P4" s="275"/>
      <c r="Q4" s="275"/>
      <c r="R4" s="275"/>
      <c r="S4" s="275"/>
      <c r="T4" s="275"/>
      <c r="U4" s="275"/>
      <c r="V4" s="275"/>
      <c r="W4" s="275"/>
      <c r="X4" s="275"/>
      <c r="Y4" s="275"/>
      <c r="Z4" s="275"/>
      <c r="AA4" s="276"/>
      <c r="AB4" s="289" t="s">
        <v>6</v>
      </c>
      <c r="AC4" s="290"/>
      <c r="AD4" s="290"/>
      <c r="AE4" s="291"/>
    </row>
    <row r="5" spans="1:31" ht="9" customHeight="1" thickBot="1" x14ac:dyDescent="0.3">
      <c r="A5" s="3"/>
      <c r="B5" s="102"/>
      <c r="C5" s="103"/>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25">
      <c r="A7" s="292" t="s">
        <v>7</v>
      </c>
      <c r="B7" s="293"/>
      <c r="C7" s="326" t="s">
        <v>8</v>
      </c>
      <c r="D7" s="292" t="s">
        <v>9</v>
      </c>
      <c r="E7" s="298"/>
      <c r="F7" s="298"/>
      <c r="G7" s="298"/>
      <c r="H7" s="293"/>
      <c r="I7" s="320">
        <v>45356</v>
      </c>
      <c r="J7" s="321"/>
      <c r="K7" s="292" t="s">
        <v>10</v>
      </c>
      <c r="L7" s="293"/>
      <c r="M7" s="312" t="s">
        <v>11</v>
      </c>
      <c r="N7" s="313"/>
      <c r="O7" s="301"/>
      <c r="P7" s="302"/>
      <c r="Q7" s="4"/>
      <c r="R7" s="4"/>
      <c r="S7" s="4"/>
      <c r="T7" s="4"/>
      <c r="U7" s="4"/>
      <c r="V7" s="4"/>
      <c r="W7" s="4"/>
      <c r="X7" s="4"/>
      <c r="Y7" s="4"/>
      <c r="Z7" s="5"/>
      <c r="AA7" s="4"/>
      <c r="AB7" s="4"/>
      <c r="AD7" s="7"/>
      <c r="AE7" s="8"/>
    </row>
    <row r="8" spans="1:31" ht="15" customHeight="1" x14ac:dyDescent="0.25">
      <c r="A8" s="294"/>
      <c r="B8" s="295"/>
      <c r="C8" s="327"/>
      <c r="D8" s="294"/>
      <c r="E8" s="299"/>
      <c r="F8" s="299"/>
      <c r="G8" s="299"/>
      <c r="H8" s="295"/>
      <c r="I8" s="322"/>
      <c r="J8" s="323"/>
      <c r="K8" s="294"/>
      <c r="L8" s="295"/>
      <c r="M8" s="280" t="s">
        <v>12</v>
      </c>
      <c r="N8" s="281"/>
      <c r="O8" s="314"/>
      <c r="P8" s="315"/>
      <c r="Q8" s="4"/>
      <c r="R8" s="4"/>
      <c r="S8" s="4"/>
      <c r="T8" s="4"/>
      <c r="U8" s="4"/>
      <c r="V8" s="4"/>
      <c r="W8" s="4"/>
      <c r="X8" s="4"/>
      <c r="Y8" s="4"/>
      <c r="Z8" s="5"/>
      <c r="AA8" s="4"/>
      <c r="AB8" s="4"/>
      <c r="AD8" s="7"/>
      <c r="AE8" s="8"/>
    </row>
    <row r="9" spans="1:31" ht="15.75" customHeight="1" thickBot="1" x14ac:dyDescent="0.3">
      <c r="A9" s="296"/>
      <c r="B9" s="297"/>
      <c r="C9" s="328"/>
      <c r="D9" s="296"/>
      <c r="E9" s="300"/>
      <c r="F9" s="300"/>
      <c r="G9" s="300"/>
      <c r="H9" s="297"/>
      <c r="I9" s="324"/>
      <c r="J9" s="325"/>
      <c r="K9" s="296"/>
      <c r="L9" s="297"/>
      <c r="M9" s="316" t="s">
        <v>13</v>
      </c>
      <c r="N9" s="317"/>
      <c r="O9" s="318" t="s">
        <v>14</v>
      </c>
      <c r="P9" s="319"/>
      <c r="Q9" s="4"/>
      <c r="R9" s="4"/>
      <c r="S9" s="4"/>
      <c r="T9" s="4"/>
      <c r="U9" s="4"/>
      <c r="V9" s="4"/>
      <c r="W9" s="4"/>
      <c r="X9" s="4"/>
      <c r="Y9" s="4"/>
      <c r="Z9" s="5"/>
      <c r="AA9" s="4"/>
      <c r="AB9" s="4"/>
      <c r="AD9" s="7"/>
      <c r="AE9" s="8"/>
    </row>
    <row r="10" spans="1:31" ht="15" customHeight="1" thickBot="1" x14ac:dyDescent="0.3">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5">
      <c r="A11" s="292" t="s">
        <v>15</v>
      </c>
      <c r="B11" s="293"/>
      <c r="C11" s="303" t="s">
        <v>16</v>
      </c>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5"/>
    </row>
    <row r="12" spans="1:31" ht="15" customHeight="1" x14ac:dyDescent="0.25">
      <c r="A12" s="294"/>
      <c r="B12" s="295"/>
      <c r="C12" s="306"/>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8"/>
    </row>
    <row r="13" spans="1:31" ht="15" customHeight="1" thickBot="1" x14ac:dyDescent="0.3">
      <c r="A13" s="296"/>
      <c r="B13" s="297"/>
      <c r="C13" s="309"/>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1"/>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52.5" customHeight="1" thickBot="1" x14ac:dyDescent="0.3">
      <c r="A15" s="263" t="s">
        <v>17</v>
      </c>
      <c r="B15" s="264"/>
      <c r="C15" s="277" t="s">
        <v>18</v>
      </c>
      <c r="D15" s="278"/>
      <c r="E15" s="278"/>
      <c r="F15" s="278"/>
      <c r="G15" s="278"/>
      <c r="H15" s="278"/>
      <c r="I15" s="278"/>
      <c r="J15" s="278"/>
      <c r="K15" s="279"/>
      <c r="L15" s="252" t="s">
        <v>19</v>
      </c>
      <c r="M15" s="253"/>
      <c r="N15" s="253"/>
      <c r="O15" s="253"/>
      <c r="P15" s="253"/>
      <c r="Q15" s="254"/>
      <c r="R15" s="255" t="s">
        <v>20</v>
      </c>
      <c r="S15" s="256"/>
      <c r="T15" s="256"/>
      <c r="U15" s="256"/>
      <c r="V15" s="256"/>
      <c r="W15" s="256"/>
      <c r="X15" s="257"/>
      <c r="Y15" s="252" t="s">
        <v>21</v>
      </c>
      <c r="Z15" s="254"/>
      <c r="AA15" s="255" t="s">
        <v>22</v>
      </c>
      <c r="AB15" s="256"/>
      <c r="AC15" s="256"/>
      <c r="AD15" s="256"/>
      <c r="AE15" s="257"/>
    </row>
    <row r="16" spans="1:31" ht="9" customHeight="1" thickBot="1" x14ac:dyDescent="0.3">
      <c r="A16" s="6"/>
      <c r="B16" s="4"/>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D16" s="7"/>
      <c r="AE16" s="8"/>
    </row>
    <row r="17" spans="1:32" s="16" customFormat="1" ht="37.5" customHeight="1" thickBot="1" x14ac:dyDescent="0.3">
      <c r="A17" s="263" t="s">
        <v>23</v>
      </c>
      <c r="B17" s="264"/>
      <c r="C17" s="255" t="s">
        <v>108</v>
      </c>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7"/>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25" customHeight="1" thickBot="1" x14ac:dyDescent="0.3">
      <c r="A19" s="252" t="s">
        <v>25</v>
      </c>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4"/>
      <c r="AF19" s="20"/>
    </row>
    <row r="20" spans="1:32" ht="32.25" customHeight="1" thickBot="1" x14ac:dyDescent="0.3">
      <c r="A20" s="105" t="s">
        <v>26</v>
      </c>
      <c r="B20" s="249" t="s">
        <v>27</v>
      </c>
      <c r="C20" s="250"/>
      <c r="D20" s="250"/>
      <c r="E20" s="250"/>
      <c r="F20" s="250"/>
      <c r="G20" s="250"/>
      <c r="H20" s="250"/>
      <c r="I20" s="250"/>
      <c r="J20" s="250"/>
      <c r="K20" s="250"/>
      <c r="L20" s="250"/>
      <c r="M20" s="250"/>
      <c r="N20" s="250"/>
      <c r="O20" s="251"/>
      <c r="P20" s="252" t="s">
        <v>28</v>
      </c>
      <c r="Q20" s="253"/>
      <c r="R20" s="253"/>
      <c r="S20" s="253"/>
      <c r="T20" s="253"/>
      <c r="U20" s="253"/>
      <c r="V20" s="253"/>
      <c r="W20" s="253"/>
      <c r="X20" s="253"/>
      <c r="Y20" s="253"/>
      <c r="Z20" s="253"/>
      <c r="AA20" s="253"/>
      <c r="AB20" s="253"/>
      <c r="AC20" s="253"/>
      <c r="AD20" s="253"/>
      <c r="AE20" s="254"/>
      <c r="AF20" s="20"/>
    </row>
    <row r="21" spans="1:32" ht="32.25" customHeight="1" thickBot="1" x14ac:dyDescent="0.3">
      <c r="A21" s="143">
        <v>7312420</v>
      </c>
      <c r="B21" s="114" t="s">
        <v>29</v>
      </c>
      <c r="C21" s="115" t="s">
        <v>8</v>
      </c>
      <c r="D21" s="115" t="s">
        <v>30</v>
      </c>
      <c r="E21" s="115" t="s">
        <v>31</v>
      </c>
      <c r="F21" s="115" t="s">
        <v>32</v>
      </c>
      <c r="G21" s="115" t="s">
        <v>33</v>
      </c>
      <c r="H21" s="115" t="s">
        <v>34</v>
      </c>
      <c r="I21" s="115" t="s">
        <v>35</v>
      </c>
      <c r="J21" s="115" t="s">
        <v>36</v>
      </c>
      <c r="K21" s="115" t="s">
        <v>37</v>
      </c>
      <c r="L21" s="115" t="s">
        <v>38</v>
      </c>
      <c r="M21" s="115" t="s">
        <v>39</v>
      </c>
      <c r="N21" s="115" t="s">
        <v>40</v>
      </c>
      <c r="O21" s="116" t="s">
        <v>41</v>
      </c>
      <c r="P21" s="141"/>
      <c r="Q21" s="105" t="s">
        <v>29</v>
      </c>
      <c r="R21" s="106" t="s">
        <v>8</v>
      </c>
      <c r="S21" s="106" t="s">
        <v>30</v>
      </c>
      <c r="T21" s="106" t="s">
        <v>31</v>
      </c>
      <c r="U21" s="106" t="s">
        <v>32</v>
      </c>
      <c r="V21" s="106" t="s">
        <v>33</v>
      </c>
      <c r="W21" s="106" t="s">
        <v>34</v>
      </c>
      <c r="X21" s="106" t="s">
        <v>35</v>
      </c>
      <c r="Y21" s="106" t="s">
        <v>36</v>
      </c>
      <c r="Z21" s="106" t="s">
        <v>37</v>
      </c>
      <c r="AA21" s="106" t="s">
        <v>38</v>
      </c>
      <c r="AB21" s="106" t="s">
        <v>39</v>
      </c>
      <c r="AC21" s="106" t="s">
        <v>40</v>
      </c>
      <c r="AD21" s="140" t="s">
        <v>42</v>
      </c>
      <c r="AE21" s="140" t="s">
        <v>43</v>
      </c>
      <c r="AF21" s="1"/>
    </row>
    <row r="22" spans="1:32" ht="32.25" customHeight="1" x14ac:dyDescent="0.25">
      <c r="A22" s="137" t="s">
        <v>44</v>
      </c>
      <c r="B22" s="160">
        <v>3667420</v>
      </c>
      <c r="C22" s="148">
        <v>3645000</v>
      </c>
      <c r="D22" s="148"/>
      <c r="E22" s="148"/>
      <c r="F22" s="84"/>
      <c r="G22" s="84"/>
      <c r="H22" s="84"/>
      <c r="I22" s="84"/>
      <c r="J22" s="84"/>
      <c r="K22" s="84"/>
      <c r="L22" s="84"/>
      <c r="M22" s="84"/>
      <c r="N22" s="84">
        <f>SUM(B22:M22)</f>
        <v>7312420</v>
      </c>
      <c r="O22" s="86"/>
      <c r="P22" s="137" t="s">
        <v>45</v>
      </c>
      <c r="Q22" s="160">
        <v>66744000</v>
      </c>
      <c r="R22" s="161">
        <v>111072000</v>
      </c>
      <c r="S22" s="107"/>
      <c r="T22" s="107">
        <v>3993000</v>
      </c>
      <c r="U22" s="107"/>
      <c r="V22" s="107"/>
      <c r="W22" s="107"/>
      <c r="X22" s="107">
        <v>133912500</v>
      </c>
      <c r="Y22" s="107"/>
      <c r="Z22" s="107"/>
      <c r="AA22" s="107"/>
      <c r="AB22" s="107"/>
      <c r="AC22" s="107">
        <f>SUM(Q22:AB22)</f>
        <v>315721500</v>
      </c>
      <c r="AE22" s="108"/>
      <c r="AF22" s="1"/>
    </row>
    <row r="23" spans="1:32" ht="32.25" customHeight="1" x14ac:dyDescent="0.25">
      <c r="A23" s="138" t="s">
        <v>46</v>
      </c>
      <c r="B23" s="235">
        <v>0</v>
      </c>
      <c r="C23" s="150">
        <v>0</v>
      </c>
      <c r="D23" s="150"/>
      <c r="E23" s="150"/>
      <c r="F23" s="82"/>
      <c r="G23" s="82"/>
      <c r="H23" s="82"/>
      <c r="I23" s="82"/>
      <c r="J23" s="82"/>
      <c r="K23" s="82"/>
      <c r="L23" s="82"/>
      <c r="M23" s="82"/>
      <c r="N23" s="82">
        <f>SUM(B23:M23)</f>
        <v>0</v>
      </c>
      <c r="O23" s="95" t="str">
        <f>IFERROR(N23/(SUMIF(B23:M23,"&gt;0",B22:M22))," ")</f>
        <v xml:space="preserve"> </v>
      </c>
      <c r="P23" s="138" t="s">
        <v>47</v>
      </c>
      <c r="Q23" s="149">
        <v>66744000</v>
      </c>
      <c r="R23" s="150">
        <v>98400000</v>
      </c>
      <c r="S23" s="150"/>
      <c r="T23" s="150"/>
      <c r="U23" s="150"/>
      <c r="V23" s="150"/>
      <c r="W23" s="150"/>
      <c r="X23" s="150"/>
      <c r="Y23" s="150"/>
      <c r="Z23" s="150"/>
      <c r="AA23" s="150"/>
      <c r="AB23" s="150"/>
      <c r="AC23" s="82">
        <f t="shared" ref="AC23:AC25" si="0">SUM(Q23:AB23)</f>
        <v>165144000</v>
      </c>
      <c r="AD23" s="221">
        <f>AC23/SUM(Q22:R22)</f>
        <v>0.92873532190579022</v>
      </c>
      <c r="AE23" s="87">
        <f>AC23/AC22</f>
        <v>0.52306859051410814</v>
      </c>
      <c r="AF23" s="1"/>
    </row>
    <row r="24" spans="1:32" ht="32.25" customHeight="1" x14ac:dyDescent="0.25">
      <c r="A24" s="138" t="s">
        <v>48</v>
      </c>
      <c r="B24" s="83">
        <f>+A21-B23</f>
        <v>7312420</v>
      </c>
      <c r="C24" s="82">
        <f>+B24-C23</f>
        <v>7312420</v>
      </c>
      <c r="D24" s="150"/>
      <c r="E24" s="150"/>
      <c r="F24" s="82"/>
      <c r="G24" s="82"/>
      <c r="H24" s="82"/>
      <c r="I24" s="82"/>
      <c r="J24" s="82"/>
      <c r="K24" s="82"/>
      <c r="L24" s="82"/>
      <c r="M24" s="82"/>
      <c r="N24" s="82">
        <f>MIN(B24:M24)</f>
        <v>7312420</v>
      </c>
      <c r="O24" s="85"/>
      <c r="P24" s="138" t="s">
        <v>44</v>
      </c>
      <c r="Q24" s="83"/>
      <c r="R24" s="203">
        <v>600800</v>
      </c>
      <c r="S24" s="202">
        <v>21436000</v>
      </c>
      <c r="T24" s="202">
        <v>29636000</v>
      </c>
      <c r="U24" s="202">
        <v>29636000</v>
      </c>
      <c r="V24" s="202">
        <v>29636000</v>
      </c>
      <c r="W24" s="202">
        <v>33028200</v>
      </c>
      <c r="X24" s="202">
        <v>29636000</v>
      </c>
      <c r="Y24" s="202">
        <v>29636000</v>
      </c>
      <c r="Z24" s="202">
        <v>29636000</v>
      </c>
      <c r="AA24" s="202">
        <v>29636000</v>
      </c>
      <c r="AB24" s="202">
        <v>53204500</v>
      </c>
      <c r="AC24" s="82">
        <f t="shared" si="0"/>
        <v>315721500</v>
      </c>
      <c r="AD24" s="221"/>
      <c r="AE24" s="109"/>
      <c r="AF24" s="1"/>
    </row>
    <row r="25" spans="1:32" ht="32.25" customHeight="1" thickBot="1" x14ac:dyDescent="0.3">
      <c r="A25" s="139" t="s">
        <v>49</v>
      </c>
      <c r="B25" s="244">
        <v>3667420</v>
      </c>
      <c r="C25" s="151">
        <v>3645000</v>
      </c>
      <c r="D25" s="151"/>
      <c r="E25" s="151"/>
      <c r="F25" s="118"/>
      <c r="G25" s="118"/>
      <c r="H25" s="118"/>
      <c r="I25" s="118"/>
      <c r="J25" s="118"/>
      <c r="K25" s="118"/>
      <c r="L25" s="118"/>
      <c r="M25" s="118"/>
      <c r="N25" s="118">
        <f>SUM(B25:M25)</f>
        <v>7312420</v>
      </c>
      <c r="O25" s="178">
        <f>+N25/N22</f>
        <v>1</v>
      </c>
      <c r="P25" s="139" t="s">
        <v>49</v>
      </c>
      <c r="Q25" s="117"/>
      <c r="R25" s="118">
        <v>600800</v>
      </c>
      <c r="S25" s="118"/>
      <c r="T25" s="118"/>
      <c r="U25" s="118"/>
      <c r="V25" s="118"/>
      <c r="W25" s="118"/>
      <c r="X25" s="118"/>
      <c r="Y25" s="118"/>
      <c r="Z25" s="118"/>
      <c r="AA25" s="118"/>
      <c r="AB25" s="118"/>
      <c r="AC25" s="118">
        <f t="shared" si="0"/>
        <v>600800</v>
      </c>
      <c r="AD25" s="222">
        <f>AC25/SUM(Q24:R24)</f>
        <v>1</v>
      </c>
      <c r="AE25" s="119">
        <f>AC25/AC24</f>
        <v>1.9029429418015561E-3</v>
      </c>
      <c r="AF25" s="1"/>
    </row>
    <row r="26" spans="1:32" customFormat="1" ht="16.5" customHeight="1" thickBot="1" x14ac:dyDescent="0.3"/>
    <row r="27" spans="1:32" ht="33.950000000000003" customHeight="1" x14ac:dyDescent="0.25">
      <c r="A27" s="282" t="s">
        <v>50</v>
      </c>
      <c r="B27" s="283"/>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4"/>
    </row>
    <row r="28" spans="1:32" ht="15" customHeight="1" x14ac:dyDescent="0.25">
      <c r="A28" s="262" t="s">
        <v>51</v>
      </c>
      <c r="B28" s="258" t="s">
        <v>52</v>
      </c>
      <c r="C28" s="258"/>
      <c r="D28" s="258" t="s">
        <v>53</v>
      </c>
      <c r="E28" s="258"/>
      <c r="F28" s="258"/>
      <c r="G28" s="258"/>
      <c r="H28" s="258"/>
      <c r="I28" s="258"/>
      <c r="J28" s="258"/>
      <c r="K28" s="258"/>
      <c r="L28" s="258"/>
      <c r="M28" s="258"/>
      <c r="N28" s="258"/>
      <c r="O28" s="258"/>
      <c r="P28" s="258" t="s">
        <v>40</v>
      </c>
      <c r="Q28" s="258" t="s">
        <v>54</v>
      </c>
      <c r="R28" s="258"/>
      <c r="S28" s="258"/>
      <c r="T28" s="258"/>
      <c r="U28" s="258"/>
      <c r="V28" s="258"/>
      <c r="W28" s="258"/>
      <c r="X28" s="258"/>
      <c r="Y28" s="258" t="s">
        <v>55</v>
      </c>
      <c r="Z28" s="258"/>
      <c r="AA28" s="258"/>
      <c r="AB28" s="258"/>
      <c r="AC28" s="258"/>
      <c r="AD28" s="258"/>
      <c r="AE28" s="285"/>
    </row>
    <row r="29" spans="1:32" ht="27" customHeight="1" x14ac:dyDescent="0.25">
      <c r="A29" s="262"/>
      <c r="B29" s="258"/>
      <c r="C29" s="258"/>
      <c r="D29" s="101" t="s">
        <v>29</v>
      </c>
      <c r="E29" s="101" t="s">
        <v>8</v>
      </c>
      <c r="F29" s="101" t="s">
        <v>30</v>
      </c>
      <c r="G29" s="101" t="s">
        <v>31</v>
      </c>
      <c r="H29" s="101" t="s">
        <v>32</v>
      </c>
      <c r="I29" s="101" t="s">
        <v>33</v>
      </c>
      <c r="J29" s="101" t="s">
        <v>34</v>
      </c>
      <c r="K29" s="101" t="s">
        <v>35</v>
      </c>
      <c r="L29" s="101" t="s">
        <v>36</v>
      </c>
      <c r="M29" s="101" t="s">
        <v>37</v>
      </c>
      <c r="N29" s="101" t="s">
        <v>38</v>
      </c>
      <c r="O29" s="101" t="s">
        <v>39</v>
      </c>
      <c r="P29" s="258"/>
      <c r="Q29" s="258"/>
      <c r="R29" s="258"/>
      <c r="S29" s="258"/>
      <c r="T29" s="258"/>
      <c r="U29" s="258"/>
      <c r="V29" s="258"/>
      <c r="W29" s="258"/>
      <c r="X29" s="258"/>
      <c r="Y29" s="258"/>
      <c r="Z29" s="258"/>
      <c r="AA29" s="258"/>
      <c r="AB29" s="258"/>
      <c r="AC29" s="258"/>
      <c r="AD29" s="258"/>
      <c r="AE29" s="285"/>
    </row>
    <row r="30" spans="1:32" ht="101.25" customHeight="1" x14ac:dyDescent="0.25">
      <c r="A30" s="110" t="str">
        <f>C17</f>
        <v>4 - Realizar el seguimiento de 2 Políticas Públicas lideradas por la Secretaría Distrital de la Mujer</v>
      </c>
      <c r="B30" s="260" t="s">
        <v>56</v>
      </c>
      <c r="C30" s="260"/>
      <c r="D30" s="104"/>
      <c r="E30" s="104"/>
      <c r="F30" s="104"/>
      <c r="G30" s="104"/>
      <c r="H30" s="104"/>
      <c r="I30" s="104"/>
      <c r="J30" s="104"/>
      <c r="K30" s="104"/>
      <c r="L30" s="104"/>
      <c r="M30" s="104"/>
      <c r="N30" s="104"/>
      <c r="O30" s="104"/>
      <c r="P30" s="111">
        <f>SUM(D30:O30)</f>
        <v>0</v>
      </c>
      <c r="Q30" s="259" t="s">
        <v>57</v>
      </c>
      <c r="R30" s="259"/>
      <c r="S30" s="259"/>
      <c r="T30" s="259"/>
      <c r="U30" s="259"/>
      <c r="V30" s="259"/>
      <c r="W30" s="259"/>
      <c r="X30" s="259"/>
      <c r="Y30" s="247" t="s">
        <v>621</v>
      </c>
      <c r="Z30" s="247"/>
      <c r="AA30" s="247"/>
      <c r="AB30" s="247"/>
      <c r="AC30" s="247"/>
      <c r="AD30" s="247"/>
      <c r="AE30" s="248"/>
    </row>
    <row r="31" spans="1:32"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2" ht="45" customHeight="1" x14ac:dyDescent="0.25">
      <c r="A32" s="303" t="s">
        <v>58</v>
      </c>
      <c r="B32" s="304"/>
      <c r="C32" s="304"/>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5"/>
    </row>
    <row r="33" spans="1:41" ht="23.25" customHeight="1" x14ac:dyDescent="0.25">
      <c r="A33" s="262" t="s">
        <v>59</v>
      </c>
      <c r="B33" s="258" t="s">
        <v>60</v>
      </c>
      <c r="C33" s="258" t="s">
        <v>52</v>
      </c>
      <c r="D33" s="258" t="s">
        <v>61</v>
      </c>
      <c r="E33" s="258"/>
      <c r="F33" s="258"/>
      <c r="G33" s="258"/>
      <c r="H33" s="258"/>
      <c r="I33" s="258"/>
      <c r="J33" s="258"/>
      <c r="K33" s="258"/>
      <c r="L33" s="258"/>
      <c r="M33" s="258"/>
      <c r="N33" s="258"/>
      <c r="O33" s="258"/>
      <c r="P33" s="258"/>
      <c r="Q33" s="258" t="s">
        <v>62</v>
      </c>
      <c r="R33" s="258"/>
      <c r="S33" s="258"/>
      <c r="T33" s="258"/>
      <c r="U33" s="258"/>
      <c r="V33" s="258"/>
      <c r="W33" s="258"/>
      <c r="X33" s="258"/>
      <c r="Y33" s="258"/>
      <c r="Z33" s="258"/>
      <c r="AA33" s="258"/>
      <c r="AB33" s="258"/>
      <c r="AC33" s="258"/>
      <c r="AD33" s="258"/>
      <c r="AE33" s="285"/>
      <c r="AG33" s="21"/>
      <c r="AH33" s="21"/>
      <c r="AI33" s="21"/>
      <c r="AJ33" s="21"/>
      <c r="AK33" s="21"/>
      <c r="AL33" s="21"/>
      <c r="AM33" s="21"/>
      <c r="AN33" s="21"/>
      <c r="AO33" s="21"/>
    </row>
    <row r="34" spans="1:41" ht="27" customHeight="1" x14ac:dyDescent="0.25">
      <c r="A34" s="262"/>
      <c r="B34" s="258"/>
      <c r="C34" s="332"/>
      <c r="D34" s="164" t="s">
        <v>29</v>
      </c>
      <c r="E34" s="101" t="s">
        <v>8</v>
      </c>
      <c r="F34" s="101" t="s">
        <v>30</v>
      </c>
      <c r="G34" s="101" t="s">
        <v>31</v>
      </c>
      <c r="H34" s="101" t="s">
        <v>32</v>
      </c>
      <c r="I34" s="101" t="s">
        <v>33</v>
      </c>
      <c r="J34" s="101" t="s">
        <v>34</v>
      </c>
      <c r="K34" s="101" t="s">
        <v>35</v>
      </c>
      <c r="L34" s="101" t="s">
        <v>36</v>
      </c>
      <c r="M34" s="101" t="s">
        <v>37</v>
      </c>
      <c r="N34" s="101" t="s">
        <v>38</v>
      </c>
      <c r="O34" s="101" t="s">
        <v>39</v>
      </c>
      <c r="P34" s="101" t="s">
        <v>40</v>
      </c>
      <c r="Q34" s="329" t="s">
        <v>63</v>
      </c>
      <c r="R34" s="330"/>
      <c r="S34" s="330"/>
      <c r="T34" s="331"/>
      <c r="U34" s="258" t="s">
        <v>64</v>
      </c>
      <c r="V34" s="258"/>
      <c r="W34" s="258"/>
      <c r="X34" s="258"/>
      <c r="Y34" s="258" t="s">
        <v>65</v>
      </c>
      <c r="Z34" s="258"/>
      <c r="AA34" s="258"/>
      <c r="AB34" s="258"/>
      <c r="AC34" s="258" t="s">
        <v>66</v>
      </c>
      <c r="AD34" s="258"/>
      <c r="AE34" s="285"/>
      <c r="AG34" s="21"/>
      <c r="AH34" s="21"/>
      <c r="AI34" s="21"/>
      <c r="AJ34" s="21"/>
      <c r="AK34" s="21"/>
      <c r="AL34" s="21"/>
      <c r="AM34" s="21"/>
      <c r="AN34" s="21"/>
      <c r="AO34" s="21"/>
    </row>
    <row r="35" spans="1:41" ht="180.75" customHeight="1" x14ac:dyDescent="0.25">
      <c r="A35" s="333" t="str">
        <f>C17</f>
        <v>4 - Realizar el seguimiento de 2 Políticas Públicas lideradas por la Secretaría Distrital de la Mujer</v>
      </c>
      <c r="B35" s="335">
        <v>0.15</v>
      </c>
      <c r="C35" s="166" t="s">
        <v>67</v>
      </c>
      <c r="D35" s="167">
        <v>2</v>
      </c>
      <c r="E35" s="163">
        <v>2</v>
      </c>
      <c r="F35" s="22">
        <v>2</v>
      </c>
      <c r="G35" s="22">
        <v>2</v>
      </c>
      <c r="H35" s="22">
        <v>2</v>
      </c>
      <c r="I35" s="22">
        <v>2</v>
      </c>
      <c r="J35" s="22">
        <v>2</v>
      </c>
      <c r="K35" s="22">
        <v>2</v>
      </c>
      <c r="L35" s="22">
        <v>2</v>
      </c>
      <c r="M35" s="22">
        <v>2</v>
      </c>
      <c r="N35" s="22">
        <v>2</v>
      </c>
      <c r="O35" s="22">
        <v>2</v>
      </c>
      <c r="P35" s="22">
        <f>MAX(D35:O35)</f>
        <v>2</v>
      </c>
      <c r="Q35" s="413" t="s">
        <v>109</v>
      </c>
      <c r="R35" s="414"/>
      <c r="S35" s="414"/>
      <c r="T35" s="415"/>
      <c r="U35" s="413" t="s">
        <v>110</v>
      </c>
      <c r="V35" s="414"/>
      <c r="W35" s="414"/>
      <c r="X35" s="415"/>
      <c r="Y35" s="403" t="s">
        <v>111</v>
      </c>
      <c r="Z35" s="404"/>
      <c r="AA35" s="404"/>
      <c r="AB35" s="419"/>
      <c r="AC35" s="403" t="s">
        <v>112</v>
      </c>
      <c r="AD35" s="404"/>
      <c r="AE35" s="405"/>
      <c r="AG35" s="21"/>
      <c r="AH35" s="21"/>
      <c r="AI35" s="21"/>
      <c r="AJ35" s="21"/>
      <c r="AK35" s="21"/>
      <c r="AL35" s="21"/>
      <c r="AM35" s="21"/>
      <c r="AN35" s="21"/>
      <c r="AO35" s="21"/>
    </row>
    <row r="36" spans="1:41" ht="180.75" customHeight="1" thickBot="1" x14ac:dyDescent="0.3">
      <c r="A36" s="334"/>
      <c r="B36" s="412"/>
      <c r="C36" s="233" t="s">
        <v>72</v>
      </c>
      <c r="D36" s="234">
        <v>2</v>
      </c>
      <c r="E36" s="234">
        <v>2</v>
      </c>
      <c r="F36" s="175"/>
      <c r="G36" s="176"/>
      <c r="H36" s="176"/>
      <c r="I36" s="176"/>
      <c r="J36" s="176"/>
      <c r="K36" s="176"/>
      <c r="L36" s="176"/>
      <c r="M36" s="176"/>
      <c r="N36" s="176"/>
      <c r="O36" s="176"/>
      <c r="P36" s="174">
        <v>2</v>
      </c>
      <c r="Q36" s="416"/>
      <c r="R36" s="417"/>
      <c r="S36" s="417"/>
      <c r="T36" s="418"/>
      <c r="U36" s="416"/>
      <c r="V36" s="417"/>
      <c r="W36" s="417"/>
      <c r="X36" s="418"/>
      <c r="Y36" s="406"/>
      <c r="Z36" s="407"/>
      <c r="AA36" s="407"/>
      <c r="AB36" s="420"/>
      <c r="AC36" s="406"/>
      <c r="AD36" s="407"/>
      <c r="AE36" s="408"/>
      <c r="AG36" s="21"/>
      <c r="AH36" s="21"/>
      <c r="AI36" s="21"/>
      <c r="AJ36" s="21"/>
      <c r="AK36" s="21"/>
      <c r="AL36" s="21"/>
      <c r="AM36" s="21"/>
      <c r="AN36" s="21"/>
      <c r="AO36" s="21"/>
    </row>
    <row r="37" spans="1:41" customFormat="1" ht="17.25" customHeight="1" thickBot="1" x14ac:dyDescent="0.3"/>
    <row r="38" spans="1:41" ht="45" customHeight="1" thickBot="1" x14ac:dyDescent="0.3">
      <c r="A38" s="255" t="s">
        <v>73</v>
      </c>
      <c r="B38" s="256"/>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7"/>
      <c r="AG38" s="21"/>
      <c r="AH38" s="21"/>
      <c r="AI38" s="21"/>
      <c r="AJ38" s="21"/>
      <c r="AK38" s="21"/>
      <c r="AL38" s="21"/>
      <c r="AM38" s="21"/>
      <c r="AN38" s="21"/>
      <c r="AO38" s="21"/>
    </row>
    <row r="39" spans="1:41" ht="26.25" customHeight="1" x14ac:dyDescent="0.25">
      <c r="A39" s="337" t="s">
        <v>74</v>
      </c>
      <c r="B39" s="338" t="s">
        <v>75</v>
      </c>
      <c r="C39" s="342" t="s">
        <v>76</v>
      </c>
      <c r="D39" s="344" t="s">
        <v>77</v>
      </c>
      <c r="E39" s="345"/>
      <c r="F39" s="345"/>
      <c r="G39" s="345"/>
      <c r="H39" s="345"/>
      <c r="I39" s="345"/>
      <c r="J39" s="345"/>
      <c r="K39" s="345"/>
      <c r="L39" s="345"/>
      <c r="M39" s="345"/>
      <c r="N39" s="345"/>
      <c r="O39" s="345"/>
      <c r="P39" s="346"/>
      <c r="Q39" s="338" t="s">
        <v>78</v>
      </c>
      <c r="R39" s="338"/>
      <c r="S39" s="338"/>
      <c r="T39" s="338"/>
      <c r="U39" s="338"/>
      <c r="V39" s="338"/>
      <c r="W39" s="338"/>
      <c r="X39" s="338"/>
      <c r="Y39" s="342"/>
      <c r="Z39" s="342"/>
      <c r="AA39" s="342"/>
      <c r="AB39" s="342"/>
      <c r="AC39" s="342"/>
      <c r="AD39" s="342"/>
      <c r="AE39" s="409"/>
      <c r="AG39" s="21"/>
      <c r="AH39" s="21"/>
      <c r="AI39" s="21"/>
      <c r="AJ39" s="21"/>
      <c r="AK39" s="21"/>
      <c r="AL39" s="21"/>
      <c r="AM39" s="21"/>
      <c r="AN39" s="21"/>
      <c r="AO39" s="21"/>
    </row>
    <row r="40" spans="1:41" ht="26.25" customHeight="1" x14ac:dyDescent="0.25">
      <c r="A40" s="262"/>
      <c r="B40" s="258"/>
      <c r="C40" s="343"/>
      <c r="D40" s="101" t="s">
        <v>79</v>
      </c>
      <c r="E40" s="101" t="s">
        <v>80</v>
      </c>
      <c r="F40" s="101" t="s">
        <v>81</v>
      </c>
      <c r="G40" s="101" t="s">
        <v>82</v>
      </c>
      <c r="H40" s="101" t="s">
        <v>83</v>
      </c>
      <c r="I40" s="101" t="s">
        <v>84</v>
      </c>
      <c r="J40" s="101" t="s">
        <v>85</v>
      </c>
      <c r="K40" s="101" t="s">
        <v>86</v>
      </c>
      <c r="L40" s="101" t="s">
        <v>87</v>
      </c>
      <c r="M40" s="101" t="s">
        <v>88</v>
      </c>
      <c r="N40" s="101" t="s">
        <v>89</v>
      </c>
      <c r="O40" s="101" t="s">
        <v>90</v>
      </c>
      <c r="P40" s="101" t="s">
        <v>91</v>
      </c>
      <c r="Q40" s="329" t="s">
        <v>92</v>
      </c>
      <c r="R40" s="330"/>
      <c r="S40" s="330"/>
      <c r="T40" s="330"/>
      <c r="U40" s="330"/>
      <c r="V40" s="330"/>
      <c r="W40" s="330"/>
      <c r="X40" s="330"/>
      <c r="Y40" s="410" t="s">
        <v>93</v>
      </c>
      <c r="Z40" s="410"/>
      <c r="AA40" s="410"/>
      <c r="AB40" s="410"/>
      <c r="AC40" s="410"/>
      <c r="AD40" s="410"/>
      <c r="AE40" s="411"/>
      <c r="AG40" s="27"/>
      <c r="AH40" s="27"/>
      <c r="AI40" s="27"/>
      <c r="AJ40" s="27"/>
      <c r="AK40" s="27"/>
      <c r="AL40" s="27"/>
      <c r="AM40" s="27"/>
      <c r="AN40" s="27"/>
      <c r="AO40" s="27"/>
    </row>
    <row r="41" spans="1:41" ht="117.75" customHeight="1" x14ac:dyDescent="0.25">
      <c r="A41" s="421" t="s">
        <v>113</v>
      </c>
      <c r="B41" s="422">
        <v>0.08</v>
      </c>
      <c r="C41" s="31" t="s">
        <v>67</v>
      </c>
      <c r="D41" s="152">
        <v>0</v>
      </c>
      <c r="E41" s="152">
        <v>0.1</v>
      </c>
      <c r="F41" s="152">
        <v>0.3</v>
      </c>
      <c r="G41" s="152">
        <v>0.3</v>
      </c>
      <c r="H41" s="152">
        <v>0.3</v>
      </c>
      <c r="I41" s="32"/>
      <c r="J41" s="32"/>
      <c r="K41" s="32"/>
      <c r="L41" s="32"/>
      <c r="M41" s="32"/>
      <c r="N41" s="32"/>
      <c r="O41" s="32"/>
      <c r="P41" s="112">
        <f t="shared" ref="P41:P44" si="1">SUM(D41:O41)</f>
        <v>1</v>
      </c>
      <c r="Q41" s="423" t="s">
        <v>114</v>
      </c>
      <c r="R41" s="424"/>
      <c r="S41" s="424"/>
      <c r="T41" s="424"/>
      <c r="U41" s="424"/>
      <c r="V41" s="424"/>
      <c r="W41" s="424"/>
      <c r="X41" s="424"/>
      <c r="Y41" s="427" t="s">
        <v>630</v>
      </c>
      <c r="Z41" s="389"/>
      <c r="AA41" s="389"/>
      <c r="AB41" s="389"/>
      <c r="AC41" s="389"/>
      <c r="AD41" s="389"/>
      <c r="AE41" s="390"/>
      <c r="AG41" s="28"/>
      <c r="AH41" s="28"/>
      <c r="AI41" s="28"/>
      <c r="AJ41" s="28"/>
      <c r="AK41" s="28"/>
      <c r="AL41" s="28"/>
      <c r="AM41" s="28"/>
      <c r="AN41" s="28"/>
      <c r="AO41" s="28"/>
    </row>
    <row r="42" spans="1:41" ht="117.75" customHeight="1" x14ac:dyDescent="0.25">
      <c r="A42" s="421"/>
      <c r="B42" s="422"/>
      <c r="C42" s="29" t="s">
        <v>72</v>
      </c>
      <c r="D42" s="30">
        <v>0.02</v>
      </c>
      <c r="E42" s="30">
        <v>0.1</v>
      </c>
      <c r="F42" s="30"/>
      <c r="G42" s="30"/>
      <c r="H42" s="30"/>
      <c r="I42" s="30"/>
      <c r="J42" s="30"/>
      <c r="K42" s="30"/>
      <c r="L42" s="30"/>
      <c r="M42" s="30"/>
      <c r="N42" s="30"/>
      <c r="O42" s="30"/>
      <c r="P42" s="112">
        <f t="shared" si="1"/>
        <v>0.12000000000000001</v>
      </c>
      <c r="Q42" s="425"/>
      <c r="R42" s="426"/>
      <c r="S42" s="426"/>
      <c r="T42" s="426"/>
      <c r="U42" s="426"/>
      <c r="V42" s="426"/>
      <c r="W42" s="426"/>
      <c r="X42" s="426"/>
      <c r="Y42" s="389"/>
      <c r="Z42" s="389"/>
      <c r="AA42" s="389"/>
      <c r="AB42" s="389"/>
      <c r="AC42" s="389"/>
      <c r="AD42" s="389"/>
      <c r="AE42" s="390"/>
    </row>
    <row r="43" spans="1:41" ht="60" customHeight="1" x14ac:dyDescent="0.25">
      <c r="A43" s="421" t="s">
        <v>115</v>
      </c>
      <c r="B43" s="422">
        <v>7.0000000000000007E-2</v>
      </c>
      <c r="C43" s="31" t="s">
        <v>67</v>
      </c>
      <c r="D43" s="152">
        <v>0</v>
      </c>
      <c r="E43" s="152">
        <v>0.1</v>
      </c>
      <c r="F43" s="152">
        <v>0.3</v>
      </c>
      <c r="G43" s="152">
        <v>0.3</v>
      </c>
      <c r="H43" s="152">
        <v>0.3</v>
      </c>
      <c r="I43" s="32"/>
      <c r="J43" s="32"/>
      <c r="K43" s="32"/>
      <c r="L43" s="32"/>
      <c r="M43" s="32"/>
      <c r="N43" s="32"/>
      <c r="O43" s="32"/>
      <c r="P43" s="112">
        <f t="shared" si="1"/>
        <v>1</v>
      </c>
      <c r="Q43" s="385" t="s">
        <v>623</v>
      </c>
      <c r="R43" s="362"/>
      <c r="S43" s="362"/>
      <c r="T43" s="362"/>
      <c r="U43" s="362"/>
      <c r="V43" s="362"/>
      <c r="W43" s="362"/>
      <c r="X43" s="430"/>
      <c r="Y43" s="427" t="s">
        <v>631</v>
      </c>
      <c r="Z43" s="389"/>
      <c r="AA43" s="389"/>
      <c r="AB43" s="389"/>
      <c r="AC43" s="389"/>
      <c r="AD43" s="389"/>
      <c r="AE43" s="390"/>
    </row>
    <row r="44" spans="1:41" ht="60" customHeight="1" thickBot="1" x14ac:dyDescent="0.3">
      <c r="A44" s="428"/>
      <c r="B44" s="429"/>
      <c r="C44" s="24" t="s">
        <v>72</v>
      </c>
      <c r="D44" s="33">
        <v>0.02</v>
      </c>
      <c r="E44" s="33">
        <v>0.1</v>
      </c>
      <c r="F44" s="33"/>
      <c r="G44" s="33"/>
      <c r="H44" s="33"/>
      <c r="I44" s="33"/>
      <c r="J44" s="33"/>
      <c r="K44" s="33"/>
      <c r="L44" s="33"/>
      <c r="M44" s="33"/>
      <c r="N44" s="33"/>
      <c r="O44" s="33"/>
      <c r="P44" s="113">
        <f t="shared" si="1"/>
        <v>0.12000000000000001</v>
      </c>
      <c r="Q44" s="364"/>
      <c r="R44" s="365"/>
      <c r="S44" s="365"/>
      <c r="T44" s="365"/>
      <c r="U44" s="365"/>
      <c r="V44" s="365"/>
      <c r="W44" s="365"/>
      <c r="X44" s="431"/>
      <c r="Y44" s="432"/>
      <c r="Z44" s="432"/>
      <c r="AA44" s="432"/>
      <c r="AB44" s="432"/>
      <c r="AC44" s="432"/>
      <c r="AD44" s="432"/>
      <c r="AE44" s="433"/>
    </row>
    <row r="45" spans="1:41" ht="15" customHeight="1" x14ac:dyDescent="0.25">
      <c r="A45" s="2" t="s">
        <v>107</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Y15:Z15"/>
    <mergeCell ref="AA15:AE15"/>
    <mergeCell ref="R15:X15"/>
    <mergeCell ref="A11:B13"/>
    <mergeCell ref="C11:AE13"/>
    <mergeCell ref="A7:B9"/>
    <mergeCell ref="C7:C9"/>
    <mergeCell ref="D7:H9"/>
    <mergeCell ref="I7:J9"/>
    <mergeCell ref="K7:L9"/>
    <mergeCell ref="M7:N7"/>
    <mergeCell ref="O7:P7"/>
    <mergeCell ref="M8:N8"/>
    <mergeCell ref="M9:N9"/>
    <mergeCell ref="O8:P8"/>
    <mergeCell ref="O9:P9"/>
    <mergeCell ref="A1:A4"/>
    <mergeCell ref="B1:AA1"/>
    <mergeCell ref="AB1:AE1"/>
    <mergeCell ref="B2:AA2"/>
    <mergeCell ref="AB2:AE2"/>
    <mergeCell ref="B3:AA4"/>
    <mergeCell ref="AB3:AE3"/>
    <mergeCell ref="AB4:AE4"/>
  </mergeCells>
  <dataValidations count="3">
    <dataValidation type="list" allowBlank="1" showInputMessage="1" showErrorMessage="1" sqref="C7:C9" xr:uid="{2B8680B3-0D2D-4AE6-AF41-A68E02099D43}">
      <formula1>$B$21:$M$21</formula1>
    </dataValidation>
    <dataValidation type="textLength" operator="lessThanOrEqual" allowBlank="1" showInputMessage="1" showErrorMessage="1" errorTitle="Máximo 2.000 caracteres" error="Máximo 2.000 caracteres" promptTitle="2.000 caracteres" sqref="Q30:Q31" xr:uid="{1DA265EC-9159-4EE6-A9B1-95D2981DA555}">
      <formula1>2000</formula1>
    </dataValidation>
    <dataValidation type="textLength" operator="lessThanOrEqual" allowBlank="1" showInputMessage="1" showErrorMessage="1" errorTitle="Máximo 2.000 caracteres" error="Máximo 2.000 caracteres" sqref="AC35 Q35 Y35 Q43 Q41 U35" xr:uid="{3FAA3CD1-8C38-4CCA-987E-B3CDBDD1B153}">
      <formula1>2000</formula1>
    </dataValidation>
  </dataValidations>
  <hyperlinks>
    <hyperlink ref="Y41" r:id="rId1" xr:uid="{B903AC84-ABE7-4866-A818-B1CD37940594}"/>
    <hyperlink ref="Y43" r:id="rId2" xr:uid="{8D06F580-3090-4B88-99A1-A1E96ED1BBB4}"/>
  </hyperlinks>
  <pageMargins left="0.25" right="0.25" top="0.75" bottom="0.75" header="0.3" footer="0.3"/>
  <pageSetup scale="20" orientation="landscape"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F1F4C-9B97-442B-A15F-2CF7A7B92290}">
  <sheetPr>
    <tabColor theme="7" tint="0.39997558519241921"/>
    <pageSetUpPr fitToPage="1"/>
  </sheetPr>
  <dimension ref="A1:AO45"/>
  <sheetViews>
    <sheetView showGridLines="0" topLeftCell="N37" zoomScale="85" zoomScaleNormal="85" workbookViewId="0">
      <selection activeCell="Y41" sqref="Y41:AE42"/>
    </sheetView>
  </sheetViews>
  <sheetFormatPr baseColWidth="10" defaultColWidth="10.85546875" defaultRowHeight="15" x14ac:dyDescent="0.25"/>
  <cols>
    <col min="1" max="1" width="38.42578125" style="2" customWidth="1"/>
    <col min="2" max="2" width="20.42578125" style="2" customWidth="1"/>
    <col min="3" max="7" width="20.7109375" style="2" customWidth="1"/>
    <col min="8" max="8" width="29.140625" style="2" customWidth="1"/>
    <col min="9"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65"/>
      <c r="B1" s="268" t="s">
        <v>0</v>
      </c>
      <c r="C1" s="269"/>
      <c r="D1" s="269"/>
      <c r="E1" s="269"/>
      <c r="F1" s="269"/>
      <c r="G1" s="269"/>
      <c r="H1" s="269"/>
      <c r="I1" s="269"/>
      <c r="J1" s="269"/>
      <c r="K1" s="269"/>
      <c r="L1" s="269"/>
      <c r="M1" s="269"/>
      <c r="N1" s="269"/>
      <c r="O1" s="269"/>
      <c r="P1" s="269"/>
      <c r="Q1" s="269"/>
      <c r="R1" s="269"/>
      <c r="S1" s="269"/>
      <c r="T1" s="269"/>
      <c r="U1" s="269"/>
      <c r="V1" s="269"/>
      <c r="W1" s="269"/>
      <c r="X1" s="269"/>
      <c r="Y1" s="269"/>
      <c r="Z1" s="269"/>
      <c r="AA1" s="270"/>
      <c r="AB1" s="286" t="s">
        <v>1</v>
      </c>
      <c r="AC1" s="287"/>
      <c r="AD1" s="287"/>
      <c r="AE1" s="288"/>
    </row>
    <row r="2" spans="1:31" ht="30.75" customHeight="1" thickBot="1" x14ac:dyDescent="0.3">
      <c r="A2" s="266"/>
      <c r="B2" s="268" t="s">
        <v>2</v>
      </c>
      <c r="C2" s="269"/>
      <c r="D2" s="269"/>
      <c r="E2" s="269"/>
      <c r="F2" s="269"/>
      <c r="G2" s="269"/>
      <c r="H2" s="269"/>
      <c r="I2" s="269"/>
      <c r="J2" s="269"/>
      <c r="K2" s="269"/>
      <c r="L2" s="269"/>
      <c r="M2" s="269"/>
      <c r="N2" s="269"/>
      <c r="O2" s="269"/>
      <c r="P2" s="269"/>
      <c r="Q2" s="269"/>
      <c r="R2" s="269"/>
      <c r="S2" s="269"/>
      <c r="T2" s="269"/>
      <c r="U2" s="269"/>
      <c r="V2" s="269"/>
      <c r="W2" s="269"/>
      <c r="X2" s="269"/>
      <c r="Y2" s="269"/>
      <c r="Z2" s="269"/>
      <c r="AA2" s="270"/>
      <c r="AB2" s="286" t="s">
        <v>3</v>
      </c>
      <c r="AC2" s="287"/>
      <c r="AD2" s="287"/>
      <c r="AE2" s="288"/>
    </row>
    <row r="3" spans="1:31" ht="24" customHeight="1" thickBot="1" x14ac:dyDescent="0.3">
      <c r="A3" s="266"/>
      <c r="B3" s="271" t="s">
        <v>4</v>
      </c>
      <c r="C3" s="272"/>
      <c r="D3" s="272"/>
      <c r="E3" s="272"/>
      <c r="F3" s="272"/>
      <c r="G3" s="272"/>
      <c r="H3" s="272"/>
      <c r="I3" s="272"/>
      <c r="J3" s="272"/>
      <c r="K3" s="272"/>
      <c r="L3" s="272"/>
      <c r="M3" s="272"/>
      <c r="N3" s="272"/>
      <c r="O3" s="272"/>
      <c r="P3" s="272"/>
      <c r="Q3" s="272"/>
      <c r="R3" s="272"/>
      <c r="S3" s="272"/>
      <c r="T3" s="272"/>
      <c r="U3" s="272"/>
      <c r="V3" s="272"/>
      <c r="W3" s="272"/>
      <c r="X3" s="272"/>
      <c r="Y3" s="272"/>
      <c r="Z3" s="272"/>
      <c r="AA3" s="273"/>
      <c r="AB3" s="286" t="s">
        <v>5</v>
      </c>
      <c r="AC3" s="287"/>
      <c r="AD3" s="287"/>
      <c r="AE3" s="288"/>
    </row>
    <row r="4" spans="1:31" ht="21.75" customHeight="1" thickBot="1" x14ac:dyDescent="0.3">
      <c r="A4" s="267"/>
      <c r="B4" s="274"/>
      <c r="C4" s="275"/>
      <c r="D4" s="275"/>
      <c r="E4" s="275"/>
      <c r="F4" s="275"/>
      <c r="G4" s="275"/>
      <c r="H4" s="275"/>
      <c r="I4" s="275"/>
      <c r="J4" s="275"/>
      <c r="K4" s="275"/>
      <c r="L4" s="275"/>
      <c r="M4" s="275"/>
      <c r="N4" s="275"/>
      <c r="O4" s="275"/>
      <c r="P4" s="275"/>
      <c r="Q4" s="275"/>
      <c r="R4" s="275"/>
      <c r="S4" s="275"/>
      <c r="T4" s="275"/>
      <c r="U4" s="275"/>
      <c r="V4" s="275"/>
      <c r="W4" s="275"/>
      <c r="X4" s="275"/>
      <c r="Y4" s="275"/>
      <c r="Z4" s="275"/>
      <c r="AA4" s="276"/>
      <c r="AB4" s="289" t="s">
        <v>6</v>
      </c>
      <c r="AC4" s="290"/>
      <c r="AD4" s="290"/>
      <c r="AE4" s="291"/>
    </row>
    <row r="5" spans="1:31" ht="9" customHeight="1" thickBot="1" x14ac:dyDescent="0.3">
      <c r="A5" s="3"/>
      <c r="B5" s="102"/>
      <c r="C5" s="103"/>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25">
      <c r="A7" s="292" t="s">
        <v>7</v>
      </c>
      <c r="B7" s="293"/>
      <c r="C7" s="326" t="s">
        <v>8</v>
      </c>
      <c r="D7" s="292" t="s">
        <v>9</v>
      </c>
      <c r="E7" s="298"/>
      <c r="F7" s="298"/>
      <c r="G7" s="298"/>
      <c r="H7" s="293"/>
      <c r="I7" s="320">
        <v>45356</v>
      </c>
      <c r="J7" s="321"/>
      <c r="K7" s="292" t="s">
        <v>10</v>
      </c>
      <c r="L7" s="293"/>
      <c r="M7" s="312" t="s">
        <v>11</v>
      </c>
      <c r="N7" s="434"/>
      <c r="O7" s="301"/>
      <c r="P7" s="302"/>
      <c r="Q7" s="4"/>
      <c r="R7" s="4"/>
      <c r="S7" s="4"/>
      <c r="T7" s="4"/>
      <c r="U7" s="4"/>
      <c r="V7" s="4"/>
      <c r="W7" s="4"/>
      <c r="X7" s="4"/>
      <c r="Y7" s="4"/>
      <c r="Z7" s="5"/>
      <c r="AA7" s="4"/>
      <c r="AB7" s="4"/>
      <c r="AD7" s="7"/>
      <c r="AE7" s="8"/>
    </row>
    <row r="8" spans="1:31" ht="15" customHeight="1" x14ac:dyDescent="0.25">
      <c r="A8" s="294"/>
      <c r="B8" s="295"/>
      <c r="C8" s="327" t="s">
        <v>8</v>
      </c>
      <c r="D8" s="294"/>
      <c r="E8" s="299"/>
      <c r="F8" s="299"/>
      <c r="G8" s="299"/>
      <c r="H8" s="295"/>
      <c r="I8" s="322"/>
      <c r="J8" s="323"/>
      <c r="K8" s="294"/>
      <c r="L8" s="295"/>
      <c r="M8" s="280" t="s">
        <v>12</v>
      </c>
      <c r="N8" s="435"/>
      <c r="O8" s="436"/>
      <c r="P8" s="437"/>
      <c r="Q8" s="4"/>
      <c r="R8" s="4"/>
      <c r="S8" s="4"/>
      <c r="T8" s="4"/>
      <c r="U8" s="4"/>
      <c r="V8" s="4"/>
      <c r="W8" s="4"/>
      <c r="X8" s="4"/>
      <c r="Y8" s="4"/>
      <c r="Z8" s="5"/>
      <c r="AA8" s="4"/>
      <c r="AB8" s="4"/>
      <c r="AD8" s="7"/>
      <c r="AE8" s="8"/>
    </row>
    <row r="9" spans="1:31" ht="15.75" customHeight="1" thickBot="1" x14ac:dyDescent="0.3">
      <c r="A9" s="296"/>
      <c r="B9" s="297"/>
      <c r="C9" s="328" t="s">
        <v>8</v>
      </c>
      <c r="D9" s="296"/>
      <c r="E9" s="300"/>
      <c r="F9" s="300"/>
      <c r="G9" s="300"/>
      <c r="H9" s="297"/>
      <c r="I9" s="324"/>
      <c r="J9" s="325"/>
      <c r="K9" s="296"/>
      <c r="L9" s="297"/>
      <c r="M9" s="316" t="s">
        <v>13</v>
      </c>
      <c r="N9" s="438"/>
      <c r="O9" s="439" t="s">
        <v>116</v>
      </c>
      <c r="P9" s="440"/>
      <c r="Q9" s="4"/>
      <c r="R9" s="4"/>
      <c r="S9" s="4"/>
      <c r="T9" s="4"/>
      <c r="U9" s="4"/>
      <c r="V9" s="4"/>
      <c r="W9" s="4"/>
      <c r="X9" s="4"/>
      <c r="Y9" s="4"/>
      <c r="Z9" s="5"/>
      <c r="AA9" s="4"/>
      <c r="AB9" s="4"/>
      <c r="AD9" s="7"/>
      <c r="AE9" s="8"/>
    </row>
    <row r="10" spans="1:31" ht="15" customHeight="1" thickBot="1" x14ac:dyDescent="0.3">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5">
      <c r="A11" s="292" t="s">
        <v>15</v>
      </c>
      <c r="B11" s="293"/>
      <c r="C11" s="303" t="s">
        <v>16</v>
      </c>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5"/>
    </row>
    <row r="12" spans="1:31" ht="15" customHeight="1" x14ac:dyDescent="0.25">
      <c r="A12" s="294"/>
      <c r="B12" s="295"/>
      <c r="C12" s="306"/>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8"/>
    </row>
    <row r="13" spans="1:31" ht="15" customHeight="1" thickBot="1" x14ac:dyDescent="0.3">
      <c r="A13" s="296"/>
      <c r="B13" s="297"/>
      <c r="C13" s="309"/>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1"/>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52.5" customHeight="1" thickBot="1" x14ac:dyDescent="0.3">
      <c r="A15" s="263" t="s">
        <v>17</v>
      </c>
      <c r="B15" s="264"/>
      <c r="C15" s="277" t="s">
        <v>18</v>
      </c>
      <c r="D15" s="278"/>
      <c r="E15" s="278"/>
      <c r="F15" s="278"/>
      <c r="G15" s="278"/>
      <c r="H15" s="278"/>
      <c r="I15" s="278"/>
      <c r="J15" s="278"/>
      <c r="K15" s="279"/>
      <c r="L15" s="252" t="s">
        <v>19</v>
      </c>
      <c r="M15" s="253"/>
      <c r="N15" s="253"/>
      <c r="O15" s="253"/>
      <c r="P15" s="253"/>
      <c r="Q15" s="254"/>
      <c r="R15" s="255" t="s">
        <v>20</v>
      </c>
      <c r="S15" s="256"/>
      <c r="T15" s="256"/>
      <c r="U15" s="256"/>
      <c r="V15" s="256"/>
      <c r="W15" s="256"/>
      <c r="X15" s="257"/>
      <c r="Y15" s="252" t="s">
        <v>21</v>
      </c>
      <c r="Z15" s="254"/>
      <c r="AA15" s="255" t="s">
        <v>22</v>
      </c>
      <c r="AB15" s="256"/>
      <c r="AC15" s="256"/>
      <c r="AD15" s="256"/>
      <c r="AE15" s="257"/>
    </row>
    <row r="16" spans="1:31" ht="9" customHeight="1" thickBot="1" x14ac:dyDescent="0.3">
      <c r="A16" s="6"/>
      <c r="B16" s="4"/>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D16" s="7"/>
      <c r="AE16" s="8"/>
    </row>
    <row r="17" spans="1:32" s="16" customFormat="1" ht="37.5" customHeight="1" thickBot="1" x14ac:dyDescent="0.3">
      <c r="A17" s="263" t="s">
        <v>23</v>
      </c>
      <c r="B17" s="264"/>
      <c r="C17" s="255" t="s">
        <v>117</v>
      </c>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7"/>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25" customHeight="1" thickBot="1" x14ac:dyDescent="0.3">
      <c r="A19" s="252" t="s">
        <v>25</v>
      </c>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4"/>
      <c r="AF19" s="20"/>
    </row>
    <row r="20" spans="1:32" ht="32.25" customHeight="1" thickBot="1" x14ac:dyDescent="0.3">
      <c r="A20" s="105" t="s">
        <v>26</v>
      </c>
      <c r="B20" s="249" t="s">
        <v>27</v>
      </c>
      <c r="C20" s="250"/>
      <c r="D20" s="250"/>
      <c r="E20" s="250"/>
      <c r="F20" s="250"/>
      <c r="G20" s="250"/>
      <c r="H20" s="250"/>
      <c r="I20" s="250"/>
      <c r="J20" s="250"/>
      <c r="K20" s="250"/>
      <c r="L20" s="250"/>
      <c r="M20" s="250"/>
      <c r="N20" s="250"/>
      <c r="O20" s="251"/>
      <c r="P20" s="252" t="s">
        <v>28</v>
      </c>
      <c r="Q20" s="253"/>
      <c r="R20" s="253"/>
      <c r="S20" s="253"/>
      <c r="T20" s="253"/>
      <c r="U20" s="253"/>
      <c r="V20" s="253"/>
      <c r="W20" s="253"/>
      <c r="X20" s="253"/>
      <c r="Y20" s="253"/>
      <c r="Z20" s="253"/>
      <c r="AA20" s="253"/>
      <c r="AB20" s="253"/>
      <c r="AC20" s="253"/>
      <c r="AD20" s="253"/>
      <c r="AE20" s="254"/>
      <c r="AF20" s="20"/>
    </row>
    <row r="21" spans="1:32" ht="32.25" customHeight="1" thickBot="1" x14ac:dyDescent="0.3">
      <c r="A21" s="143">
        <v>4867473</v>
      </c>
      <c r="B21" s="114" t="s">
        <v>29</v>
      </c>
      <c r="C21" s="115" t="s">
        <v>8</v>
      </c>
      <c r="D21" s="115" t="s">
        <v>30</v>
      </c>
      <c r="E21" s="115" t="s">
        <v>31</v>
      </c>
      <c r="F21" s="115" t="s">
        <v>32</v>
      </c>
      <c r="G21" s="115" t="s">
        <v>33</v>
      </c>
      <c r="H21" s="115" t="s">
        <v>34</v>
      </c>
      <c r="I21" s="115" t="s">
        <v>35</v>
      </c>
      <c r="J21" s="115" t="s">
        <v>36</v>
      </c>
      <c r="K21" s="115" t="s">
        <v>37</v>
      </c>
      <c r="L21" s="115" t="s">
        <v>38</v>
      </c>
      <c r="M21" s="115" t="s">
        <v>39</v>
      </c>
      <c r="N21" s="115" t="s">
        <v>40</v>
      </c>
      <c r="O21" s="116" t="s">
        <v>41</v>
      </c>
      <c r="P21" s="141"/>
      <c r="Q21" s="105" t="s">
        <v>29</v>
      </c>
      <c r="R21" s="106" t="s">
        <v>8</v>
      </c>
      <c r="S21" s="106" t="s">
        <v>30</v>
      </c>
      <c r="T21" s="106" t="s">
        <v>31</v>
      </c>
      <c r="U21" s="106" t="s">
        <v>32</v>
      </c>
      <c r="V21" s="106" t="s">
        <v>33</v>
      </c>
      <c r="W21" s="106" t="s">
        <v>34</v>
      </c>
      <c r="X21" s="106" t="s">
        <v>35</v>
      </c>
      <c r="Y21" s="106" t="s">
        <v>36</v>
      </c>
      <c r="Z21" s="106" t="s">
        <v>37</v>
      </c>
      <c r="AA21" s="106" t="s">
        <v>38</v>
      </c>
      <c r="AB21" s="106" t="s">
        <v>39</v>
      </c>
      <c r="AC21" s="106" t="s">
        <v>40</v>
      </c>
      <c r="AD21" s="140" t="s">
        <v>42</v>
      </c>
      <c r="AE21" s="140" t="s">
        <v>43</v>
      </c>
      <c r="AF21" s="1"/>
    </row>
    <row r="22" spans="1:32" ht="32.25" customHeight="1" x14ac:dyDescent="0.25">
      <c r="A22" s="556" t="s">
        <v>44</v>
      </c>
      <c r="B22" s="559">
        <v>1222473</v>
      </c>
      <c r="C22" s="560">
        <v>3645000</v>
      </c>
      <c r="D22" s="199"/>
      <c r="E22" s="201"/>
      <c r="F22" s="200"/>
      <c r="G22" s="200"/>
      <c r="H22" s="200"/>
      <c r="I22" s="201"/>
      <c r="J22" s="200"/>
      <c r="K22" s="200"/>
      <c r="L22" s="200"/>
      <c r="M22" s="200"/>
      <c r="N22" s="107">
        <f>SUM(B22:M22)</f>
        <v>4867473</v>
      </c>
      <c r="O22" s="108"/>
      <c r="P22" s="137" t="s">
        <v>45</v>
      </c>
      <c r="Q22" s="223">
        <v>149544000</v>
      </c>
      <c r="R22" s="224">
        <v>188622000</v>
      </c>
      <c r="S22" s="229"/>
      <c r="T22" s="229">
        <v>7371000</v>
      </c>
      <c r="U22" s="229"/>
      <c r="V22" s="229"/>
      <c r="W22" s="229"/>
      <c r="X22" s="229">
        <v>223442500</v>
      </c>
      <c r="Y22" s="229"/>
      <c r="Z22" s="229"/>
      <c r="AA22" s="229"/>
      <c r="AB22" s="229"/>
      <c r="AC22" s="230">
        <f>SUM(Q22:AB22)</f>
        <v>568979500</v>
      </c>
      <c r="AE22" s="108"/>
      <c r="AF22" s="1"/>
    </row>
    <row r="23" spans="1:32" ht="32.25" customHeight="1" x14ac:dyDescent="0.25">
      <c r="A23" s="557" t="s">
        <v>46</v>
      </c>
      <c r="B23" s="83">
        <v>0</v>
      </c>
      <c r="C23" s="82">
        <v>0</v>
      </c>
      <c r="D23" s="82"/>
      <c r="E23" s="82"/>
      <c r="F23" s="82"/>
      <c r="G23" s="82"/>
      <c r="H23" s="82"/>
      <c r="I23" s="82"/>
      <c r="J23" s="82"/>
      <c r="K23" s="82"/>
      <c r="L23" s="82"/>
      <c r="M23" s="82"/>
      <c r="N23" s="82">
        <f>SUM(B23:M23)</f>
        <v>0</v>
      </c>
      <c r="O23" s="87" t="str">
        <f>IFERROR(N23/(SUMIF(B23:M23,"&gt;0",B22:M22))," ")</f>
        <v xml:space="preserve"> </v>
      </c>
      <c r="P23" s="138" t="s">
        <v>47</v>
      </c>
      <c r="Q23" s="225">
        <v>149544000</v>
      </c>
      <c r="R23" s="226">
        <v>175950000</v>
      </c>
      <c r="S23" s="231"/>
      <c r="T23" s="231"/>
      <c r="U23" s="231"/>
      <c r="V23" s="231"/>
      <c r="W23" s="231"/>
      <c r="X23" s="231"/>
      <c r="Y23" s="231"/>
      <c r="Z23" s="231"/>
      <c r="AA23" s="231"/>
      <c r="AB23" s="231"/>
      <c r="AC23" s="226">
        <f>SUM(Q23:AB23)</f>
        <v>325494000</v>
      </c>
      <c r="AD23" s="221">
        <f>AC23/SUM(Q22:R22)</f>
        <v>0.96252727950178318</v>
      </c>
      <c r="AE23" s="87">
        <f>AC23/AC22</f>
        <v>0.57206630467354269</v>
      </c>
      <c r="AF23" s="1"/>
    </row>
    <row r="24" spans="1:32" ht="32.25" customHeight="1" x14ac:dyDescent="0.25">
      <c r="A24" s="557" t="s">
        <v>48</v>
      </c>
      <c r="B24" s="83">
        <f>+A21-B23</f>
        <v>4867473</v>
      </c>
      <c r="C24" s="82">
        <f>+B24-C23</f>
        <v>4867473</v>
      </c>
      <c r="D24" s="197"/>
      <c r="E24" s="198"/>
      <c r="F24" s="198"/>
      <c r="G24" s="198"/>
      <c r="H24" s="198"/>
      <c r="I24" s="198"/>
      <c r="J24" s="198"/>
      <c r="K24" s="198"/>
      <c r="L24" s="198"/>
      <c r="M24" s="198"/>
      <c r="N24" s="82">
        <f>MIN(B24:M24)</f>
        <v>4867473</v>
      </c>
      <c r="O24" s="109"/>
      <c r="P24" s="138" t="s">
        <v>44</v>
      </c>
      <c r="Q24" s="223"/>
      <c r="R24" s="224">
        <v>3680000</v>
      </c>
      <c r="S24" s="204">
        <v>37098500</v>
      </c>
      <c r="T24" s="204">
        <v>56361000</v>
      </c>
      <c r="U24" s="204">
        <v>56361000</v>
      </c>
      <c r="V24" s="204">
        <v>56361000</v>
      </c>
      <c r="W24" s="204">
        <v>60052000</v>
      </c>
      <c r="X24" s="204">
        <v>56361000</v>
      </c>
      <c r="Y24" s="204">
        <v>56361000</v>
      </c>
      <c r="Z24" s="204">
        <v>56361000</v>
      </c>
      <c r="AA24" s="204">
        <v>56361000</v>
      </c>
      <c r="AB24" s="204">
        <v>73622000</v>
      </c>
      <c r="AC24" s="226">
        <f>SUM(Q24:AB24)</f>
        <v>568979500</v>
      </c>
      <c r="AD24" s="221"/>
      <c r="AE24" s="109"/>
      <c r="AF24" s="1"/>
    </row>
    <row r="25" spans="1:32" ht="32.25" customHeight="1" thickBot="1" x14ac:dyDescent="0.3">
      <c r="A25" s="558" t="s">
        <v>49</v>
      </c>
      <c r="B25" s="561">
        <v>1222473</v>
      </c>
      <c r="C25" s="562">
        <v>3645000</v>
      </c>
      <c r="D25" s="118"/>
      <c r="E25" s="118"/>
      <c r="F25" s="118"/>
      <c r="G25" s="118"/>
      <c r="H25" s="118"/>
      <c r="I25" s="118"/>
      <c r="J25" s="118"/>
      <c r="K25" s="118"/>
      <c r="L25" s="118"/>
      <c r="M25" s="118"/>
      <c r="N25" s="118">
        <f>SUM(B25:M25)</f>
        <v>4867473</v>
      </c>
      <c r="O25" s="119">
        <f>+N25/N22</f>
        <v>1</v>
      </c>
      <c r="P25" s="139" t="s">
        <v>49</v>
      </c>
      <c r="Q25" s="227"/>
      <c r="R25" s="228">
        <v>3820800</v>
      </c>
      <c r="S25" s="232"/>
      <c r="T25" s="232"/>
      <c r="U25" s="232"/>
      <c r="V25" s="232"/>
      <c r="W25" s="232"/>
      <c r="X25" s="232"/>
      <c r="Y25" s="232"/>
      <c r="Z25" s="232"/>
      <c r="AA25" s="232"/>
      <c r="AB25" s="232"/>
      <c r="AC25" s="232">
        <f>SUM(Q25:AB25)</f>
        <v>3820800</v>
      </c>
      <c r="AD25" s="222">
        <f>AC25/SUM(Q24:R24)</f>
        <v>1.0382608695652173</v>
      </c>
      <c r="AE25" s="119">
        <f>AC25/AC24</f>
        <v>6.7151804238992797E-3</v>
      </c>
      <c r="AF25" s="1"/>
    </row>
    <row r="26" spans="1:32" customFormat="1" ht="16.5" customHeight="1" thickBot="1" x14ac:dyDescent="0.3"/>
    <row r="27" spans="1:32" ht="33.950000000000003" customHeight="1" x14ac:dyDescent="0.25">
      <c r="A27" s="282" t="s">
        <v>50</v>
      </c>
      <c r="B27" s="283"/>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4"/>
    </row>
    <row r="28" spans="1:32" ht="15" customHeight="1" x14ac:dyDescent="0.25">
      <c r="A28" s="262" t="s">
        <v>51</v>
      </c>
      <c r="B28" s="258" t="s">
        <v>52</v>
      </c>
      <c r="C28" s="258"/>
      <c r="D28" s="258" t="s">
        <v>53</v>
      </c>
      <c r="E28" s="258"/>
      <c r="F28" s="258"/>
      <c r="G28" s="258"/>
      <c r="H28" s="258"/>
      <c r="I28" s="258"/>
      <c r="J28" s="258"/>
      <c r="K28" s="258"/>
      <c r="L28" s="258"/>
      <c r="M28" s="258"/>
      <c r="N28" s="258"/>
      <c r="O28" s="258"/>
      <c r="P28" s="258" t="s">
        <v>40</v>
      </c>
      <c r="Q28" s="258" t="s">
        <v>54</v>
      </c>
      <c r="R28" s="258"/>
      <c r="S28" s="258"/>
      <c r="T28" s="258"/>
      <c r="U28" s="258"/>
      <c r="V28" s="258"/>
      <c r="W28" s="258"/>
      <c r="X28" s="258"/>
      <c r="Y28" s="258" t="s">
        <v>55</v>
      </c>
      <c r="Z28" s="258"/>
      <c r="AA28" s="258"/>
      <c r="AB28" s="258"/>
      <c r="AC28" s="258"/>
      <c r="AD28" s="258"/>
      <c r="AE28" s="285"/>
    </row>
    <row r="29" spans="1:32" ht="27" customHeight="1" x14ac:dyDescent="0.25">
      <c r="A29" s="262"/>
      <c r="B29" s="258"/>
      <c r="C29" s="258"/>
      <c r="D29" s="101" t="s">
        <v>29</v>
      </c>
      <c r="E29" s="101" t="s">
        <v>8</v>
      </c>
      <c r="F29" s="101" t="s">
        <v>30</v>
      </c>
      <c r="G29" s="101" t="s">
        <v>31</v>
      </c>
      <c r="H29" s="101" t="s">
        <v>32</v>
      </c>
      <c r="I29" s="101" t="s">
        <v>33</v>
      </c>
      <c r="J29" s="101" t="s">
        <v>34</v>
      </c>
      <c r="K29" s="101" t="s">
        <v>35</v>
      </c>
      <c r="L29" s="101" t="s">
        <v>36</v>
      </c>
      <c r="M29" s="101" t="s">
        <v>37</v>
      </c>
      <c r="N29" s="101" t="s">
        <v>38</v>
      </c>
      <c r="O29" s="101" t="s">
        <v>39</v>
      </c>
      <c r="P29" s="258"/>
      <c r="Q29" s="258"/>
      <c r="R29" s="258"/>
      <c r="S29" s="258"/>
      <c r="T29" s="258"/>
      <c r="U29" s="258"/>
      <c r="V29" s="258"/>
      <c r="W29" s="258"/>
      <c r="X29" s="258"/>
      <c r="Y29" s="258"/>
      <c r="Z29" s="258"/>
      <c r="AA29" s="258"/>
      <c r="AB29" s="258"/>
      <c r="AC29" s="258"/>
      <c r="AD29" s="258"/>
      <c r="AE29" s="285"/>
    </row>
    <row r="30" spans="1:32" ht="96.75" customHeight="1" x14ac:dyDescent="0.25">
      <c r="A30" s="110" t="str">
        <f>C17</f>
        <v xml:space="preserve">5 - Acompañar el 100%  de la incorporación del enfoque de género y  la implementación de siete derechos de la PPMyEG														</v>
      </c>
      <c r="B30" s="260" t="s">
        <v>56</v>
      </c>
      <c r="C30" s="260"/>
      <c r="D30" s="104"/>
      <c r="E30" s="104"/>
      <c r="F30" s="104"/>
      <c r="G30" s="104"/>
      <c r="H30" s="104"/>
      <c r="I30" s="104"/>
      <c r="J30" s="104"/>
      <c r="K30" s="104"/>
      <c r="L30" s="104"/>
      <c r="M30" s="104"/>
      <c r="N30" s="104"/>
      <c r="O30" s="104"/>
      <c r="P30" s="111">
        <f>SUM(D30:O30)</f>
        <v>0</v>
      </c>
      <c r="Q30" s="259" t="s">
        <v>57</v>
      </c>
      <c r="R30" s="259"/>
      <c r="S30" s="259"/>
      <c r="T30" s="259"/>
      <c r="U30" s="259"/>
      <c r="V30" s="259"/>
      <c r="W30" s="259"/>
      <c r="X30" s="259"/>
      <c r="Y30" s="247" t="s">
        <v>627</v>
      </c>
      <c r="Z30" s="247"/>
      <c r="AA30" s="247"/>
      <c r="AB30" s="247"/>
      <c r="AC30" s="247"/>
      <c r="AD30" s="247"/>
      <c r="AE30" s="248"/>
    </row>
    <row r="31" spans="1:32" ht="12" customHeight="1" x14ac:dyDescent="0.25">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2" ht="45" customHeight="1" x14ac:dyDescent="0.25">
      <c r="A32" s="303" t="s">
        <v>58</v>
      </c>
      <c r="B32" s="304"/>
      <c r="C32" s="304"/>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5"/>
    </row>
    <row r="33" spans="1:41" ht="23.25" customHeight="1" x14ac:dyDescent="0.25">
      <c r="A33" s="262" t="s">
        <v>59</v>
      </c>
      <c r="B33" s="258" t="s">
        <v>60</v>
      </c>
      <c r="C33" s="258" t="s">
        <v>52</v>
      </c>
      <c r="D33" s="258" t="s">
        <v>61</v>
      </c>
      <c r="E33" s="258"/>
      <c r="F33" s="258"/>
      <c r="G33" s="258"/>
      <c r="H33" s="258"/>
      <c r="I33" s="258"/>
      <c r="J33" s="258"/>
      <c r="K33" s="258"/>
      <c r="L33" s="258"/>
      <c r="M33" s="258"/>
      <c r="N33" s="258"/>
      <c r="O33" s="258"/>
      <c r="P33" s="258"/>
      <c r="Q33" s="258" t="s">
        <v>62</v>
      </c>
      <c r="R33" s="258"/>
      <c r="S33" s="258"/>
      <c r="T33" s="258"/>
      <c r="U33" s="258"/>
      <c r="V33" s="258"/>
      <c r="W33" s="258"/>
      <c r="X33" s="258"/>
      <c r="Y33" s="258"/>
      <c r="Z33" s="258"/>
      <c r="AA33" s="258"/>
      <c r="AB33" s="258"/>
      <c r="AC33" s="258"/>
      <c r="AD33" s="258"/>
      <c r="AE33" s="285"/>
      <c r="AG33" s="21"/>
      <c r="AH33" s="21"/>
      <c r="AI33" s="21"/>
      <c r="AJ33" s="21"/>
      <c r="AK33" s="21"/>
      <c r="AL33" s="21"/>
      <c r="AM33" s="21"/>
      <c r="AN33" s="21"/>
      <c r="AO33" s="21"/>
    </row>
    <row r="34" spans="1:41" ht="27" customHeight="1" x14ac:dyDescent="0.25">
      <c r="A34" s="262"/>
      <c r="B34" s="258"/>
      <c r="C34" s="332"/>
      <c r="D34" s="101" t="s">
        <v>29</v>
      </c>
      <c r="E34" s="101" t="s">
        <v>8</v>
      </c>
      <c r="F34" s="101" t="s">
        <v>30</v>
      </c>
      <c r="G34" s="101" t="s">
        <v>31</v>
      </c>
      <c r="H34" s="101" t="s">
        <v>32</v>
      </c>
      <c r="I34" s="101" t="s">
        <v>33</v>
      </c>
      <c r="J34" s="101" t="s">
        <v>34</v>
      </c>
      <c r="K34" s="101" t="s">
        <v>35</v>
      </c>
      <c r="L34" s="101" t="s">
        <v>36</v>
      </c>
      <c r="M34" s="101" t="s">
        <v>37</v>
      </c>
      <c r="N34" s="101" t="s">
        <v>38</v>
      </c>
      <c r="O34" s="101" t="s">
        <v>39</v>
      </c>
      <c r="P34" s="101" t="s">
        <v>40</v>
      </c>
      <c r="Q34" s="329" t="s">
        <v>63</v>
      </c>
      <c r="R34" s="330"/>
      <c r="S34" s="330"/>
      <c r="T34" s="331"/>
      <c r="U34" s="258" t="s">
        <v>64</v>
      </c>
      <c r="V34" s="258"/>
      <c r="W34" s="258"/>
      <c r="X34" s="258"/>
      <c r="Y34" s="258" t="s">
        <v>65</v>
      </c>
      <c r="Z34" s="258"/>
      <c r="AA34" s="258"/>
      <c r="AB34" s="258"/>
      <c r="AC34" s="258" t="s">
        <v>66</v>
      </c>
      <c r="AD34" s="258"/>
      <c r="AE34" s="285"/>
      <c r="AG34" s="21"/>
      <c r="AH34" s="21"/>
      <c r="AI34" s="21"/>
      <c r="AJ34" s="21"/>
      <c r="AK34" s="21"/>
      <c r="AL34" s="21"/>
      <c r="AM34" s="21"/>
      <c r="AN34" s="21"/>
      <c r="AO34" s="21"/>
    </row>
    <row r="35" spans="1:41" ht="189" customHeight="1" x14ac:dyDescent="0.25">
      <c r="A35" s="333" t="str">
        <f>C17</f>
        <v xml:space="preserve">5 - Acompañar el 100%  de la incorporación del enfoque de género y  la implementación de siete derechos de la PPMyEG														</v>
      </c>
      <c r="B35" s="335">
        <v>0.2</v>
      </c>
      <c r="C35" s="23" t="s">
        <v>67</v>
      </c>
      <c r="D35" s="144">
        <v>0</v>
      </c>
      <c r="E35" s="144">
        <v>1</v>
      </c>
      <c r="F35" s="144">
        <v>1</v>
      </c>
      <c r="G35" s="144">
        <v>1</v>
      </c>
      <c r="H35" s="144">
        <v>1</v>
      </c>
      <c r="I35" s="22"/>
      <c r="J35" s="22"/>
      <c r="K35" s="22"/>
      <c r="L35" s="22"/>
      <c r="M35" s="22"/>
      <c r="N35" s="22"/>
      <c r="O35" s="22"/>
      <c r="P35" s="236">
        <f>MAX(D35:O35)</f>
        <v>1</v>
      </c>
      <c r="Q35" s="445" t="s">
        <v>118</v>
      </c>
      <c r="R35" s="446"/>
      <c r="S35" s="446"/>
      <c r="T35" s="447"/>
      <c r="U35" s="451" t="s">
        <v>119</v>
      </c>
      <c r="V35" s="441"/>
      <c r="W35" s="441"/>
      <c r="X35" s="441"/>
      <c r="Y35" s="452" t="s">
        <v>103</v>
      </c>
      <c r="Z35" s="452"/>
      <c r="AA35" s="452"/>
      <c r="AB35" s="452"/>
      <c r="AC35" s="441" t="s">
        <v>120</v>
      </c>
      <c r="AD35" s="441"/>
      <c r="AE35" s="442"/>
      <c r="AG35" s="21"/>
      <c r="AH35" s="21"/>
      <c r="AI35" s="21"/>
      <c r="AJ35" s="21"/>
      <c r="AK35" s="21"/>
      <c r="AL35" s="21"/>
      <c r="AM35" s="21"/>
      <c r="AN35" s="21"/>
      <c r="AO35" s="21"/>
    </row>
    <row r="36" spans="1:41" ht="189" customHeight="1" thickBot="1" x14ac:dyDescent="0.3">
      <c r="A36" s="334"/>
      <c r="B36" s="336"/>
      <c r="C36" s="24" t="s">
        <v>72</v>
      </c>
      <c r="D36" s="169">
        <v>0</v>
      </c>
      <c r="E36" s="191">
        <v>1</v>
      </c>
      <c r="F36" s="25"/>
      <c r="G36" s="26"/>
      <c r="H36" s="26"/>
      <c r="I36" s="26"/>
      <c r="J36" s="26"/>
      <c r="K36" s="26"/>
      <c r="L36" s="26"/>
      <c r="M36" s="26"/>
      <c r="N36" s="26"/>
      <c r="O36" s="26"/>
      <c r="P36" s="73">
        <f>MAX(D36:O36)</f>
        <v>1</v>
      </c>
      <c r="Q36" s="448"/>
      <c r="R36" s="449"/>
      <c r="S36" s="449"/>
      <c r="T36" s="450"/>
      <c r="U36" s="443"/>
      <c r="V36" s="443"/>
      <c r="W36" s="443"/>
      <c r="X36" s="443"/>
      <c r="Y36" s="453"/>
      <c r="Z36" s="453"/>
      <c r="AA36" s="453"/>
      <c r="AB36" s="453"/>
      <c r="AC36" s="443"/>
      <c r="AD36" s="443"/>
      <c r="AE36" s="444"/>
      <c r="AG36" s="21"/>
      <c r="AH36" s="21"/>
      <c r="AI36" s="21"/>
      <c r="AJ36" s="21"/>
      <c r="AK36" s="21"/>
      <c r="AL36" s="21"/>
      <c r="AM36" s="21"/>
      <c r="AN36" s="21"/>
      <c r="AO36" s="21"/>
    </row>
    <row r="37" spans="1:41" customFormat="1" ht="17.25" customHeight="1" thickBot="1" x14ac:dyDescent="0.3"/>
    <row r="38" spans="1:41" ht="45" customHeight="1" thickBot="1" x14ac:dyDescent="0.3">
      <c r="A38" s="303" t="s">
        <v>73</v>
      </c>
      <c r="B38" s="304"/>
      <c r="C38" s="304"/>
      <c r="D38" s="304"/>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5"/>
      <c r="AG38" s="21"/>
      <c r="AH38" s="21"/>
      <c r="AI38" s="21"/>
      <c r="AJ38" s="21"/>
      <c r="AK38" s="21"/>
      <c r="AL38" s="21"/>
      <c r="AM38" s="21"/>
      <c r="AN38" s="21"/>
      <c r="AO38" s="21"/>
    </row>
    <row r="39" spans="1:41" ht="26.25" customHeight="1" x14ac:dyDescent="0.25">
      <c r="A39" s="337" t="s">
        <v>74</v>
      </c>
      <c r="B39" s="338" t="s">
        <v>75</v>
      </c>
      <c r="C39" s="342" t="s">
        <v>76</v>
      </c>
      <c r="D39" s="344" t="s">
        <v>77</v>
      </c>
      <c r="E39" s="345"/>
      <c r="F39" s="345"/>
      <c r="G39" s="345"/>
      <c r="H39" s="345"/>
      <c r="I39" s="345"/>
      <c r="J39" s="345"/>
      <c r="K39" s="345"/>
      <c r="L39" s="345"/>
      <c r="M39" s="345"/>
      <c r="N39" s="345"/>
      <c r="O39" s="345"/>
      <c r="P39" s="346"/>
      <c r="Q39" s="338" t="s">
        <v>78</v>
      </c>
      <c r="R39" s="338"/>
      <c r="S39" s="338"/>
      <c r="T39" s="338"/>
      <c r="U39" s="338"/>
      <c r="V39" s="338"/>
      <c r="W39" s="338"/>
      <c r="X39" s="338"/>
      <c r="Y39" s="338"/>
      <c r="Z39" s="338"/>
      <c r="AA39" s="338"/>
      <c r="AB39" s="338"/>
      <c r="AC39" s="338"/>
      <c r="AD39" s="338"/>
      <c r="AE39" s="357"/>
      <c r="AG39" s="21"/>
      <c r="AH39" s="21"/>
      <c r="AI39" s="21"/>
      <c r="AJ39" s="21"/>
      <c r="AK39" s="21"/>
      <c r="AL39" s="21"/>
      <c r="AM39" s="21"/>
      <c r="AN39" s="21"/>
      <c r="AO39" s="21"/>
    </row>
    <row r="40" spans="1:41" ht="26.25" customHeight="1" x14ac:dyDescent="0.25">
      <c r="A40" s="262"/>
      <c r="B40" s="258"/>
      <c r="C40" s="343"/>
      <c r="D40" s="101" t="s">
        <v>79</v>
      </c>
      <c r="E40" s="101" t="s">
        <v>80</v>
      </c>
      <c r="F40" s="101" t="s">
        <v>81</v>
      </c>
      <c r="G40" s="101" t="s">
        <v>82</v>
      </c>
      <c r="H40" s="101" t="s">
        <v>83</v>
      </c>
      <c r="I40" s="101" t="s">
        <v>84</v>
      </c>
      <c r="J40" s="101" t="s">
        <v>85</v>
      </c>
      <c r="K40" s="101" t="s">
        <v>86</v>
      </c>
      <c r="L40" s="101" t="s">
        <v>87</v>
      </c>
      <c r="M40" s="101" t="s">
        <v>88</v>
      </c>
      <c r="N40" s="101" t="s">
        <v>89</v>
      </c>
      <c r="O40" s="101" t="s">
        <v>90</v>
      </c>
      <c r="P40" s="101" t="s">
        <v>91</v>
      </c>
      <c r="Q40" s="329" t="s">
        <v>92</v>
      </c>
      <c r="R40" s="330"/>
      <c r="S40" s="330"/>
      <c r="T40" s="330"/>
      <c r="U40" s="330"/>
      <c r="V40" s="330"/>
      <c r="W40" s="330"/>
      <c r="X40" s="331"/>
      <c r="Y40" s="329" t="s">
        <v>93</v>
      </c>
      <c r="Z40" s="330"/>
      <c r="AA40" s="330"/>
      <c r="AB40" s="330"/>
      <c r="AC40" s="330"/>
      <c r="AD40" s="330"/>
      <c r="AE40" s="367"/>
      <c r="AG40" s="27"/>
      <c r="AH40" s="27"/>
      <c r="AI40" s="27"/>
      <c r="AJ40" s="27"/>
      <c r="AK40" s="27"/>
      <c r="AL40" s="27"/>
      <c r="AM40" s="27"/>
      <c r="AN40" s="27"/>
      <c r="AO40" s="27"/>
    </row>
    <row r="41" spans="1:41" ht="112.5" customHeight="1" x14ac:dyDescent="0.25">
      <c r="A41" s="421" t="s">
        <v>121</v>
      </c>
      <c r="B41" s="422">
        <v>0.15</v>
      </c>
      <c r="C41" s="31" t="s">
        <v>67</v>
      </c>
      <c r="D41" s="32">
        <v>0</v>
      </c>
      <c r="E41" s="32">
        <v>0.1</v>
      </c>
      <c r="F41" s="32">
        <v>0.3</v>
      </c>
      <c r="G41" s="32">
        <v>0.3</v>
      </c>
      <c r="H41" s="32">
        <v>0.3</v>
      </c>
      <c r="I41" s="32"/>
      <c r="J41" s="32"/>
      <c r="K41" s="32"/>
      <c r="L41" s="32"/>
      <c r="M41" s="32"/>
      <c r="N41" s="32"/>
      <c r="O41" s="32"/>
      <c r="P41" s="112">
        <f t="shared" ref="P41:P44" si="0">SUM(D41:O41)</f>
        <v>1</v>
      </c>
      <c r="Q41" s="461" t="s">
        <v>122</v>
      </c>
      <c r="R41" s="362"/>
      <c r="S41" s="362"/>
      <c r="T41" s="362"/>
      <c r="U41" s="362"/>
      <c r="V41" s="362"/>
      <c r="W41" s="362"/>
      <c r="X41" s="363"/>
      <c r="Y41" s="454" t="s">
        <v>632</v>
      </c>
      <c r="Z41" s="369"/>
      <c r="AA41" s="369"/>
      <c r="AB41" s="369"/>
      <c r="AC41" s="369"/>
      <c r="AD41" s="369"/>
      <c r="AE41" s="370"/>
      <c r="AG41" s="28"/>
      <c r="AH41" s="28"/>
      <c r="AI41" s="28"/>
      <c r="AJ41" s="28"/>
      <c r="AK41" s="28"/>
      <c r="AL41" s="28"/>
      <c r="AM41" s="28"/>
      <c r="AN41" s="28"/>
      <c r="AO41" s="28"/>
    </row>
    <row r="42" spans="1:41" ht="209.25" customHeight="1" x14ac:dyDescent="0.25">
      <c r="A42" s="421"/>
      <c r="B42" s="422"/>
      <c r="C42" s="29" t="s">
        <v>72</v>
      </c>
      <c r="D42" s="30">
        <v>0</v>
      </c>
      <c r="E42" s="30">
        <v>0.1</v>
      </c>
      <c r="F42" s="30"/>
      <c r="G42" s="30"/>
      <c r="H42" s="30"/>
      <c r="I42" s="30"/>
      <c r="J42" s="30"/>
      <c r="K42" s="30"/>
      <c r="L42" s="30"/>
      <c r="M42" s="30"/>
      <c r="N42" s="30"/>
      <c r="O42" s="30"/>
      <c r="P42" s="112">
        <f t="shared" si="0"/>
        <v>0.1</v>
      </c>
      <c r="Q42" s="462" t="s">
        <v>123</v>
      </c>
      <c r="R42" s="387"/>
      <c r="S42" s="387"/>
      <c r="T42" s="387"/>
      <c r="U42" s="387"/>
      <c r="V42" s="387"/>
      <c r="W42" s="387"/>
      <c r="X42" s="388"/>
      <c r="Y42" s="371"/>
      <c r="Z42" s="372"/>
      <c r="AA42" s="372"/>
      <c r="AB42" s="372"/>
      <c r="AC42" s="372"/>
      <c r="AD42" s="372"/>
      <c r="AE42" s="373"/>
    </row>
    <row r="43" spans="1:41" ht="74.25" customHeight="1" x14ac:dyDescent="0.25">
      <c r="A43" s="421" t="s">
        <v>124</v>
      </c>
      <c r="B43" s="422">
        <v>0.05</v>
      </c>
      <c r="C43" s="31" t="s">
        <v>67</v>
      </c>
      <c r="D43" s="32">
        <v>0</v>
      </c>
      <c r="E43" s="32">
        <v>0</v>
      </c>
      <c r="F43" s="32">
        <v>0.5</v>
      </c>
      <c r="G43" s="32">
        <v>0</v>
      </c>
      <c r="H43" s="32">
        <v>0.5</v>
      </c>
      <c r="I43" s="32"/>
      <c r="J43" s="32"/>
      <c r="K43" s="32"/>
      <c r="L43" s="32"/>
      <c r="M43" s="32"/>
      <c r="N43" s="32"/>
      <c r="O43" s="32"/>
      <c r="P43" s="112">
        <f t="shared" si="0"/>
        <v>1</v>
      </c>
      <c r="Q43" s="385" t="s">
        <v>125</v>
      </c>
      <c r="R43" s="362"/>
      <c r="S43" s="362"/>
      <c r="T43" s="362"/>
      <c r="U43" s="362"/>
      <c r="V43" s="362"/>
      <c r="W43" s="362"/>
      <c r="X43" s="363"/>
      <c r="Y43" s="455" t="s">
        <v>103</v>
      </c>
      <c r="Z43" s="456"/>
      <c r="AA43" s="456"/>
      <c r="AB43" s="456"/>
      <c r="AC43" s="456"/>
      <c r="AD43" s="456"/>
      <c r="AE43" s="457"/>
    </row>
    <row r="44" spans="1:41" ht="90" customHeight="1" thickBot="1" x14ac:dyDescent="0.3">
      <c r="A44" s="428"/>
      <c r="B44" s="429"/>
      <c r="C44" s="24" t="s">
        <v>72</v>
      </c>
      <c r="D44" s="33">
        <v>0</v>
      </c>
      <c r="E44" s="33">
        <v>0</v>
      </c>
      <c r="F44" s="33"/>
      <c r="G44" s="33"/>
      <c r="H44" s="33"/>
      <c r="I44" s="33"/>
      <c r="J44" s="33"/>
      <c r="K44" s="33"/>
      <c r="L44" s="33"/>
      <c r="M44" s="33"/>
      <c r="N44" s="33"/>
      <c r="O44" s="33"/>
      <c r="P44" s="113">
        <f t="shared" si="0"/>
        <v>0</v>
      </c>
      <c r="Q44" s="364" t="s">
        <v>126</v>
      </c>
      <c r="R44" s="365"/>
      <c r="S44" s="365"/>
      <c r="T44" s="365"/>
      <c r="U44" s="365"/>
      <c r="V44" s="365"/>
      <c r="W44" s="365"/>
      <c r="X44" s="366"/>
      <c r="Y44" s="458"/>
      <c r="Z44" s="459"/>
      <c r="AA44" s="459"/>
      <c r="AB44" s="459"/>
      <c r="AC44" s="459"/>
      <c r="AD44" s="459"/>
      <c r="AE44" s="460"/>
    </row>
    <row r="45" spans="1:41" ht="15" customHeight="1" x14ac:dyDescent="0.25">
      <c r="A45" s="2" t="s">
        <v>107</v>
      </c>
    </row>
  </sheetData>
  <mergeCells count="77">
    <mergeCell ref="A41:A42"/>
    <mergeCell ref="B41:B42"/>
    <mergeCell ref="Y41:AE42"/>
    <mergeCell ref="A43:A44"/>
    <mergeCell ref="B43:B44"/>
    <mergeCell ref="Y43:AE44"/>
    <mergeCell ref="Q41:X41"/>
    <mergeCell ref="Q42:X42"/>
    <mergeCell ref="Q43:X43"/>
    <mergeCell ref="Q44:X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Y15:Z15"/>
    <mergeCell ref="AA15:AE15"/>
    <mergeCell ref="R15:X15"/>
    <mergeCell ref="A11:B13"/>
    <mergeCell ref="C11:AE13"/>
    <mergeCell ref="A7:B9"/>
    <mergeCell ref="C7:C9"/>
    <mergeCell ref="D7:H9"/>
    <mergeCell ref="I7:J9"/>
    <mergeCell ref="K7:L9"/>
    <mergeCell ref="M7:N7"/>
    <mergeCell ref="O7:P7"/>
    <mergeCell ref="M8:N8"/>
    <mergeCell ref="O8:P8"/>
    <mergeCell ref="M9:N9"/>
    <mergeCell ref="O9:P9"/>
    <mergeCell ref="A1:A4"/>
    <mergeCell ref="B1:AA1"/>
    <mergeCell ref="AB1:AE1"/>
    <mergeCell ref="B2:AA2"/>
    <mergeCell ref="AB2:AE2"/>
    <mergeCell ref="B3:AA4"/>
    <mergeCell ref="AB3:AE3"/>
    <mergeCell ref="AB4:AE4"/>
  </mergeCells>
  <dataValidations count="3">
    <dataValidation type="list" allowBlank="1" showInputMessage="1" showErrorMessage="1" sqref="C7:C9" xr:uid="{4FCC3E37-D9A3-40DC-8069-DC853005E163}">
      <formula1>$B$21:$M$21</formula1>
    </dataValidation>
    <dataValidation type="textLength" operator="lessThanOrEqual" allowBlank="1" showInputMessage="1" showErrorMessage="1" errorTitle="Máximo 2.000 caracteres" error="Máximo 2.000 caracteres" promptTitle="2.000 caracteres" sqref="Q30:Q31" xr:uid="{582668FA-8B66-466A-A59F-A42EE35DE311}">
      <formula1>2000</formula1>
    </dataValidation>
    <dataValidation type="textLength" operator="lessThanOrEqual" allowBlank="1" showInputMessage="1" showErrorMessage="1" errorTitle="Máximo 2.000 caracteres" error="Máximo 2.000 caracteres" sqref="AC35 Q35 Y35 Q43 Q41" xr:uid="{1D90F2C3-8F58-446D-9F62-53E29A37171D}">
      <formula1>2000</formula1>
    </dataValidation>
  </dataValidations>
  <hyperlinks>
    <hyperlink ref="Y41" r:id="rId1" xr:uid="{01351629-3198-4F30-A905-7B26FC51A166}"/>
  </hyperlinks>
  <pageMargins left="0.25" right="0.25" top="0.75" bottom="0.75" header="0.3" footer="0.3"/>
  <pageSetup scale="20" orientation="landscape"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29EF-4285-43EB-A090-ED22B1EF0B50}">
  <sheetPr>
    <tabColor theme="7" tint="0.39997558519241921"/>
    <pageSetUpPr fitToPage="1"/>
  </sheetPr>
  <dimension ref="A1:AO47"/>
  <sheetViews>
    <sheetView showGridLines="0" topLeftCell="K36" zoomScale="55" zoomScaleNormal="55" workbookViewId="0">
      <selection activeCell="Y41" sqref="Y41:AE42"/>
    </sheetView>
  </sheetViews>
  <sheetFormatPr baseColWidth="10" defaultColWidth="10.85546875" defaultRowHeight="15" x14ac:dyDescent="0.25"/>
  <cols>
    <col min="1" max="1" width="38.42578125" style="2" customWidth="1"/>
    <col min="2" max="2" width="20.42578125" style="2" customWidth="1"/>
    <col min="3" max="7" width="20.7109375" style="2" customWidth="1"/>
    <col min="8" max="8" width="29.140625" style="2" customWidth="1"/>
    <col min="9"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65"/>
      <c r="B1" s="268" t="s">
        <v>0</v>
      </c>
      <c r="C1" s="269"/>
      <c r="D1" s="269"/>
      <c r="E1" s="269"/>
      <c r="F1" s="269"/>
      <c r="G1" s="269"/>
      <c r="H1" s="269"/>
      <c r="I1" s="269"/>
      <c r="J1" s="269"/>
      <c r="K1" s="269"/>
      <c r="L1" s="269"/>
      <c r="M1" s="269"/>
      <c r="N1" s="269"/>
      <c r="O1" s="269"/>
      <c r="P1" s="269"/>
      <c r="Q1" s="269"/>
      <c r="R1" s="269"/>
      <c r="S1" s="269"/>
      <c r="T1" s="269"/>
      <c r="U1" s="269"/>
      <c r="V1" s="269"/>
      <c r="W1" s="269"/>
      <c r="X1" s="269"/>
      <c r="Y1" s="269"/>
      <c r="Z1" s="269"/>
      <c r="AA1" s="270"/>
      <c r="AB1" s="286" t="s">
        <v>1</v>
      </c>
      <c r="AC1" s="287"/>
      <c r="AD1" s="287"/>
      <c r="AE1" s="288"/>
    </row>
    <row r="2" spans="1:31" ht="30.75" customHeight="1" thickBot="1" x14ac:dyDescent="0.3">
      <c r="A2" s="266"/>
      <c r="B2" s="268" t="s">
        <v>2</v>
      </c>
      <c r="C2" s="269"/>
      <c r="D2" s="269"/>
      <c r="E2" s="269"/>
      <c r="F2" s="269"/>
      <c r="G2" s="269"/>
      <c r="H2" s="269"/>
      <c r="I2" s="269"/>
      <c r="J2" s="269"/>
      <c r="K2" s="269"/>
      <c r="L2" s="269"/>
      <c r="M2" s="269"/>
      <c r="N2" s="269"/>
      <c r="O2" s="269"/>
      <c r="P2" s="269"/>
      <c r="Q2" s="269"/>
      <c r="R2" s="269"/>
      <c r="S2" s="269"/>
      <c r="T2" s="269"/>
      <c r="U2" s="269"/>
      <c r="V2" s="269"/>
      <c r="W2" s="269"/>
      <c r="X2" s="269"/>
      <c r="Y2" s="269"/>
      <c r="Z2" s="269"/>
      <c r="AA2" s="270"/>
      <c r="AB2" s="286" t="s">
        <v>3</v>
      </c>
      <c r="AC2" s="287"/>
      <c r="AD2" s="287"/>
      <c r="AE2" s="288"/>
    </row>
    <row r="3" spans="1:31" ht="24" customHeight="1" thickBot="1" x14ac:dyDescent="0.3">
      <c r="A3" s="266"/>
      <c r="B3" s="271" t="s">
        <v>4</v>
      </c>
      <c r="C3" s="272"/>
      <c r="D3" s="272"/>
      <c r="E3" s="272"/>
      <c r="F3" s="272"/>
      <c r="G3" s="272"/>
      <c r="H3" s="272"/>
      <c r="I3" s="272"/>
      <c r="J3" s="272"/>
      <c r="K3" s="272"/>
      <c r="L3" s="272"/>
      <c r="M3" s="272"/>
      <c r="N3" s="272"/>
      <c r="O3" s="272"/>
      <c r="P3" s="272"/>
      <c r="Q3" s="272"/>
      <c r="R3" s="272"/>
      <c r="S3" s="272"/>
      <c r="T3" s="272"/>
      <c r="U3" s="272"/>
      <c r="V3" s="272"/>
      <c r="W3" s="272"/>
      <c r="X3" s="272"/>
      <c r="Y3" s="272"/>
      <c r="Z3" s="272"/>
      <c r="AA3" s="273"/>
      <c r="AB3" s="286" t="s">
        <v>5</v>
      </c>
      <c r="AC3" s="287"/>
      <c r="AD3" s="287"/>
      <c r="AE3" s="288"/>
    </row>
    <row r="4" spans="1:31" ht="21.75" customHeight="1" thickBot="1" x14ac:dyDescent="0.3">
      <c r="A4" s="267"/>
      <c r="B4" s="274"/>
      <c r="C4" s="275"/>
      <c r="D4" s="275"/>
      <c r="E4" s="275"/>
      <c r="F4" s="275"/>
      <c r="G4" s="275"/>
      <c r="H4" s="275"/>
      <c r="I4" s="275"/>
      <c r="J4" s="275"/>
      <c r="K4" s="275"/>
      <c r="L4" s="275"/>
      <c r="M4" s="275"/>
      <c r="N4" s="275"/>
      <c r="O4" s="275"/>
      <c r="P4" s="275"/>
      <c r="Q4" s="275"/>
      <c r="R4" s="275"/>
      <c r="S4" s="275"/>
      <c r="T4" s="275"/>
      <c r="U4" s="275"/>
      <c r="V4" s="275"/>
      <c r="W4" s="275"/>
      <c r="X4" s="275"/>
      <c r="Y4" s="275"/>
      <c r="Z4" s="275"/>
      <c r="AA4" s="276"/>
      <c r="AB4" s="289" t="s">
        <v>6</v>
      </c>
      <c r="AC4" s="290"/>
      <c r="AD4" s="290"/>
      <c r="AE4" s="291"/>
    </row>
    <row r="5" spans="1:31" ht="9" customHeight="1" thickBot="1" x14ac:dyDescent="0.3">
      <c r="A5" s="3"/>
      <c r="B5" s="102"/>
      <c r="C5" s="103"/>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x14ac:dyDescent="0.25">
      <c r="A7" s="292" t="s">
        <v>7</v>
      </c>
      <c r="B7" s="293"/>
      <c r="C7" s="326" t="s">
        <v>8</v>
      </c>
      <c r="D7" s="292" t="s">
        <v>9</v>
      </c>
      <c r="E7" s="298"/>
      <c r="F7" s="298"/>
      <c r="G7" s="298"/>
      <c r="H7" s="293"/>
      <c r="I7" s="320">
        <v>45356</v>
      </c>
      <c r="J7" s="321"/>
      <c r="K7" s="292" t="s">
        <v>10</v>
      </c>
      <c r="L7" s="293"/>
      <c r="M7" s="312" t="s">
        <v>11</v>
      </c>
      <c r="N7" s="434"/>
      <c r="O7" s="301"/>
      <c r="P7" s="302"/>
      <c r="Q7" s="4"/>
      <c r="R7" s="4"/>
      <c r="S7" s="4"/>
      <c r="T7" s="4"/>
      <c r="U7" s="4"/>
      <c r="V7" s="4"/>
      <c r="W7" s="4"/>
      <c r="X7" s="4"/>
      <c r="Y7" s="4"/>
      <c r="Z7" s="5"/>
      <c r="AA7" s="4"/>
      <c r="AB7" s="4"/>
      <c r="AD7" s="7"/>
      <c r="AE7" s="8"/>
    </row>
    <row r="8" spans="1:31" ht="15" customHeight="1" x14ac:dyDescent="0.25">
      <c r="A8" s="294"/>
      <c r="B8" s="295"/>
      <c r="C8" s="327" t="s">
        <v>8</v>
      </c>
      <c r="D8" s="294"/>
      <c r="E8" s="299"/>
      <c r="F8" s="299"/>
      <c r="G8" s="299"/>
      <c r="H8" s="295"/>
      <c r="I8" s="322"/>
      <c r="J8" s="323"/>
      <c r="K8" s="294"/>
      <c r="L8" s="295"/>
      <c r="M8" s="280" t="s">
        <v>12</v>
      </c>
      <c r="N8" s="435"/>
      <c r="O8" s="436"/>
      <c r="P8" s="437"/>
      <c r="Q8" s="4"/>
      <c r="R8" s="4"/>
      <c r="S8" s="4"/>
      <c r="T8" s="4"/>
      <c r="U8" s="4"/>
      <c r="V8" s="4"/>
      <c r="W8" s="4"/>
      <c r="X8" s="4"/>
      <c r="Y8" s="4"/>
      <c r="Z8" s="5"/>
      <c r="AA8" s="4"/>
      <c r="AB8" s="4"/>
      <c r="AD8" s="7"/>
      <c r="AE8" s="8"/>
    </row>
    <row r="9" spans="1:31" ht="15.75" customHeight="1" thickBot="1" x14ac:dyDescent="0.3">
      <c r="A9" s="296"/>
      <c r="B9" s="297"/>
      <c r="C9" s="328" t="s">
        <v>8</v>
      </c>
      <c r="D9" s="296"/>
      <c r="E9" s="300"/>
      <c r="F9" s="300"/>
      <c r="G9" s="300"/>
      <c r="H9" s="297"/>
      <c r="I9" s="324"/>
      <c r="J9" s="325"/>
      <c r="K9" s="296"/>
      <c r="L9" s="297"/>
      <c r="M9" s="316" t="s">
        <v>13</v>
      </c>
      <c r="N9" s="438"/>
      <c r="O9" s="439" t="s">
        <v>116</v>
      </c>
      <c r="P9" s="440"/>
      <c r="Q9" s="4"/>
      <c r="R9" s="4"/>
      <c r="S9" s="4"/>
      <c r="T9" s="4"/>
      <c r="U9" s="4"/>
      <c r="V9" s="4"/>
      <c r="W9" s="4"/>
      <c r="X9" s="4"/>
      <c r="Y9" s="4"/>
      <c r="Z9" s="5"/>
      <c r="AA9" s="4"/>
      <c r="AB9" s="4"/>
      <c r="AD9" s="7"/>
      <c r="AE9" s="8"/>
    </row>
    <row r="10" spans="1:31" ht="15" customHeight="1" thickBot="1" x14ac:dyDescent="0.3">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x14ac:dyDescent="0.25">
      <c r="A11" s="292" t="s">
        <v>15</v>
      </c>
      <c r="B11" s="293"/>
      <c r="C11" s="303" t="s">
        <v>16</v>
      </c>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5"/>
    </row>
    <row r="12" spans="1:31" ht="15" customHeight="1" x14ac:dyDescent="0.25">
      <c r="A12" s="294"/>
      <c r="B12" s="295"/>
      <c r="C12" s="306"/>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8"/>
    </row>
    <row r="13" spans="1:31" ht="15" customHeight="1" thickBot="1" x14ac:dyDescent="0.3">
      <c r="A13" s="296"/>
      <c r="B13" s="297"/>
      <c r="C13" s="309"/>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1"/>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63" t="s">
        <v>17</v>
      </c>
      <c r="B15" s="264"/>
      <c r="C15" s="277" t="s">
        <v>18</v>
      </c>
      <c r="D15" s="278"/>
      <c r="E15" s="278"/>
      <c r="F15" s="278"/>
      <c r="G15" s="278"/>
      <c r="H15" s="278"/>
      <c r="I15" s="278"/>
      <c r="J15" s="278"/>
      <c r="K15" s="279"/>
      <c r="L15" s="252" t="s">
        <v>19</v>
      </c>
      <c r="M15" s="253"/>
      <c r="N15" s="253"/>
      <c r="O15" s="253"/>
      <c r="P15" s="253"/>
      <c r="Q15" s="254"/>
      <c r="R15" s="255" t="s">
        <v>20</v>
      </c>
      <c r="S15" s="256"/>
      <c r="T15" s="256"/>
      <c r="U15" s="256"/>
      <c r="V15" s="256"/>
      <c r="W15" s="256"/>
      <c r="X15" s="257"/>
      <c r="Y15" s="252" t="s">
        <v>21</v>
      </c>
      <c r="Z15" s="254"/>
      <c r="AA15" s="255" t="s">
        <v>22</v>
      </c>
      <c r="AB15" s="256"/>
      <c r="AC15" s="256"/>
      <c r="AD15" s="256"/>
      <c r="AE15" s="257"/>
    </row>
    <row r="16" spans="1:31" ht="9" customHeight="1" thickBot="1" x14ac:dyDescent="0.3">
      <c r="A16" s="6"/>
      <c r="B16" s="4"/>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D16" s="7"/>
      <c r="AE16" s="8"/>
    </row>
    <row r="17" spans="1:32" s="16" customFormat="1" ht="37.5" customHeight="1" thickBot="1" x14ac:dyDescent="0.3">
      <c r="A17" s="263" t="s">
        <v>23</v>
      </c>
      <c r="B17" s="264"/>
      <c r="C17" s="255" t="s">
        <v>127</v>
      </c>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7"/>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25" customHeight="1" thickBot="1" x14ac:dyDescent="0.3">
      <c r="A19" s="252" t="s">
        <v>25</v>
      </c>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4"/>
      <c r="AF19" s="20"/>
    </row>
    <row r="20" spans="1:32" ht="32.25" customHeight="1" thickBot="1" x14ac:dyDescent="0.3">
      <c r="A20" s="105" t="s">
        <v>26</v>
      </c>
      <c r="B20" s="249" t="s">
        <v>27</v>
      </c>
      <c r="C20" s="250"/>
      <c r="D20" s="250"/>
      <c r="E20" s="250"/>
      <c r="F20" s="250"/>
      <c r="G20" s="250"/>
      <c r="H20" s="250"/>
      <c r="I20" s="250"/>
      <c r="J20" s="250"/>
      <c r="K20" s="250"/>
      <c r="L20" s="250"/>
      <c r="M20" s="250"/>
      <c r="N20" s="250"/>
      <c r="O20" s="251"/>
      <c r="P20" s="252" t="s">
        <v>28</v>
      </c>
      <c r="Q20" s="253"/>
      <c r="R20" s="253"/>
      <c r="S20" s="253"/>
      <c r="T20" s="253"/>
      <c r="U20" s="253"/>
      <c r="V20" s="253"/>
      <c r="W20" s="253"/>
      <c r="X20" s="253"/>
      <c r="Y20" s="253"/>
      <c r="Z20" s="253"/>
      <c r="AA20" s="253"/>
      <c r="AB20" s="253"/>
      <c r="AC20" s="253"/>
      <c r="AD20" s="253"/>
      <c r="AE20" s="254"/>
      <c r="AF20" s="20"/>
    </row>
    <row r="21" spans="1:32" ht="32.25" customHeight="1" thickBot="1" x14ac:dyDescent="0.3">
      <c r="A21" s="143">
        <v>9543373</v>
      </c>
      <c r="B21" s="114" t="s">
        <v>29</v>
      </c>
      <c r="C21" s="115" t="s">
        <v>8</v>
      </c>
      <c r="D21" s="115" t="s">
        <v>30</v>
      </c>
      <c r="E21" s="115" t="s">
        <v>31</v>
      </c>
      <c r="F21" s="115" t="s">
        <v>32</v>
      </c>
      <c r="G21" s="115" t="s">
        <v>33</v>
      </c>
      <c r="H21" s="115" t="s">
        <v>34</v>
      </c>
      <c r="I21" s="115" t="s">
        <v>35</v>
      </c>
      <c r="J21" s="115" t="s">
        <v>36</v>
      </c>
      <c r="K21" s="115" t="s">
        <v>37</v>
      </c>
      <c r="L21" s="115" t="s">
        <v>38</v>
      </c>
      <c r="M21" s="115" t="s">
        <v>39</v>
      </c>
      <c r="N21" s="115" t="s">
        <v>40</v>
      </c>
      <c r="O21" s="116" t="s">
        <v>41</v>
      </c>
      <c r="P21" s="141"/>
      <c r="Q21" s="105" t="s">
        <v>29</v>
      </c>
      <c r="R21" s="106" t="s">
        <v>8</v>
      </c>
      <c r="S21" s="106" t="s">
        <v>30</v>
      </c>
      <c r="T21" s="106" t="s">
        <v>31</v>
      </c>
      <c r="U21" s="106" t="s">
        <v>32</v>
      </c>
      <c r="V21" s="106" t="s">
        <v>33</v>
      </c>
      <c r="W21" s="106" t="s">
        <v>34</v>
      </c>
      <c r="X21" s="106" t="s">
        <v>35</v>
      </c>
      <c r="Y21" s="106" t="s">
        <v>36</v>
      </c>
      <c r="Z21" s="106" t="s">
        <v>37</v>
      </c>
      <c r="AA21" s="106" t="s">
        <v>38</v>
      </c>
      <c r="AB21" s="106" t="s">
        <v>39</v>
      </c>
      <c r="AC21" s="106" t="s">
        <v>40</v>
      </c>
      <c r="AD21" s="140" t="s">
        <v>42</v>
      </c>
      <c r="AE21" s="140" t="s">
        <v>43</v>
      </c>
      <c r="AF21" s="1"/>
    </row>
    <row r="22" spans="1:32" ht="32.25" customHeight="1" x14ac:dyDescent="0.25">
      <c r="A22" s="137" t="s">
        <v>44</v>
      </c>
      <c r="B22" s="149">
        <v>1222473</v>
      </c>
      <c r="C22" s="84">
        <v>3645000</v>
      </c>
      <c r="D22" s="84"/>
      <c r="E22" s="84"/>
      <c r="F22" s="84">
        <v>4675900</v>
      </c>
      <c r="G22" s="84"/>
      <c r="H22" s="84"/>
      <c r="I22" s="84"/>
      <c r="J22" s="84"/>
      <c r="K22" s="84"/>
      <c r="L22" s="84"/>
      <c r="M22" s="84"/>
      <c r="N22" s="84">
        <f>SUM(B22:M22)</f>
        <v>9543373</v>
      </c>
      <c r="O22" s="86"/>
      <c r="P22" s="137" t="s">
        <v>45</v>
      </c>
      <c r="Q22" s="149">
        <v>91214400</v>
      </c>
      <c r="R22" s="150">
        <v>202272000</v>
      </c>
      <c r="S22" s="150"/>
      <c r="T22" s="150">
        <v>3993000</v>
      </c>
      <c r="U22" s="150"/>
      <c r="V22" s="150"/>
      <c r="W22" s="150"/>
      <c r="X22" s="150">
        <v>203391100</v>
      </c>
      <c r="Y22" s="150"/>
      <c r="Z22" s="150"/>
      <c r="AA22" s="150"/>
      <c r="AB22" s="150"/>
      <c r="AC22" s="107">
        <f>SUM(Q22:AB22)</f>
        <v>500870500</v>
      </c>
      <c r="AE22" s="108"/>
      <c r="AF22" s="1"/>
    </row>
    <row r="23" spans="1:32" ht="32.25" customHeight="1" x14ac:dyDescent="0.25">
      <c r="A23" s="138" t="s">
        <v>46</v>
      </c>
      <c r="B23" s="149">
        <v>0</v>
      </c>
      <c r="C23" s="82">
        <v>0</v>
      </c>
      <c r="D23" s="82"/>
      <c r="E23" s="82"/>
      <c r="F23" s="82"/>
      <c r="G23" s="82"/>
      <c r="H23" s="82"/>
      <c r="I23" s="82"/>
      <c r="J23" s="82"/>
      <c r="K23" s="82"/>
      <c r="L23" s="82"/>
      <c r="M23" s="82"/>
      <c r="N23" s="82">
        <f>SUM(B23:M23)</f>
        <v>0</v>
      </c>
      <c r="O23" s="95" t="str">
        <f>IFERROR(N23/(SUMIF(B23:M23,"&gt;0",B22:M22))," ")</f>
        <v xml:space="preserve"> </v>
      </c>
      <c r="P23" s="138" t="s">
        <v>47</v>
      </c>
      <c r="Q23" s="149">
        <v>91214400</v>
      </c>
      <c r="R23" s="82">
        <v>189600000</v>
      </c>
      <c r="S23" s="82"/>
      <c r="T23" s="82"/>
      <c r="U23" s="82"/>
      <c r="V23" s="82"/>
      <c r="W23" s="82"/>
      <c r="X23" s="82"/>
      <c r="Y23" s="82"/>
      <c r="Z23" s="82"/>
      <c r="AA23" s="82"/>
      <c r="AB23" s="82"/>
      <c r="AC23" s="82">
        <f>SUM(Q23:AB23)</f>
        <v>280814400</v>
      </c>
      <c r="AD23" s="221">
        <f>AC23/SUM(Q22:R22)</f>
        <v>0.95682253078847945</v>
      </c>
      <c r="AE23" s="87">
        <f>AC23/AC22</f>
        <v>0.56065270364295761</v>
      </c>
      <c r="AF23" s="1"/>
    </row>
    <row r="24" spans="1:32" ht="32.25" customHeight="1" x14ac:dyDescent="0.25">
      <c r="A24" s="138" t="s">
        <v>48</v>
      </c>
      <c r="B24" s="83">
        <f>+A21-B23</f>
        <v>9543373</v>
      </c>
      <c r="C24" s="82">
        <f>+B24-C23</f>
        <v>9543373</v>
      </c>
      <c r="D24" s="82"/>
      <c r="E24" s="82"/>
      <c r="F24" s="82"/>
      <c r="G24" s="82"/>
      <c r="H24" s="82"/>
      <c r="I24" s="82"/>
      <c r="J24" s="82"/>
      <c r="K24" s="82"/>
      <c r="L24" s="82"/>
      <c r="M24" s="82"/>
      <c r="N24" s="82">
        <f>MIN(B24:M24)</f>
        <v>9543373</v>
      </c>
      <c r="O24" s="85"/>
      <c r="P24" s="138" t="s">
        <v>44</v>
      </c>
      <c r="Q24" s="83"/>
      <c r="R24" s="82">
        <v>1491893.6666666667</v>
      </c>
      <c r="S24" s="82">
        <v>33114000</v>
      </c>
      <c r="T24" s="82">
        <v>48914000</v>
      </c>
      <c r="U24" s="82">
        <v>48914000</v>
      </c>
      <c r="V24" s="82">
        <v>48914000</v>
      </c>
      <c r="W24" s="82">
        <v>51415506.333333336</v>
      </c>
      <c r="X24" s="82">
        <v>48914000</v>
      </c>
      <c r="Y24" s="82">
        <v>48914000</v>
      </c>
      <c r="Z24" s="82">
        <v>48914000</v>
      </c>
      <c r="AA24" s="82">
        <v>48914000</v>
      </c>
      <c r="AB24" s="82">
        <v>72451100</v>
      </c>
      <c r="AC24" s="82">
        <f>SUM(Q24:AB24)</f>
        <v>500870500</v>
      </c>
      <c r="AD24" s="221"/>
      <c r="AE24" s="109"/>
      <c r="AF24" s="1"/>
    </row>
    <row r="25" spans="1:32" ht="32.25" customHeight="1" thickBot="1" x14ac:dyDescent="0.3">
      <c r="A25" s="139" t="s">
        <v>49</v>
      </c>
      <c r="B25" s="117">
        <v>1222473</v>
      </c>
      <c r="C25" s="118">
        <v>3645000</v>
      </c>
      <c r="D25" s="118"/>
      <c r="E25" s="118"/>
      <c r="F25" s="118"/>
      <c r="G25" s="118"/>
      <c r="H25" s="118"/>
      <c r="I25" s="118"/>
      <c r="J25" s="118"/>
      <c r="K25" s="118"/>
      <c r="L25" s="118"/>
      <c r="M25" s="118"/>
      <c r="N25" s="118">
        <f>SUM(B25:M25)</f>
        <v>4867473</v>
      </c>
      <c r="O25" s="178">
        <f>+N25/N22</f>
        <v>0.51003696491795925</v>
      </c>
      <c r="P25" s="139" t="s">
        <v>49</v>
      </c>
      <c r="Q25" s="117"/>
      <c r="R25" s="118">
        <v>1632694</v>
      </c>
      <c r="S25" s="118"/>
      <c r="T25" s="118"/>
      <c r="U25" s="118"/>
      <c r="V25" s="118"/>
      <c r="W25" s="118"/>
      <c r="X25" s="118"/>
      <c r="Y25" s="118"/>
      <c r="Z25" s="118"/>
      <c r="AA25" s="118"/>
      <c r="AB25" s="118"/>
      <c r="AC25" s="118">
        <f>SUM(Q25:AB25)</f>
        <v>1632694</v>
      </c>
      <c r="AD25" s="222">
        <f>AC25/SUM(Q24:R24)</f>
        <v>1.0943769227520905</v>
      </c>
      <c r="AE25" s="119">
        <f>AC25/AC24</f>
        <v>3.2597128399456548E-3</v>
      </c>
      <c r="AF25" s="1"/>
    </row>
    <row r="26" spans="1:32" customFormat="1" ht="16.5" customHeight="1" thickBot="1" x14ac:dyDescent="0.3"/>
    <row r="27" spans="1:32" ht="33.950000000000003" customHeight="1" x14ac:dyDescent="0.25">
      <c r="A27" s="282" t="s">
        <v>50</v>
      </c>
      <c r="B27" s="283"/>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4"/>
    </row>
    <row r="28" spans="1:32" ht="15" customHeight="1" x14ac:dyDescent="0.25">
      <c r="A28" s="262" t="s">
        <v>51</v>
      </c>
      <c r="B28" s="258" t="s">
        <v>52</v>
      </c>
      <c r="C28" s="258"/>
      <c r="D28" s="258" t="s">
        <v>53</v>
      </c>
      <c r="E28" s="258"/>
      <c r="F28" s="258"/>
      <c r="G28" s="258"/>
      <c r="H28" s="258"/>
      <c r="I28" s="258"/>
      <c r="J28" s="258"/>
      <c r="K28" s="258"/>
      <c r="L28" s="258"/>
      <c r="M28" s="258"/>
      <c r="N28" s="258"/>
      <c r="O28" s="258"/>
      <c r="P28" s="258" t="s">
        <v>40</v>
      </c>
      <c r="Q28" s="258" t="s">
        <v>54</v>
      </c>
      <c r="R28" s="258"/>
      <c r="S28" s="258"/>
      <c r="T28" s="258"/>
      <c r="U28" s="258"/>
      <c r="V28" s="258"/>
      <c r="W28" s="258"/>
      <c r="X28" s="258"/>
      <c r="Y28" s="258" t="s">
        <v>55</v>
      </c>
      <c r="Z28" s="258"/>
      <c r="AA28" s="258"/>
      <c r="AB28" s="258"/>
      <c r="AC28" s="258"/>
      <c r="AD28" s="258"/>
      <c r="AE28" s="285"/>
    </row>
    <row r="29" spans="1:32" ht="27" customHeight="1" x14ac:dyDescent="0.25">
      <c r="A29" s="262"/>
      <c r="B29" s="258"/>
      <c r="C29" s="258"/>
      <c r="D29" s="101" t="s">
        <v>29</v>
      </c>
      <c r="E29" s="101" t="s">
        <v>8</v>
      </c>
      <c r="F29" s="101" t="s">
        <v>30</v>
      </c>
      <c r="G29" s="101" t="s">
        <v>31</v>
      </c>
      <c r="H29" s="101" t="s">
        <v>32</v>
      </c>
      <c r="I29" s="101" t="s">
        <v>33</v>
      </c>
      <c r="J29" s="101" t="s">
        <v>34</v>
      </c>
      <c r="K29" s="101" t="s">
        <v>35</v>
      </c>
      <c r="L29" s="101" t="s">
        <v>36</v>
      </c>
      <c r="M29" s="101" t="s">
        <v>37</v>
      </c>
      <c r="N29" s="101" t="s">
        <v>38</v>
      </c>
      <c r="O29" s="101" t="s">
        <v>39</v>
      </c>
      <c r="P29" s="258"/>
      <c r="Q29" s="258"/>
      <c r="R29" s="258"/>
      <c r="S29" s="258"/>
      <c r="T29" s="258"/>
      <c r="U29" s="258"/>
      <c r="V29" s="258"/>
      <c r="W29" s="258"/>
      <c r="X29" s="258"/>
      <c r="Y29" s="258"/>
      <c r="Z29" s="258"/>
      <c r="AA29" s="258"/>
      <c r="AB29" s="258"/>
      <c r="AC29" s="258"/>
      <c r="AD29" s="258"/>
      <c r="AE29" s="285"/>
    </row>
    <row r="30" spans="1:32" ht="123.75" customHeight="1" x14ac:dyDescent="0.25">
      <c r="A30" s="110" t="str">
        <f>C17</f>
        <v>6 - Acompañar el 100% de la implementación de las  Políticas Públicas de PPMYEG y PPASP y de los productos que la SDMujer es responsable</v>
      </c>
      <c r="B30" s="260" t="s">
        <v>56</v>
      </c>
      <c r="C30" s="260"/>
      <c r="D30" s="104"/>
      <c r="E30" s="104"/>
      <c r="F30" s="104"/>
      <c r="G30" s="104"/>
      <c r="H30" s="104"/>
      <c r="I30" s="104"/>
      <c r="J30" s="104"/>
      <c r="K30" s="104"/>
      <c r="L30" s="104"/>
      <c r="M30" s="104"/>
      <c r="N30" s="104"/>
      <c r="O30" s="104"/>
      <c r="P30" s="111">
        <f>SUM(D30:O30)</f>
        <v>0</v>
      </c>
      <c r="Q30" s="259" t="s">
        <v>57</v>
      </c>
      <c r="R30" s="259"/>
      <c r="S30" s="259"/>
      <c r="T30" s="259"/>
      <c r="U30" s="259"/>
      <c r="V30" s="259"/>
      <c r="W30" s="259"/>
      <c r="X30" s="259"/>
      <c r="Y30" s="247" t="s">
        <v>621</v>
      </c>
      <c r="Z30" s="247"/>
      <c r="AA30" s="247"/>
      <c r="AB30" s="247"/>
      <c r="AC30" s="247"/>
      <c r="AD30" s="247"/>
      <c r="AE30" s="248"/>
    </row>
    <row r="31" spans="1:32" ht="12" customHeight="1" x14ac:dyDescent="0.25">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2" ht="45" customHeight="1" x14ac:dyDescent="0.25">
      <c r="A32" s="303" t="s">
        <v>58</v>
      </c>
      <c r="B32" s="304"/>
      <c r="C32" s="304"/>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5"/>
    </row>
    <row r="33" spans="1:41" ht="23.25" customHeight="1" x14ac:dyDescent="0.25">
      <c r="A33" s="262" t="s">
        <v>59</v>
      </c>
      <c r="B33" s="258" t="s">
        <v>60</v>
      </c>
      <c r="C33" s="258" t="s">
        <v>52</v>
      </c>
      <c r="D33" s="258" t="s">
        <v>61</v>
      </c>
      <c r="E33" s="258"/>
      <c r="F33" s="258"/>
      <c r="G33" s="258"/>
      <c r="H33" s="258"/>
      <c r="I33" s="258"/>
      <c r="J33" s="258"/>
      <c r="K33" s="258"/>
      <c r="L33" s="258"/>
      <c r="M33" s="258"/>
      <c r="N33" s="258"/>
      <c r="O33" s="258"/>
      <c r="P33" s="258"/>
      <c r="Q33" s="258" t="s">
        <v>62</v>
      </c>
      <c r="R33" s="258"/>
      <c r="S33" s="258"/>
      <c r="T33" s="258"/>
      <c r="U33" s="258"/>
      <c r="V33" s="258"/>
      <c r="W33" s="258"/>
      <c r="X33" s="258"/>
      <c r="Y33" s="258"/>
      <c r="Z33" s="258"/>
      <c r="AA33" s="258"/>
      <c r="AB33" s="258"/>
      <c r="AC33" s="258"/>
      <c r="AD33" s="258"/>
      <c r="AE33" s="285"/>
      <c r="AG33" s="21"/>
      <c r="AH33" s="21"/>
      <c r="AI33" s="21"/>
      <c r="AJ33" s="21"/>
      <c r="AK33" s="21"/>
      <c r="AL33" s="21"/>
      <c r="AM33" s="21"/>
      <c r="AN33" s="21"/>
      <c r="AO33" s="21"/>
    </row>
    <row r="34" spans="1:41" ht="27" customHeight="1" x14ac:dyDescent="0.25">
      <c r="A34" s="262"/>
      <c r="B34" s="258"/>
      <c r="C34" s="332"/>
      <c r="D34" s="101" t="s">
        <v>29</v>
      </c>
      <c r="E34" s="101" t="s">
        <v>8</v>
      </c>
      <c r="F34" s="101" t="s">
        <v>30</v>
      </c>
      <c r="G34" s="101" t="s">
        <v>31</v>
      </c>
      <c r="H34" s="101" t="s">
        <v>32</v>
      </c>
      <c r="I34" s="101" t="s">
        <v>33</v>
      </c>
      <c r="J34" s="101" t="s">
        <v>34</v>
      </c>
      <c r="K34" s="101" t="s">
        <v>35</v>
      </c>
      <c r="L34" s="101" t="s">
        <v>36</v>
      </c>
      <c r="M34" s="101" t="s">
        <v>37</v>
      </c>
      <c r="N34" s="101" t="s">
        <v>38</v>
      </c>
      <c r="O34" s="101" t="s">
        <v>39</v>
      </c>
      <c r="P34" s="101" t="s">
        <v>40</v>
      </c>
      <c r="Q34" s="329" t="s">
        <v>63</v>
      </c>
      <c r="R34" s="330"/>
      <c r="S34" s="330"/>
      <c r="T34" s="331"/>
      <c r="U34" s="258" t="s">
        <v>64</v>
      </c>
      <c r="V34" s="258"/>
      <c r="W34" s="258"/>
      <c r="X34" s="258"/>
      <c r="Y34" s="258" t="s">
        <v>65</v>
      </c>
      <c r="Z34" s="258"/>
      <c r="AA34" s="258"/>
      <c r="AB34" s="258"/>
      <c r="AC34" s="258" t="s">
        <v>66</v>
      </c>
      <c r="AD34" s="258"/>
      <c r="AE34" s="285"/>
      <c r="AG34" s="21"/>
      <c r="AH34" s="21"/>
      <c r="AI34" s="21"/>
      <c r="AJ34" s="21"/>
      <c r="AK34" s="21"/>
      <c r="AL34" s="21"/>
      <c r="AM34" s="21"/>
      <c r="AN34" s="21"/>
      <c r="AO34" s="21"/>
    </row>
    <row r="35" spans="1:41" ht="96.75" customHeight="1" x14ac:dyDescent="0.25">
      <c r="A35" s="333" t="str">
        <f>C17</f>
        <v>6 - Acompañar el 100% de la implementación de las  Políticas Públicas de PPMYEG y PPASP y de los productos que la SDMujer es responsable</v>
      </c>
      <c r="B35" s="335">
        <v>0.2</v>
      </c>
      <c r="C35" s="23" t="s">
        <v>67</v>
      </c>
      <c r="D35" s="144">
        <v>1</v>
      </c>
      <c r="E35" s="144">
        <v>1</v>
      </c>
      <c r="F35" s="144">
        <v>1</v>
      </c>
      <c r="G35" s="144">
        <v>1</v>
      </c>
      <c r="H35" s="144">
        <v>1</v>
      </c>
      <c r="I35" s="22"/>
      <c r="J35" s="22"/>
      <c r="K35" s="22"/>
      <c r="L35" s="22"/>
      <c r="M35" s="22"/>
      <c r="N35" s="22"/>
      <c r="O35" s="22"/>
      <c r="P35" s="236">
        <f>MAX(D35:O35)</f>
        <v>1</v>
      </c>
      <c r="Q35" s="347" t="s">
        <v>128</v>
      </c>
      <c r="R35" s="348"/>
      <c r="S35" s="348"/>
      <c r="T35" s="349"/>
      <c r="U35" s="353" t="s">
        <v>624</v>
      </c>
      <c r="V35" s="353"/>
      <c r="W35" s="353"/>
      <c r="X35" s="353"/>
      <c r="Y35" s="353" t="s">
        <v>129</v>
      </c>
      <c r="Z35" s="353"/>
      <c r="AA35" s="353"/>
      <c r="AB35" s="353"/>
      <c r="AC35" s="463" t="s">
        <v>130</v>
      </c>
      <c r="AD35" s="452"/>
      <c r="AE35" s="464"/>
      <c r="AG35" s="21"/>
      <c r="AH35" s="21"/>
      <c r="AI35" s="21"/>
      <c r="AJ35" s="21"/>
      <c r="AK35" s="21"/>
      <c r="AL35" s="21"/>
      <c r="AM35" s="21"/>
      <c r="AN35" s="21"/>
      <c r="AO35" s="21"/>
    </row>
    <row r="36" spans="1:41" ht="96.75" customHeight="1" thickBot="1" x14ac:dyDescent="0.3">
      <c r="A36" s="334"/>
      <c r="B36" s="336"/>
      <c r="C36" s="24" t="s">
        <v>72</v>
      </c>
      <c r="D36" s="169">
        <v>1</v>
      </c>
      <c r="E36" s="169">
        <v>1</v>
      </c>
      <c r="F36" s="25"/>
      <c r="G36" s="26"/>
      <c r="H36" s="26"/>
      <c r="I36" s="26"/>
      <c r="J36" s="26"/>
      <c r="K36" s="26"/>
      <c r="L36" s="26"/>
      <c r="M36" s="26"/>
      <c r="N36" s="26"/>
      <c r="O36" s="26"/>
      <c r="P36" s="73">
        <f>MAX(D36:O36)</f>
        <v>1</v>
      </c>
      <c r="Q36" s="350"/>
      <c r="R36" s="351"/>
      <c r="S36" s="351"/>
      <c r="T36" s="352"/>
      <c r="U36" s="354"/>
      <c r="V36" s="354"/>
      <c r="W36" s="354"/>
      <c r="X36" s="354"/>
      <c r="Y36" s="354"/>
      <c r="Z36" s="354"/>
      <c r="AA36" s="354"/>
      <c r="AB36" s="354"/>
      <c r="AC36" s="453"/>
      <c r="AD36" s="453"/>
      <c r="AE36" s="465"/>
      <c r="AG36" s="21"/>
      <c r="AH36" s="21"/>
      <c r="AI36" s="21"/>
      <c r="AJ36" s="21"/>
      <c r="AK36" s="21"/>
      <c r="AL36" s="21"/>
      <c r="AM36" s="21"/>
      <c r="AN36" s="21"/>
      <c r="AO36" s="21"/>
    </row>
    <row r="37" spans="1:41" customFormat="1" ht="17.25" customHeight="1" thickBot="1" x14ac:dyDescent="0.3"/>
    <row r="38" spans="1:41" ht="45" customHeight="1" thickBot="1" x14ac:dyDescent="0.3">
      <c r="A38" s="303" t="s">
        <v>73</v>
      </c>
      <c r="B38" s="304"/>
      <c r="C38" s="304"/>
      <c r="D38" s="304"/>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5"/>
      <c r="AG38" s="21"/>
      <c r="AH38" s="21"/>
      <c r="AI38" s="21"/>
      <c r="AJ38" s="21"/>
      <c r="AK38" s="21"/>
      <c r="AL38" s="21"/>
      <c r="AM38" s="21"/>
      <c r="AN38" s="21"/>
      <c r="AO38" s="21"/>
    </row>
    <row r="39" spans="1:41" ht="26.25" customHeight="1" x14ac:dyDescent="0.25">
      <c r="A39" s="337" t="s">
        <v>74</v>
      </c>
      <c r="B39" s="338" t="s">
        <v>75</v>
      </c>
      <c r="C39" s="342" t="s">
        <v>76</v>
      </c>
      <c r="D39" s="344" t="s">
        <v>77</v>
      </c>
      <c r="E39" s="345"/>
      <c r="F39" s="345"/>
      <c r="G39" s="345"/>
      <c r="H39" s="345"/>
      <c r="I39" s="345"/>
      <c r="J39" s="345"/>
      <c r="K39" s="345"/>
      <c r="L39" s="345"/>
      <c r="M39" s="345"/>
      <c r="N39" s="345"/>
      <c r="O39" s="345"/>
      <c r="P39" s="346"/>
      <c r="Q39" s="338" t="s">
        <v>78</v>
      </c>
      <c r="R39" s="338"/>
      <c r="S39" s="338"/>
      <c r="T39" s="338"/>
      <c r="U39" s="338"/>
      <c r="V39" s="338"/>
      <c r="W39" s="338"/>
      <c r="X39" s="338"/>
      <c r="Y39" s="338"/>
      <c r="Z39" s="338"/>
      <c r="AA39" s="338"/>
      <c r="AB39" s="338"/>
      <c r="AC39" s="338"/>
      <c r="AD39" s="338"/>
      <c r="AE39" s="357"/>
      <c r="AG39" s="21"/>
      <c r="AH39" s="21"/>
      <c r="AI39" s="21"/>
      <c r="AJ39" s="21"/>
      <c r="AK39" s="21"/>
      <c r="AL39" s="21"/>
      <c r="AM39" s="21"/>
      <c r="AN39" s="21"/>
      <c r="AO39" s="21"/>
    </row>
    <row r="40" spans="1:41" ht="26.25" customHeight="1" x14ac:dyDescent="0.25">
      <c r="A40" s="262"/>
      <c r="B40" s="258"/>
      <c r="C40" s="343"/>
      <c r="D40" s="101" t="s">
        <v>79</v>
      </c>
      <c r="E40" s="101" t="s">
        <v>80</v>
      </c>
      <c r="F40" s="101" t="s">
        <v>81</v>
      </c>
      <c r="G40" s="101" t="s">
        <v>82</v>
      </c>
      <c r="H40" s="101" t="s">
        <v>83</v>
      </c>
      <c r="I40" s="101" t="s">
        <v>84</v>
      </c>
      <c r="J40" s="101" t="s">
        <v>85</v>
      </c>
      <c r="K40" s="101" t="s">
        <v>86</v>
      </c>
      <c r="L40" s="101" t="s">
        <v>87</v>
      </c>
      <c r="M40" s="101" t="s">
        <v>88</v>
      </c>
      <c r="N40" s="101" t="s">
        <v>89</v>
      </c>
      <c r="O40" s="101" t="s">
        <v>90</v>
      </c>
      <c r="P40" s="101" t="s">
        <v>91</v>
      </c>
      <c r="Q40" s="329" t="s">
        <v>92</v>
      </c>
      <c r="R40" s="330"/>
      <c r="S40" s="330"/>
      <c r="T40" s="330"/>
      <c r="U40" s="330"/>
      <c r="V40" s="330"/>
      <c r="W40" s="330"/>
      <c r="X40" s="331"/>
      <c r="Y40" s="329" t="s">
        <v>93</v>
      </c>
      <c r="Z40" s="330"/>
      <c r="AA40" s="330"/>
      <c r="AB40" s="330"/>
      <c r="AC40" s="330"/>
      <c r="AD40" s="330"/>
      <c r="AE40" s="367"/>
      <c r="AG40" s="27"/>
      <c r="AH40" s="27"/>
      <c r="AI40" s="27"/>
      <c r="AJ40" s="27"/>
      <c r="AK40" s="27"/>
      <c r="AL40" s="27"/>
      <c r="AM40" s="27"/>
      <c r="AN40" s="27"/>
      <c r="AO40" s="27"/>
    </row>
    <row r="41" spans="1:41" ht="61.5" customHeight="1" x14ac:dyDescent="0.25">
      <c r="A41" s="466" t="s">
        <v>131</v>
      </c>
      <c r="B41" s="468">
        <v>7.0000000000000007E-2</v>
      </c>
      <c r="C41" s="31" t="s">
        <v>67</v>
      </c>
      <c r="D41" s="32">
        <v>0</v>
      </c>
      <c r="E41" s="32">
        <v>0.1</v>
      </c>
      <c r="F41" s="32">
        <v>0.3</v>
      </c>
      <c r="G41" s="32">
        <v>0.3</v>
      </c>
      <c r="H41" s="32">
        <v>0.3</v>
      </c>
      <c r="I41" s="32"/>
      <c r="J41" s="32"/>
      <c r="K41" s="32"/>
      <c r="L41" s="32"/>
      <c r="M41" s="32"/>
      <c r="N41" s="32"/>
      <c r="O41" s="32"/>
      <c r="P41" s="112">
        <f t="shared" ref="P41:P46" si="0">SUM(D41:O41)</f>
        <v>1</v>
      </c>
      <c r="Q41" s="385" t="s">
        <v>132</v>
      </c>
      <c r="R41" s="362"/>
      <c r="S41" s="362"/>
      <c r="T41" s="362"/>
      <c r="U41" s="362"/>
      <c r="V41" s="362"/>
      <c r="W41" s="362"/>
      <c r="X41" s="363"/>
      <c r="Y41" s="368" t="s">
        <v>133</v>
      </c>
      <c r="Z41" s="369"/>
      <c r="AA41" s="369"/>
      <c r="AB41" s="369"/>
      <c r="AC41" s="369"/>
      <c r="AD41" s="369"/>
      <c r="AE41" s="370"/>
      <c r="AG41" s="28"/>
      <c r="AH41" s="28"/>
      <c r="AI41" s="28"/>
      <c r="AJ41" s="28"/>
      <c r="AK41" s="28"/>
      <c r="AL41" s="28"/>
      <c r="AM41" s="28"/>
      <c r="AN41" s="28"/>
      <c r="AO41" s="28"/>
    </row>
    <row r="42" spans="1:41" ht="57" customHeight="1" x14ac:dyDescent="0.25">
      <c r="A42" s="467"/>
      <c r="B42" s="469"/>
      <c r="C42" s="29" t="s">
        <v>72</v>
      </c>
      <c r="D42" s="30">
        <v>0</v>
      </c>
      <c r="E42" s="30">
        <v>0.1</v>
      </c>
      <c r="F42" s="30"/>
      <c r="G42" s="30"/>
      <c r="H42" s="30"/>
      <c r="I42" s="30"/>
      <c r="J42" s="30"/>
      <c r="K42" s="30"/>
      <c r="L42" s="30"/>
      <c r="M42" s="30"/>
      <c r="N42" s="30"/>
      <c r="O42" s="30"/>
      <c r="P42" s="112">
        <f t="shared" si="0"/>
        <v>0.1</v>
      </c>
      <c r="Q42" s="386"/>
      <c r="R42" s="387"/>
      <c r="S42" s="387"/>
      <c r="T42" s="387"/>
      <c r="U42" s="387"/>
      <c r="V42" s="387"/>
      <c r="W42" s="387"/>
      <c r="X42" s="388"/>
      <c r="Y42" s="371"/>
      <c r="Z42" s="372"/>
      <c r="AA42" s="372"/>
      <c r="AB42" s="372"/>
      <c r="AC42" s="372"/>
      <c r="AD42" s="372"/>
      <c r="AE42" s="373"/>
    </row>
    <row r="43" spans="1:41" ht="60.95" customHeight="1" x14ac:dyDescent="0.25">
      <c r="A43" s="466" t="s">
        <v>134</v>
      </c>
      <c r="B43" s="468">
        <v>7.0000000000000007E-2</v>
      </c>
      <c r="C43" s="31" t="s">
        <v>67</v>
      </c>
      <c r="D43" s="32">
        <v>0</v>
      </c>
      <c r="E43" s="32">
        <v>0.1</v>
      </c>
      <c r="F43" s="32">
        <v>0.3</v>
      </c>
      <c r="G43" s="32">
        <v>0.3</v>
      </c>
      <c r="H43" s="32">
        <v>0.3</v>
      </c>
      <c r="I43" s="32"/>
      <c r="J43" s="32"/>
      <c r="K43" s="32"/>
      <c r="L43" s="32"/>
      <c r="M43" s="32"/>
      <c r="N43" s="32"/>
      <c r="O43" s="32"/>
      <c r="P43" s="112">
        <f t="shared" si="0"/>
        <v>1</v>
      </c>
      <c r="Q43" s="385" t="s">
        <v>135</v>
      </c>
      <c r="R43" s="362"/>
      <c r="S43" s="362"/>
      <c r="T43" s="362"/>
      <c r="U43" s="362"/>
      <c r="V43" s="362"/>
      <c r="W43" s="362"/>
      <c r="X43" s="363"/>
      <c r="Y43" s="368" t="s">
        <v>136</v>
      </c>
      <c r="Z43" s="369"/>
      <c r="AA43" s="369"/>
      <c r="AB43" s="369"/>
      <c r="AC43" s="369"/>
      <c r="AD43" s="369"/>
      <c r="AE43" s="370"/>
    </row>
    <row r="44" spans="1:41" ht="48.95" customHeight="1" x14ac:dyDescent="0.25">
      <c r="A44" s="467"/>
      <c r="B44" s="469"/>
      <c r="C44" s="29" t="s">
        <v>72</v>
      </c>
      <c r="D44" s="30">
        <v>0</v>
      </c>
      <c r="E44" s="30">
        <v>0.1</v>
      </c>
      <c r="F44" s="30"/>
      <c r="G44" s="30"/>
      <c r="H44" s="30"/>
      <c r="I44" s="30"/>
      <c r="J44" s="30"/>
      <c r="K44" s="30"/>
      <c r="L44" s="30"/>
      <c r="M44" s="30"/>
      <c r="N44" s="30"/>
      <c r="O44" s="30"/>
      <c r="P44" s="112">
        <f t="shared" si="0"/>
        <v>0.1</v>
      </c>
      <c r="Q44" s="386"/>
      <c r="R44" s="387"/>
      <c r="S44" s="387"/>
      <c r="T44" s="387"/>
      <c r="U44" s="387"/>
      <c r="V44" s="387"/>
      <c r="W44" s="387"/>
      <c r="X44" s="388"/>
      <c r="Y44" s="371"/>
      <c r="Z44" s="372"/>
      <c r="AA44" s="372"/>
      <c r="AB44" s="372"/>
      <c r="AC44" s="372"/>
      <c r="AD44" s="372"/>
      <c r="AE44" s="373"/>
    </row>
    <row r="45" spans="1:41" ht="67.5" customHeight="1" x14ac:dyDescent="0.25">
      <c r="A45" s="470" t="s">
        <v>137</v>
      </c>
      <c r="B45" s="472">
        <v>0.06</v>
      </c>
      <c r="C45" s="31" t="s">
        <v>67</v>
      </c>
      <c r="D45" s="32">
        <v>0</v>
      </c>
      <c r="E45" s="32">
        <v>0.1</v>
      </c>
      <c r="F45" s="32">
        <v>0.3</v>
      </c>
      <c r="G45" s="32">
        <v>0.3</v>
      </c>
      <c r="H45" s="32">
        <v>0.3</v>
      </c>
      <c r="I45" s="32"/>
      <c r="J45" s="32"/>
      <c r="K45" s="32"/>
      <c r="L45" s="32"/>
      <c r="M45" s="32"/>
      <c r="N45" s="32"/>
      <c r="O45" s="32"/>
      <c r="P45" s="112">
        <f t="shared" si="0"/>
        <v>1</v>
      </c>
      <c r="Q45" s="374" t="s">
        <v>138</v>
      </c>
      <c r="R45" s="473"/>
      <c r="S45" s="473"/>
      <c r="T45" s="473"/>
      <c r="U45" s="473"/>
      <c r="V45" s="473"/>
      <c r="W45" s="473"/>
      <c r="X45" s="474"/>
      <c r="Y45" s="454" t="s">
        <v>633</v>
      </c>
      <c r="Z45" s="369"/>
      <c r="AA45" s="369"/>
      <c r="AB45" s="369"/>
      <c r="AC45" s="369"/>
      <c r="AD45" s="369"/>
      <c r="AE45" s="370"/>
    </row>
    <row r="46" spans="1:41" ht="67.5" customHeight="1" x14ac:dyDescent="0.25">
      <c r="A46" s="471"/>
      <c r="B46" s="472"/>
      <c r="C46" s="29" t="s">
        <v>72</v>
      </c>
      <c r="D46" s="30">
        <v>0.02</v>
      </c>
      <c r="E46" s="30">
        <v>0.1</v>
      </c>
      <c r="F46" s="30"/>
      <c r="G46" s="30"/>
      <c r="H46" s="30"/>
      <c r="I46" s="30"/>
      <c r="J46" s="30"/>
      <c r="K46" s="30"/>
      <c r="L46" s="30"/>
      <c r="M46" s="30"/>
      <c r="N46" s="30"/>
      <c r="O46" s="30"/>
      <c r="P46" s="112">
        <f t="shared" si="0"/>
        <v>0.12000000000000001</v>
      </c>
      <c r="Q46" s="475"/>
      <c r="R46" s="476"/>
      <c r="S46" s="476"/>
      <c r="T46" s="476"/>
      <c r="U46" s="476"/>
      <c r="V46" s="476"/>
      <c r="W46" s="476"/>
      <c r="X46" s="477"/>
      <c r="Y46" s="371"/>
      <c r="Z46" s="372"/>
      <c r="AA46" s="372"/>
      <c r="AB46" s="372"/>
      <c r="AC46" s="372"/>
      <c r="AD46" s="372"/>
      <c r="AE46" s="373"/>
    </row>
    <row r="47" spans="1:41" ht="15" customHeight="1" x14ac:dyDescent="0.25">
      <c r="A47" s="2" t="s">
        <v>107</v>
      </c>
    </row>
  </sheetData>
  <mergeCells count="79">
    <mergeCell ref="A41:A42"/>
    <mergeCell ref="B41:B42"/>
    <mergeCell ref="Q41:X42"/>
    <mergeCell ref="Y41:AE42"/>
    <mergeCell ref="A45:A46"/>
    <mergeCell ref="B45:B46"/>
    <mergeCell ref="Q45:X46"/>
    <mergeCell ref="Y45:AE46"/>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Y15:Z15"/>
    <mergeCell ref="AA15:AE15"/>
    <mergeCell ref="R15:X15"/>
    <mergeCell ref="A11:B13"/>
    <mergeCell ref="C11:AE13"/>
    <mergeCell ref="A7:B9"/>
    <mergeCell ref="C7:C9"/>
    <mergeCell ref="D7:H9"/>
    <mergeCell ref="I7:J9"/>
    <mergeCell ref="K7:L9"/>
    <mergeCell ref="M7:N7"/>
    <mergeCell ref="O7:P7"/>
    <mergeCell ref="M8:N8"/>
    <mergeCell ref="O8:P8"/>
    <mergeCell ref="M9:N9"/>
    <mergeCell ref="O9:P9"/>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1 Q45 Q43" xr:uid="{1B0DB8E8-D6ED-45AF-BD79-5BA4206124DD}">
      <formula1>2000</formula1>
    </dataValidation>
    <dataValidation type="textLength" operator="lessThanOrEqual" allowBlank="1" showInputMessage="1" showErrorMessage="1" errorTitle="Máximo 2.000 caracteres" error="Máximo 2.000 caracteres" promptTitle="2.000 caracteres" sqref="Q30:Q31" xr:uid="{65D6611D-82D7-46AD-9BB9-78DBF89F8727}">
      <formula1>2000</formula1>
    </dataValidation>
    <dataValidation type="list" allowBlank="1" showInputMessage="1" showErrorMessage="1" sqref="C7:C9" xr:uid="{830BED5B-E0AC-4915-8355-4B3E78FFB623}">
      <formula1>$B$21:$M$21</formula1>
    </dataValidation>
  </dataValidations>
  <hyperlinks>
    <hyperlink ref="Y41:AE42" r:id="rId1" display="https://secretariadistritald.sharepoint.com/:f:/s/PLANDEACCIN-POADDDP2023/EkV47D0BiOZJhxmFYQ1sCY4Bebl40vK_hlCAHZlDuatbiA?e=6hbgCc" xr:uid="{00200774-F2B6-4A15-A3E6-B63E3CF58BE1}"/>
    <hyperlink ref="Y43:AE44" r:id="rId2" display="https://secretariadistritald.sharepoint.com/:f:/s/PLANDEACCIN-POADDDP2023/Ej_H-6562PVIlAP3hAurrsABp-QOFz6JwQn_zTQ5uCuQCg?e=0kwYfc" xr:uid="{2C8DAAE6-E349-4C04-B207-AAEF5DEF2609}"/>
    <hyperlink ref="Y45" r:id="rId3" xr:uid="{2F4DA0F5-A1F1-4E9F-873D-A9AE658BFB93}"/>
  </hyperlinks>
  <pageMargins left="0.25" right="0.25" top="0.75" bottom="0.75" header="0.3" footer="0.3"/>
  <pageSetup scale="20" orientation="landscape" r:id="rId4"/>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XFD23"/>
  <sheetViews>
    <sheetView view="pageBreakPreview" zoomScale="70" zoomScaleNormal="80" zoomScaleSheetLayoutView="70" workbookViewId="0">
      <selection activeCell="G13" sqref="G13"/>
    </sheetView>
  </sheetViews>
  <sheetFormatPr baseColWidth="10" defaultColWidth="10.85546875" defaultRowHeight="15" x14ac:dyDescent="0.25"/>
  <cols>
    <col min="1" max="1" width="15" style="34" customWidth="1"/>
    <col min="2" max="2" width="8.28515625" style="34" customWidth="1"/>
    <col min="3" max="3" width="11.42578125" style="34" customWidth="1"/>
    <col min="4" max="4" width="23.42578125" style="34" customWidth="1"/>
    <col min="5" max="5" width="15.85546875" style="34" customWidth="1"/>
    <col min="6" max="7" width="29.28515625" style="34" customWidth="1"/>
    <col min="8" max="8" width="29.140625" style="34" customWidth="1"/>
    <col min="9" max="9" width="20.42578125" style="34" customWidth="1"/>
    <col min="10" max="10" width="18.85546875" style="48" customWidth="1"/>
    <col min="11" max="11" width="15.28515625" style="48" customWidth="1"/>
    <col min="12" max="12" width="39.28515625" style="34" customWidth="1"/>
    <col min="13" max="13" width="21.140625" style="34" customWidth="1"/>
    <col min="14" max="18" width="8.7109375" style="34" customWidth="1"/>
    <col min="19" max="19" width="25.85546875" style="34" customWidth="1"/>
    <col min="20" max="20" width="35.42578125" style="34" customWidth="1"/>
    <col min="21" max="21" width="12.140625" style="34" customWidth="1"/>
    <col min="22" max="29" width="7.42578125" style="34" customWidth="1"/>
    <col min="30" max="33" width="9.85546875" style="34" customWidth="1"/>
    <col min="34" max="43" width="8.140625" style="34" customWidth="1"/>
    <col min="44" max="44" width="5.85546875" style="34" customWidth="1"/>
    <col min="45" max="45" width="17.140625" style="34" customWidth="1"/>
    <col min="46" max="46" width="10.42578125" style="98" customWidth="1"/>
    <col min="47" max="47" width="116" style="34" customWidth="1"/>
    <col min="48" max="48" width="20.28515625" style="34" customWidth="1"/>
    <col min="49" max="49" width="93" style="34" customWidth="1"/>
    <col min="50" max="50" width="24.42578125" style="34" customWidth="1"/>
    <col min="51" max="51" width="24.42578125" style="567" customWidth="1"/>
    <col min="52" max="16382" width="10.85546875" style="34"/>
    <col min="16383" max="16383" width="9" style="34" customWidth="1"/>
    <col min="16384" max="16384" width="10.85546875" style="34"/>
  </cols>
  <sheetData>
    <row r="1" spans="1:51 16384:16384" ht="15.95" customHeight="1" x14ac:dyDescent="0.25">
      <c r="A1" s="505" t="s">
        <v>0</v>
      </c>
      <c r="B1" s="506"/>
      <c r="C1" s="506"/>
      <c r="D1" s="506"/>
      <c r="E1" s="506"/>
      <c r="F1" s="506"/>
      <c r="G1" s="506"/>
      <c r="H1" s="506"/>
      <c r="I1" s="506"/>
      <c r="J1" s="506"/>
      <c r="K1" s="506"/>
      <c r="L1" s="506"/>
      <c r="M1" s="506"/>
      <c r="N1" s="506"/>
      <c r="O1" s="506"/>
      <c r="P1" s="506"/>
      <c r="Q1" s="506"/>
      <c r="R1" s="506"/>
      <c r="S1" s="506"/>
      <c r="T1" s="506"/>
      <c r="U1" s="506"/>
      <c r="V1" s="506"/>
      <c r="W1" s="506"/>
      <c r="X1" s="506"/>
      <c r="Y1" s="506"/>
      <c r="Z1" s="506"/>
      <c r="AA1" s="506"/>
      <c r="AB1" s="506"/>
      <c r="AC1" s="506"/>
      <c r="AD1" s="506"/>
      <c r="AE1" s="506"/>
      <c r="AF1" s="506"/>
      <c r="AG1" s="506"/>
      <c r="AH1" s="506"/>
      <c r="AI1" s="506"/>
      <c r="AJ1" s="506"/>
      <c r="AK1" s="506"/>
      <c r="AL1" s="506"/>
      <c r="AM1" s="506"/>
      <c r="AN1" s="506"/>
      <c r="AO1" s="506"/>
      <c r="AP1" s="506"/>
      <c r="AQ1" s="506"/>
      <c r="AR1" s="506"/>
      <c r="AS1" s="506"/>
      <c r="AT1" s="506"/>
      <c r="AU1" s="506"/>
      <c r="AV1" s="506"/>
      <c r="AW1" s="507"/>
      <c r="AX1" s="500" t="s">
        <v>1</v>
      </c>
      <c r="AY1" s="501"/>
    </row>
    <row r="2" spans="1:51 16384:16384" ht="15.95" customHeight="1" x14ac:dyDescent="0.25">
      <c r="A2" s="508" t="s">
        <v>2</v>
      </c>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509"/>
      <c r="AJ2" s="509"/>
      <c r="AK2" s="509"/>
      <c r="AL2" s="509"/>
      <c r="AM2" s="509"/>
      <c r="AN2" s="509"/>
      <c r="AO2" s="509"/>
      <c r="AP2" s="509"/>
      <c r="AQ2" s="509"/>
      <c r="AR2" s="509"/>
      <c r="AS2" s="509"/>
      <c r="AT2" s="509"/>
      <c r="AU2" s="509"/>
      <c r="AV2" s="509"/>
      <c r="AW2" s="510"/>
      <c r="AX2" s="502" t="s">
        <v>3</v>
      </c>
      <c r="AY2" s="503"/>
    </row>
    <row r="3" spans="1:51 16384:16384" ht="15" customHeight="1" x14ac:dyDescent="0.25">
      <c r="A3" s="511" t="s">
        <v>139</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L3" s="512"/>
      <c r="AM3" s="512"/>
      <c r="AN3" s="512"/>
      <c r="AO3" s="512"/>
      <c r="AP3" s="512"/>
      <c r="AQ3" s="512"/>
      <c r="AR3" s="512"/>
      <c r="AS3" s="512"/>
      <c r="AT3" s="512"/>
      <c r="AU3" s="512"/>
      <c r="AV3" s="512"/>
      <c r="AW3" s="513"/>
      <c r="AX3" s="502" t="s">
        <v>5</v>
      </c>
      <c r="AY3" s="503"/>
    </row>
    <row r="4" spans="1:51 16384:16384" ht="15.95" customHeight="1" x14ac:dyDescent="0.25">
      <c r="A4" s="505"/>
      <c r="B4" s="506"/>
      <c r="C4" s="506"/>
      <c r="D4" s="506"/>
      <c r="E4" s="506"/>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6"/>
      <c r="AK4" s="506"/>
      <c r="AL4" s="506"/>
      <c r="AM4" s="506"/>
      <c r="AN4" s="506"/>
      <c r="AO4" s="506"/>
      <c r="AP4" s="506"/>
      <c r="AQ4" s="506"/>
      <c r="AR4" s="506"/>
      <c r="AS4" s="506"/>
      <c r="AT4" s="506"/>
      <c r="AU4" s="506"/>
      <c r="AV4" s="506"/>
      <c r="AW4" s="507"/>
      <c r="AX4" s="504" t="s">
        <v>140</v>
      </c>
      <c r="AY4" s="504"/>
    </row>
    <row r="5" spans="1:51 16384:16384" ht="15" customHeight="1" x14ac:dyDescent="0.25">
      <c r="A5" s="486" t="s">
        <v>141</v>
      </c>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8"/>
      <c r="AG5" s="490" t="s">
        <v>13</v>
      </c>
      <c r="AH5" s="491"/>
      <c r="AI5" s="491"/>
      <c r="AJ5" s="491"/>
      <c r="AK5" s="491"/>
      <c r="AL5" s="491"/>
      <c r="AM5" s="491"/>
      <c r="AN5" s="491"/>
      <c r="AO5" s="491"/>
      <c r="AP5" s="491"/>
      <c r="AQ5" s="491"/>
      <c r="AR5" s="491"/>
      <c r="AS5" s="491"/>
      <c r="AT5" s="514"/>
      <c r="AU5" s="478" t="s">
        <v>142</v>
      </c>
      <c r="AV5" s="478" t="s">
        <v>143</v>
      </c>
      <c r="AW5" s="478" t="s">
        <v>144</v>
      </c>
      <c r="AX5" s="478" t="s">
        <v>145</v>
      </c>
      <c r="AY5" s="478" t="s">
        <v>146</v>
      </c>
    </row>
    <row r="6" spans="1:51 16384:16384" ht="15" customHeight="1" x14ac:dyDescent="0.25">
      <c r="A6" s="489" t="s">
        <v>9</v>
      </c>
      <c r="B6" s="497">
        <v>45356</v>
      </c>
      <c r="C6" s="498"/>
      <c r="D6" s="514"/>
      <c r="E6" s="496" t="s">
        <v>11</v>
      </c>
      <c r="F6" s="496"/>
      <c r="G6" s="42"/>
      <c r="H6" s="125"/>
      <c r="I6" s="490"/>
      <c r="J6" s="491"/>
      <c r="K6" s="491"/>
      <c r="L6" s="491"/>
      <c r="M6" s="491"/>
      <c r="N6" s="491"/>
      <c r="O6" s="491"/>
      <c r="P6" s="491"/>
      <c r="Q6" s="491"/>
      <c r="R6" s="491"/>
      <c r="S6" s="491"/>
      <c r="T6" s="491"/>
      <c r="U6" s="35"/>
      <c r="V6" s="35"/>
      <c r="W6" s="35"/>
      <c r="X6" s="35"/>
      <c r="Y6" s="35"/>
      <c r="Z6" s="35"/>
      <c r="AA6" s="35"/>
      <c r="AB6" s="35"/>
      <c r="AC6" s="35"/>
      <c r="AD6" s="35"/>
      <c r="AE6" s="35"/>
      <c r="AF6" s="36"/>
      <c r="AG6" s="492"/>
      <c r="AH6" s="493"/>
      <c r="AI6" s="493"/>
      <c r="AJ6" s="493"/>
      <c r="AK6" s="493"/>
      <c r="AL6" s="493"/>
      <c r="AM6" s="493"/>
      <c r="AN6" s="493"/>
      <c r="AO6" s="493"/>
      <c r="AP6" s="493"/>
      <c r="AQ6" s="493"/>
      <c r="AR6" s="493"/>
      <c r="AS6" s="493"/>
      <c r="AT6" s="515"/>
      <c r="AU6" s="479"/>
      <c r="AV6" s="479"/>
      <c r="AW6" s="479"/>
      <c r="AX6" s="479"/>
      <c r="AY6" s="479"/>
    </row>
    <row r="7" spans="1:51 16384:16384" ht="15" customHeight="1" x14ac:dyDescent="0.25">
      <c r="A7" s="489"/>
      <c r="B7" s="498"/>
      <c r="C7" s="498"/>
      <c r="D7" s="515"/>
      <c r="E7" s="496" t="s">
        <v>12</v>
      </c>
      <c r="F7" s="496"/>
      <c r="G7" s="42"/>
      <c r="H7" s="126"/>
      <c r="I7" s="492"/>
      <c r="J7" s="493"/>
      <c r="K7" s="493"/>
      <c r="L7" s="493"/>
      <c r="M7" s="493"/>
      <c r="N7" s="493"/>
      <c r="O7" s="493"/>
      <c r="P7" s="493"/>
      <c r="Q7" s="493"/>
      <c r="R7" s="493"/>
      <c r="S7" s="493"/>
      <c r="T7" s="493"/>
      <c r="U7" s="37"/>
      <c r="V7" s="37"/>
      <c r="W7" s="37"/>
      <c r="X7" s="37"/>
      <c r="Y7" s="37"/>
      <c r="Z7" s="37"/>
      <c r="AA7" s="37"/>
      <c r="AB7" s="37"/>
      <c r="AC7" s="37"/>
      <c r="AD7" s="37"/>
      <c r="AE7" s="37"/>
      <c r="AF7" s="38"/>
      <c r="AG7" s="492"/>
      <c r="AH7" s="493"/>
      <c r="AI7" s="493"/>
      <c r="AJ7" s="493"/>
      <c r="AK7" s="493"/>
      <c r="AL7" s="493"/>
      <c r="AM7" s="493"/>
      <c r="AN7" s="493"/>
      <c r="AO7" s="493"/>
      <c r="AP7" s="493"/>
      <c r="AQ7" s="493"/>
      <c r="AR7" s="493"/>
      <c r="AS7" s="493"/>
      <c r="AT7" s="515"/>
      <c r="AU7" s="479"/>
      <c r="AV7" s="479"/>
      <c r="AW7" s="479"/>
      <c r="AX7" s="479"/>
      <c r="AY7" s="479"/>
    </row>
    <row r="8" spans="1:51 16384:16384" ht="15" customHeight="1" x14ac:dyDescent="0.25">
      <c r="A8" s="489"/>
      <c r="B8" s="498"/>
      <c r="C8" s="498"/>
      <c r="D8" s="516"/>
      <c r="E8" s="496" t="s">
        <v>13</v>
      </c>
      <c r="F8" s="496"/>
      <c r="G8" s="42" t="s">
        <v>116</v>
      </c>
      <c r="H8" s="127"/>
      <c r="I8" s="494"/>
      <c r="J8" s="495"/>
      <c r="K8" s="495"/>
      <c r="L8" s="495"/>
      <c r="M8" s="495"/>
      <c r="N8" s="495"/>
      <c r="O8" s="495"/>
      <c r="P8" s="495"/>
      <c r="Q8" s="495"/>
      <c r="R8" s="495"/>
      <c r="S8" s="495"/>
      <c r="T8" s="495"/>
      <c r="U8" s="39"/>
      <c r="V8" s="39"/>
      <c r="W8" s="39"/>
      <c r="X8" s="39"/>
      <c r="Y8" s="39"/>
      <c r="Z8" s="39"/>
      <c r="AA8" s="39"/>
      <c r="AB8" s="39"/>
      <c r="AC8" s="39"/>
      <c r="AD8" s="39"/>
      <c r="AE8" s="39"/>
      <c r="AF8" s="40"/>
      <c r="AG8" s="492"/>
      <c r="AH8" s="493"/>
      <c r="AI8" s="493"/>
      <c r="AJ8" s="493"/>
      <c r="AK8" s="493"/>
      <c r="AL8" s="493"/>
      <c r="AM8" s="493"/>
      <c r="AN8" s="493"/>
      <c r="AO8" s="493"/>
      <c r="AP8" s="493"/>
      <c r="AQ8" s="493"/>
      <c r="AR8" s="493"/>
      <c r="AS8" s="493"/>
      <c r="AT8" s="515"/>
      <c r="AU8" s="479"/>
      <c r="AV8" s="479"/>
      <c r="AW8" s="479"/>
      <c r="AX8" s="479"/>
      <c r="AY8" s="479"/>
    </row>
    <row r="9" spans="1:51 16384:16384" ht="15" customHeight="1" x14ac:dyDescent="0.25">
      <c r="A9" s="486" t="s">
        <v>147</v>
      </c>
      <c r="B9" s="487"/>
      <c r="C9" s="487"/>
      <c r="D9" s="487"/>
      <c r="E9" s="499" t="s">
        <v>56</v>
      </c>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2"/>
      <c r="AH9" s="493"/>
      <c r="AI9" s="493"/>
      <c r="AJ9" s="493"/>
      <c r="AK9" s="493"/>
      <c r="AL9" s="493"/>
      <c r="AM9" s="493"/>
      <c r="AN9" s="493"/>
      <c r="AO9" s="493"/>
      <c r="AP9" s="493"/>
      <c r="AQ9" s="493"/>
      <c r="AR9" s="493"/>
      <c r="AS9" s="493"/>
      <c r="AT9" s="515"/>
      <c r="AU9" s="479"/>
      <c r="AV9" s="479"/>
      <c r="AW9" s="479"/>
      <c r="AX9" s="479"/>
      <c r="AY9" s="479"/>
    </row>
    <row r="10" spans="1:51 16384:16384" ht="15" customHeight="1" x14ac:dyDescent="0.25">
      <c r="A10" s="486" t="s">
        <v>148</v>
      </c>
      <c r="B10" s="487"/>
      <c r="C10" s="487"/>
      <c r="D10" s="487"/>
      <c r="E10" s="499" t="s">
        <v>149</v>
      </c>
      <c r="F10" s="499"/>
      <c r="G10" s="499"/>
      <c r="H10" s="499"/>
      <c r="I10" s="499"/>
      <c r="J10" s="499"/>
      <c r="K10" s="499"/>
      <c r="L10" s="499"/>
      <c r="M10" s="499"/>
      <c r="N10" s="499"/>
      <c r="O10" s="499"/>
      <c r="P10" s="499"/>
      <c r="Q10" s="499"/>
      <c r="R10" s="499"/>
      <c r="S10" s="499"/>
      <c r="T10" s="499"/>
      <c r="U10" s="499"/>
      <c r="V10" s="499"/>
      <c r="W10" s="499"/>
      <c r="X10" s="499"/>
      <c r="Y10" s="499"/>
      <c r="Z10" s="499"/>
      <c r="AA10" s="499"/>
      <c r="AB10" s="499"/>
      <c r="AC10" s="499"/>
      <c r="AD10" s="499"/>
      <c r="AE10" s="499"/>
      <c r="AF10" s="499"/>
      <c r="AG10" s="494"/>
      <c r="AH10" s="495"/>
      <c r="AI10" s="495"/>
      <c r="AJ10" s="495"/>
      <c r="AK10" s="495"/>
      <c r="AL10" s="495"/>
      <c r="AM10" s="495"/>
      <c r="AN10" s="495"/>
      <c r="AO10" s="495"/>
      <c r="AP10" s="495"/>
      <c r="AQ10" s="495"/>
      <c r="AR10" s="495"/>
      <c r="AS10" s="495"/>
      <c r="AT10" s="516"/>
      <c r="AU10" s="479"/>
      <c r="AV10" s="479"/>
      <c r="AW10" s="479"/>
      <c r="AX10" s="479"/>
      <c r="AY10" s="479"/>
    </row>
    <row r="11" spans="1:51 16384:16384" ht="39.950000000000003" customHeight="1" x14ac:dyDescent="0.25">
      <c r="A11" s="480" t="s">
        <v>150</v>
      </c>
      <c r="B11" s="481"/>
      <c r="C11" s="481"/>
      <c r="D11" s="481"/>
      <c r="E11" s="482"/>
      <c r="F11" s="478" t="s">
        <v>151</v>
      </c>
      <c r="G11" s="478" t="s">
        <v>152</v>
      </c>
      <c r="H11" s="478" t="s">
        <v>153</v>
      </c>
      <c r="I11" s="478" t="s">
        <v>154</v>
      </c>
      <c r="J11" s="478" t="s">
        <v>155</v>
      </c>
      <c r="K11" s="478" t="s">
        <v>156</v>
      </c>
      <c r="L11" s="478" t="s">
        <v>157</v>
      </c>
      <c r="M11" s="478" t="s">
        <v>158</v>
      </c>
      <c r="N11" s="480" t="s">
        <v>159</v>
      </c>
      <c r="O11" s="481"/>
      <c r="P11" s="481"/>
      <c r="Q11" s="481"/>
      <c r="R11" s="482"/>
      <c r="S11" s="478" t="s">
        <v>160</v>
      </c>
      <c r="T11" s="478" t="s">
        <v>161</v>
      </c>
      <c r="U11" s="486" t="s">
        <v>162</v>
      </c>
      <c r="V11" s="487"/>
      <c r="W11" s="487"/>
      <c r="X11" s="487"/>
      <c r="Y11" s="487"/>
      <c r="Z11" s="487"/>
      <c r="AA11" s="487"/>
      <c r="AB11" s="487"/>
      <c r="AC11" s="487"/>
      <c r="AD11" s="487"/>
      <c r="AE11" s="487"/>
      <c r="AF11" s="488"/>
      <c r="AG11" s="486" t="s">
        <v>163</v>
      </c>
      <c r="AH11" s="487"/>
      <c r="AI11" s="487"/>
      <c r="AJ11" s="487"/>
      <c r="AK11" s="487"/>
      <c r="AL11" s="487"/>
      <c r="AM11" s="487"/>
      <c r="AN11" s="487"/>
      <c r="AO11" s="487"/>
      <c r="AP11" s="487"/>
      <c r="AQ11" s="487"/>
      <c r="AR11" s="488"/>
      <c r="AS11" s="480" t="s">
        <v>40</v>
      </c>
      <c r="AT11" s="482"/>
      <c r="AU11" s="479"/>
      <c r="AV11" s="479"/>
      <c r="AW11" s="479"/>
      <c r="AX11" s="479"/>
      <c r="AY11" s="479"/>
    </row>
    <row r="12" spans="1:51 16384:16384" ht="28.5" x14ac:dyDescent="0.25">
      <c r="A12" s="41" t="s">
        <v>164</v>
      </c>
      <c r="B12" s="41" t="s">
        <v>165</v>
      </c>
      <c r="C12" s="41" t="s">
        <v>166</v>
      </c>
      <c r="D12" s="41" t="s">
        <v>167</v>
      </c>
      <c r="E12" s="41" t="s">
        <v>168</v>
      </c>
      <c r="F12" s="483"/>
      <c r="G12" s="483"/>
      <c r="H12" s="483"/>
      <c r="I12" s="483"/>
      <c r="J12" s="483"/>
      <c r="K12" s="483"/>
      <c r="L12" s="483"/>
      <c r="M12" s="483"/>
      <c r="N12" s="41">
        <v>2020</v>
      </c>
      <c r="O12" s="41">
        <v>2021</v>
      </c>
      <c r="P12" s="41">
        <v>2022</v>
      </c>
      <c r="Q12" s="41">
        <v>2023</v>
      </c>
      <c r="R12" s="41">
        <v>2024</v>
      </c>
      <c r="S12" s="483"/>
      <c r="T12" s="479"/>
      <c r="U12" s="46" t="s">
        <v>29</v>
      </c>
      <c r="V12" s="46" t="s">
        <v>8</v>
      </c>
      <c r="W12" s="46" t="s">
        <v>30</v>
      </c>
      <c r="X12" s="46" t="s">
        <v>31</v>
      </c>
      <c r="Y12" s="46" t="s">
        <v>32</v>
      </c>
      <c r="Z12" s="46" t="s">
        <v>33</v>
      </c>
      <c r="AA12" s="46" t="s">
        <v>34</v>
      </c>
      <c r="AB12" s="46" t="s">
        <v>35</v>
      </c>
      <c r="AC12" s="46" t="s">
        <v>36</v>
      </c>
      <c r="AD12" s="46" t="s">
        <v>37</v>
      </c>
      <c r="AE12" s="46" t="s">
        <v>38</v>
      </c>
      <c r="AF12" s="46" t="s">
        <v>39</v>
      </c>
      <c r="AG12" s="46" t="s">
        <v>29</v>
      </c>
      <c r="AH12" s="46" t="s">
        <v>8</v>
      </c>
      <c r="AI12" s="46" t="s">
        <v>30</v>
      </c>
      <c r="AJ12" s="46" t="s">
        <v>31</v>
      </c>
      <c r="AK12" s="46" t="s">
        <v>32</v>
      </c>
      <c r="AL12" s="46" t="s">
        <v>33</v>
      </c>
      <c r="AM12" s="46" t="s">
        <v>34</v>
      </c>
      <c r="AN12" s="46" t="s">
        <v>35</v>
      </c>
      <c r="AO12" s="46" t="s">
        <v>36</v>
      </c>
      <c r="AP12" s="46" t="s">
        <v>37</v>
      </c>
      <c r="AQ12" s="46" t="s">
        <v>38</v>
      </c>
      <c r="AR12" s="46" t="s">
        <v>39</v>
      </c>
      <c r="AS12" s="41" t="s">
        <v>169</v>
      </c>
      <c r="AT12" s="97" t="s">
        <v>170</v>
      </c>
      <c r="AU12" s="483"/>
      <c r="AV12" s="483"/>
      <c r="AW12" s="483"/>
      <c r="AX12" s="483"/>
      <c r="AY12" s="483"/>
    </row>
    <row r="13" spans="1:51 16384:16384" ht="269.25" customHeight="1" x14ac:dyDescent="0.25">
      <c r="A13" s="153">
        <v>38</v>
      </c>
      <c r="B13" s="42"/>
      <c r="C13" s="155"/>
      <c r="D13" s="43"/>
      <c r="E13" s="43" t="s">
        <v>56</v>
      </c>
      <c r="F13" s="43" t="s">
        <v>171</v>
      </c>
      <c r="G13" s="43" t="s">
        <v>172</v>
      </c>
      <c r="H13" s="43" t="s">
        <v>173</v>
      </c>
      <c r="I13" s="43" t="s">
        <v>174</v>
      </c>
      <c r="J13" s="158">
        <v>1</v>
      </c>
      <c r="K13" s="156" t="s">
        <v>175</v>
      </c>
      <c r="L13" s="43" t="s">
        <v>176</v>
      </c>
      <c r="M13" s="180" t="s">
        <v>177</v>
      </c>
      <c r="N13" s="181">
        <v>1</v>
      </c>
      <c r="O13" s="181">
        <v>1</v>
      </c>
      <c r="P13" s="181">
        <v>1</v>
      </c>
      <c r="Q13" s="181">
        <v>1</v>
      </c>
      <c r="R13" s="181">
        <v>1</v>
      </c>
      <c r="S13" s="43" t="s">
        <v>178</v>
      </c>
      <c r="T13" s="43" t="s">
        <v>179</v>
      </c>
      <c r="U13" s="205">
        <v>0</v>
      </c>
      <c r="V13" s="206">
        <v>1</v>
      </c>
      <c r="W13" s="206">
        <v>1</v>
      </c>
      <c r="X13" s="206">
        <v>1</v>
      </c>
      <c r="Y13" s="206">
        <v>1</v>
      </c>
      <c r="Z13" s="44"/>
      <c r="AA13" s="44"/>
      <c r="AB13" s="44"/>
      <c r="AC13" s="44"/>
      <c r="AD13" s="44"/>
      <c r="AE13" s="44"/>
      <c r="AF13" s="44"/>
      <c r="AG13" s="168"/>
      <c r="AH13" s="168">
        <v>1</v>
      </c>
      <c r="AI13" s="44"/>
      <c r="AJ13" s="44"/>
      <c r="AK13" s="44"/>
      <c r="AL13" s="44"/>
      <c r="AM13" s="44"/>
      <c r="AN13" s="44"/>
      <c r="AO13" s="44"/>
      <c r="AP13" s="44"/>
      <c r="AQ13" s="44"/>
      <c r="AR13" s="44"/>
      <c r="AS13" s="45">
        <f>IF(I13="suma",SUM(AG13:AR13),IF(I13="creciente",MAX(AG13:AR13),IF(I13="DECRECIENTE",Q13-MIN(AG13:AR13),IF(I13="CONSTANTE",MAX(AG13:AR13)," "))))</f>
        <v>1</v>
      </c>
      <c r="AT13" s="241">
        <f>IF(I13="suma",AS13/R13,IF(I13="creciente",AS13/(MAX(U13:AF13)),IF(I13="DECRECIENTE",AS13/(Q13-(MIN(U13:AF13))),IF(I13="CONSTANTE",AS13/MAX(U13:AF13)," "))))</f>
        <v>1</v>
      </c>
      <c r="AU13" s="220" t="s">
        <v>180</v>
      </c>
      <c r="AV13" s="170" t="s">
        <v>181</v>
      </c>
      <c r="AW13" s="162" t="s">
        <v>182</v>
      </c>
      <c r="AX13" s="568" t="s">
        <v>183</v>
      </c>
      <c r="AY13" s="566" t="s">
        <v>70</v>
      </c>
      <c r="XFD13" s="34" t="s">
        <v>184</v>
      </c>
    </row>
    <row r="14" spans="1:51 16384:16384" ht="409.6" customHeight="1" x14ac:dyDescent="0.25">
      <c r="A14" s="154">
        <v>39</v>
      </c>
      <c r="B14" s="42"/>
      <c r="C14" s="155"/>
      <c r="D14" s="43"/>
      <c r="E14" s="43" t="s">
        <v>56</v>
      </c>
      <c r="F14" s="43" t="s">
        <v>185</v>
      </c>
      <c r="G14" s="43" t="s">
        <v>186</v>
      </c>
      <c r="H14" s="43" t="s">
        <v>187</v>
      </c>
      <c r="I14" s="43" t="s">
        <v>174</v>
      </c>
      <c r="J14" s="157">
        <v>15</v>
      </c>
      <c r="K14" s="157" t="s">
        <v>188</v>
      </c>
      <c r="L14" s="43" t="s">
        <v>189</v>
      </c>
      <c r="M14" s="180" t="s">
        <v>177</v>
      </c>
      <c r="N14" s="182">
        <v>15</v>
      </c>
      <c r="O14" s="182">
        <v>15</v>
      </c>
      <c r="P14" s="182">
        <v>15</v>
      </c>
      <c r="Q14" s="182">
        <v>15</v>
      </c>
      <c r="R14" s="182">
        <v>15</v>
      </c>
      <c r="S14" s="43" t="s">
        <v>178</v>
      </c>
      <c r="T14" s="43" t="s">
        <v>190</v>
      </c>
      <c r="U14" s="183">
        <v>0</v>
      </c>
      <c r="V14" s="183">
        <v>15</v>
      </c>
      <c r="W14" s="183">
        <v>15</v>
      </c>
      <c r="X14" s="183">
        <v>15</v>
      </c>
      <c r="Y14" s="183">
        <v>15</v>
      </c>
      <c r="Z14" s="44"/>
      <c r="AA14" s="44"/>
      <c r="AB14" s="44"/>
      <c r="AC14" s="44"/>
      <c r="AD14" s="44"/>
      <c r="AE14" s="44"/>
      <c r="AF14" s="44"/>
      <c r="AG14" s="44">
        <v>2</v>
      </c>
      <c r="AH14" s="44">
        <v>15</v>
      </c>
      <c r="AI14" s="44"/>
      <c r="AJ14" s="44"/>
      <c r="AK14" s="44"/>
      <c r="AL14" s="44"/>
      <c r="AM14" s="44"/>
      <c r="AN14" s="44"/>
      <c r="AO14" s="44"/>
      <c r="AP14" s="44"/>
      <c r="AQ14" s="44"/>
      <c r="AR14" s="44"/>
      <c r="AS14" s="44">
        <f>IF(I14="suma",SUM(AG14:AR14),IF(I14="creciente",MAX(AG14:AR14),IF(I14="DECRECIENTE",Q14-MIN(AG14:AR14),IF(I14="CONSTANTE",MAX(AG14:AR14)," "))))</f>
        <v>15</v>
      </c>
      <c r="AT14" s="241">
        <f>IF(I14="suma",AS14/R14,IF(I14="creciente",AS14/(MAX(U14:AF14)),IF(I14="DECRECIENTE",AS14/(Q14-(MIN(U14:AF14))),IF(I14="CONSTANTE",AS14/MAX(U14:AF14)," "))))</f>
        <v>1</v>
      </c>
      <c r="AU14" s="239" t="s">
        <v>625</v>
      </c>
      <c r="AV14" s="207" t="s">
        <v>191</v>
      </c>
      <c r="AW14" s="240" t="s">
        <v>626</v>
      </c>
      <c r="AX14" s="568" t="s">
        <v>183</v>
      </c>
      <c r="AY14" s="566" t="s">
        <v>70</v>
      </c>
      <c r="XFD14" s="34" t="s">
        <v>192</v>
      </c>
    </row>
    <row r="15" spans="1:51 16384:16384" ht="135" x14ac:dyDescent="0.25">
      <c r="A15" s="42"/>
      <c r="B15" s="42"/>
      <c r="C15" s="76">
        <v>8</v>
      </c>
      <c r="D15" s="43" t="s">
        <v>193</v>
      </c>
      <c r="E15" s="43" t="s">
        <v>56</v>
      </c>
      <c r="F15" s="43" t="s">
        <v>194</v>
      </c>
      <c r="G15" s="43" t="s">
        <v>195</v>
      </c>
      <c r="H15" s="43" t="s">
        <v>196</v>
      </c>
      <c r="I15" s="43" t="s">
        <v>197</v>
      </c>
      <c r="J15" s="157" t="s">
        <v>198</v>
      </c>
      <c r="K15" s="157" t="s">
        <v>188</v>
      </c>
      <c r="L15" s="43" t="s">
        <v>199</v>
      </c>
      <c r="M15" s="180" t="s">
        <v>177</v>
      </c>
      <c r="N15" s="182"/>
      <c r="O15" s="182"/>
      <c r="P15" s="182"/>
      <c r="Q15" s="182"/>
      <c r="R15" s="182"/>
      <c r="S15" s="177" t="s">
        <v>200</v>
      </c>
      <c r="T15" s="43" t="s">
        <v>201</v>
      </c>
      <c r="U15" s="183"/>
      <c r="V15" s="183"/>
      <c r="W15" s="183"/>
      <c r="X15" s="183"/>
      <c r="Y15" s="183"/>
      <c r="Z15" s="44"/>
      <c r="AA15" s="44"/>
      <c r="AB15" s="44"/>
      <c r="AC15" s="44"/>
      <c r="AD15" s="44"/>
      <c r="AE15" s="44"/>
      <c r="AF15" s="44"/>
      <c r="AG15" s="44"/>
      <c r="AH15" s="44">
        <v>0</v>
      </c>
      <c r="AI15" s="44"/>
      <c r="AJ15" s="44"/>
      <c r="AK15" s="44"/>
      <c r="AL15" s="44"/>
      <c r="AM15" s="44"/>
      <c r="AN15" s="44"/>
      <c r="AO15" s="44"/>
      <c r="AP15" s="44"/>
      <c r="AQ15" s="44"/>
      <c r="AR15" s="44"/>
      <c r="AS15" s="44">
        <f t="shared" ref="AS15:AS19" si="0">IF(I15="suma",SUM(AG15:AR15),IF(I15="creciente",MAX(AG15:AR15),IF(I15="DECRECIENTE",Q15-MIN(AG15:AR15),IF(I15="CONSTANTE",AVERAGE(AG15:AR15)," "))))</f>
        <v>0</v>
      </c>
      <c r="AT15" s="168">
        <v>0</v>
      </c>
      <c r="AU15" s="45" t="s">
        <v>202</v>
      </c>
      <c r="AV15" s="192" t="s">
        <v>103</v>
      </c>
      <c r="AW15" s="45" t="s">
        <v>202</v>
      </c>
      <c r="AX15" s="192" t="s">
        <v>56</v>
      </c>
      <c r="AY15" s="566" t="s">
        <v>56</v>
      </c>
      <c r="XFD15" s="34" t="s">
        <v>203</v>
      </c>
    </row>
    <row r="16" spans="1:51 16384:16384" ht="120" x14ac:dyDescent="0.25">
      <c r="A16" s="42"/>
      <c r="B16" s="42"/>
      <c r="C16" s="155"/>
      <c r="D16" s="43" t="s">
        <v>204</v>
      </c>
      <c r="E16" s="43" t="s">
        <v>56</v>
      </c>
      <c r="F16" s="43" t="s">
        <v>205</v>
      </c>
      <c r="G16" s="43" t="s">
        <v>206</v>
      </c>
      <c r="H16" s="43" t="s">
        <v>207</v>
      </c>
      <c r="I16" s="43" t="s">
        <v>197</v>
      </c>
      <c r="J16" s="157">
        <v>1</v>
      </c>
      <c r="K16" s="157" t="s">
        <v>188</v>
      </c>
      <c r="L16" s="43" t="s">
        <v>208</v>
      </c>
      <c r="M16" s="180" t="s">
        <v>177</v>
      </c>
      <c r="N16" s="182">
        <v>0</v>
      </c>
      <c r="O16" s="182">
        <v>0</v>
      </c>
      <c r="P16" s="182">
        <v>0</v>
      </c>
      <c r="Q16" s="182">
        <v>0</v>
      </c>
      <c r="R16" s="182">
        <v>1</v>
      </c>
      <c r="S16" s="43" t="s">
        <v>209</v>
      </c>
      <c r="T16" s="43" t="s">
        <v>210</v>
      </c>
      <c r="U16" s="183">
        <v>0</v>
      </c>
      <c r="V16" s="183">
        <v>0</v>
      </c>
      <c r="W16" s="183">
        <v>0</v>
      </c>
      <c r="X16" s="183">
        <v>1</v>
      </c>
      <c r="Y16" s="183">
        <v>0</v>
      </c>
      <c r="Z16" s="44"/>
      <c r="AA16" s="44"/>
      <c r="AB16" s="44"/>
      <c r="AC16" s="44"/>
      <c r="AD16" s="44"/>
      <c r="AE16" s="44"/>
      <c r="AF16" s="44"/>
      <c r="AG16" s="44"/>
      <c r="AH16" s="44"/>
      <c r="AI16" s="44"/>
      <c r="AJ16" s="44"/>
      <c r="AK16" s="44"/>
      <c r="AL16" s="44"/>
      <c r="AM16" s="44"/>
      <c r="AN16" s="44"/>
      <c r="AO16" s="44"/>
      <c r="AP16" s="44"/>
      <c r="AQ16" s="44"/>
      <c r="AR16" s="44"/>
      <c r="AS16" s="44">
        <f t="shared" si="0"/>
        <v>0</v>
      </c>
      <c r="AT16" s="45">
        <f t="shared" ref="AT16:AT19" si="1">IF(I16="suma",AS16/R16,IF(I16="creciente",AS16/(MAX(U16:AF16)),IF(I16="DECRECIENTE",AS16/(Q16-(MIN(U16:AF16))),IF(I16="CONSTANTE",AS16/AVERAGE(U16:AF16)," "))))</f>
        <v>0</v>
      </c>
      <c r="AU16" s="45" t="s">
        <v>211</v>
      </c>
      <c r="AV16" s="192" t="s">
        <v>103</v>
      </c>
      <c r="AW16" s="45" t="s">
        <v>211</v>
      </c>
      <c r="AX16" s="192" t="s">
        <v>56</v>
      </c>
      <c r="AY16" s="566" t="s">
        <v>56</v>
      </c>
      <c r="XFD16" s="34" t="s">
        <v>212</v>
      </c>
    </row>
    <row r="17" spans="1:51" ht="89.25" customHeight="1" x14ac:dyDescent="0.25">
      <c r="A17" s="42"/>
      <c r="B17" s="42"/>
      <c r="C17" s="155"/>
      <c r="D17" s="43" t="s">
        <v>193</v>
      </c>
      <c r="E17" s="43" t="s">
        <v>56</v>
      </c>
      <c r="F17" s="43" t="s">
        <v>213</v>
      </c>
      <c r="G17" s="43" t="s">
        <v>214</v>
      </c>
      <c r="H17" s="43" t="s">
        <v>215</v>
      </c>
      <c r="I17" s="43" t="s">
        <v>197</v>
      </c>
      <c r="J17" s="157">
        <v>1</v>
      </c>
      <c r="K17" s="157" t="s">
        <v>188</v>
      </c>
      <c r="L17" s="159" t="s">
        <v>216</v>
      </c>
      <c r="M17" s="180" t="s">
        <v>177</v>
      </c>
      <c r="N17" s="182">
        <v>0</v>
      </c>
      <c r="O17" s="182">
        <v>0</v>
      </c>
      <c r="P17" s="182">
        <v>0</v>
      </c>
      <c r="Q17" s="182">
        <v>0</v>
      </c>
      <c r="R17" s="182">
        <v>1</v>
      </c>
      <c r="S17" s="43" t="s">
        <v>200</v>
      </c>
      <c r="T17" s="43" t="s">
        <v>217</v>
      </c>
      <c r="U17" s="183">
        <v>0</v>
      </c>
      <c r="V17" s="183">
        <v>0</v>
      </c>
      <c r="W17" s="183">
        <v>1</v>
      </c>
      <c r="X17" s="183">
        <v>0</v>
      </c>
      <c r="Y17" s="183">
        <v>0</v>
      </c>
      <c r="Z17" s="44"/>
      <c r="AA17" s="44"/>
      <c r="AB17" s="44"/>
      <c r="AC17" s="44"/>
      <c r="AD17" s="44"/>
      <c r="AE17" s="44"/>
      <c r="AF17" s="44"/>
      <c r="AG17" s="44">
        <v>0</v>
      </c>
      <c r="AH17" s="44">
        <v>0</v>
      </c>
      <c r="AI17" s="44"/>
      <c r="AJ17" s="44"/>
      <c r="AK17" s="44"/>
      <c r="AL17" s="44"/>
      <c r="AM17" s="44"/>
      <c r="AN17" s="44"/>
      <c r="AO17" s="44"/>
      <c r="AP17" s="44"/>
      <c r="AQ17" s="44"/>
      <c r="AR17" s="44"/>
      <c r="AS17" s="44">
        <f t="shared" si="0"/>
        <v>0</v>
      </c>
      <c r="AT17" s="45">
        <f t="shared" si="1"/>
        <v>0</v>
      </c>
      <c r="AU17" s="45" t="s">
        <v>211</v>
      </c>
      <c r="AV17" s="192" t="s">
        <v>103</v>
      </c>
      <c r="AW17" s="45" t="s">
        <v>211</v>
      </c>
      <c r="AX17" s="192" t="s">
        <v>56</v>
      </c>
      <c r="AY17" s="566" t="s">
        <v>56</v>
      </c>
    </row>
    <row r="18" spans="1:51" ht="62.25" customHeight="1" x14ac:dyDescent="0.25">
      <c r="A18" s="42"/>
      <c r="B18" s="42"/>
      <c r="C18" s="155"/>
      <c r="D18" s="43" t="s">
        <v>193</v>
      </c>
      <c r="E18" s="43" t="s">
        <v>56</v>
      </c>
      <c r="F18" s="43" t="s">
        <v>218</v>
      </c>
      <c r="G18" s="43" t="s">
        <v>219</v>
      </c>
      <c r="H18" s="43" t="s">
        <v>220</v>
      </c>
      <c r="I18" s="43" t="s">
        <v>221</v>
      </c>
      <c r="J18" s="157">
        <v>1</v>
      </c>
      <c r="K18" s="157" t="s">
        <v>188</v>
      </c>
      <c r="L18" s="43" t="s">
        <v>222</v>
      </c>
      <c r="M18" s="180" t="s">
        <v>177</v>
      </c>
      <c r="N18" s="182">
        <v>0</v>
      </c>
      <c r="O18" s="182">
        <v>0</v>
      </c>
      <c r="P18" s="182">
        <v>0</v>
      </c>
      <c r="Q18" s="182">
        <v>0</v>
      </c>
      <c r="R18" s="182">
        <v>1</v>
      </c>
      <c r="S18" s="43" t="s">
        <v>209</v>
      </c>
      <c r="T18" s="43" t="s">
        <v>223</v>
      </c>
      <c r="U18" s="183">
        <v>0</v>
      </c>
      <c r="V18" s="183">
        <v>0</v>
      </c>
      <c r="W18" s="183">
        <v>1</v>
      </c>
      <c r="X18" s="183">
        <v>0</v>
      </c>
      <c r="Y18" s="183">
        <v>0</v>
      </c>
      <c r="Z18" s="44"/>
      <c r="AA18" s="44"/>
      <c r="AB18" s="44"/>
      <c r="AC18" s="44"/>
      <c r="AD18" s="44"/>
      <c r="AE18" s="44"/>
      <c r="AF18" s="44"/>
      <c r="AG18" s="44">
        <v>0</v>
      </c>
      <c r="AH18" s="44">
        <v>0</v>
      </c>
      <c r="AI18" s="44"/>
      <c r="AJ18" s="44"/>
      <c r="AK18" s="44"/>
      <c r="AL18" s="44"/>
      <c r="AM18" s="44"/>
      <c r="AN18" s="44"/>
      <c r="AO18" s="44"/>
      <c r="AP18" s="44"/>
      <c r="AQ18" s="44"/>
      <c r="AR18" s="44"/>
      <c r="AS18" s="44">
        <f t="shared" si="0"/>
        <v>0</v>
      </c>
      <c r="AT18" s="45">
        <f t="shared" si="1"/>
        <v>0</v>
      </c>
      <c r="AU18" s="45" t="s">
        <v>211</v>
      </c>
      <c r="AV18" s="192" t="s">
        <v>103</v>
      </c>
      <c r="AW18" s="45" t="s">
        <v>211</v>
      </c>
      <c r="AX18" s="192" t="s">
        <v>56</v>
      </c>
      <c r="AY18" s="566" t="s">
        <v>56</v>
      </c>
    </row>
    <row r="19" spans="1:51" ht="186.75" customHeight="1" x14ac:dyDescent="0.25">
      <c r="A19" s="42"/>
      <c r="B19" s="42"/>
      <c r="C19" s="155"/>
      <c r="D19" s="43" t="s">
        <v>193</v>
      </c>
      <c r="E19" s="43" t="s">
        <v>56</v>
      </c>
      <c r="F19" s="43" t="s">
        <v>224</v>
      </c>
      <c r="G19" s="43" t="s">
        <v>225</v>
      </c>
      <c r="H19" s="43" t="s">
        <v>226</v>
      </c>
      <c r="I19" s="43" t="s">
        <v>197</v>
      </c>
      <c r="J19" s="157">
        <v>4</v>
      </c>
      <c r="K19" s="157" t="s">
        <v>188</v>
      </c>
      <c r="L19" s="43" t="s">
        <v>227</v>
      </c>
      <c r="M19" s="180" t="s">
        <v>177</v>
      </c>
      <c r="N19" s="182">
        <v>0</v>
      </c>
      <c r="O19" s="182">
        <v>0</v>
      </c>
      <c r="P19" s="182">
        <v>0</v>
      </c>
      <c r="Q19" s="182">
        <v>0</v>
      </c>
      <c r="R19" s="182">
        <v>4</v>
      </c>
      <c r="S19" s="43" t="s">
        <v>178</v>
      </c>
      <c r="T19" s="43" t="s">
        <v>228</v>
      </c>
      <c r="U19" s="183">
        <v>0</v>
      </c>
      <c r="V19" s="183">
        <v>1</v>
      </c>
      <c r="W19" s="183">
        <v>1</v>
      </c>
      <c r="X19" s="183">
        <v>1</v>
      </c>
      <c r="Y19" s="183">
        <v>1</v>
      </c>
      <c r="Z19" s="44"/>
      <c r="AA19" s="44"/>
      <c r="AB19" s="44"/>
      <c r="AC19" s="44"/>
      <c r="AD19" s="44"/>
      <c r="AE19" s="44"/>
      <c r="AF19" s="44"/>
      <c r="AG19" s="44">
        <v>0</v>
      </c>
      <c r="AH19" s="44">
        <v>2</v>
      </c>
      <c r="AI19" s="44"/>
      <c r="AJ19" s="44"/>
      <c r="AK19" s="44"/>
      <c r="AL19" s="44"/>
      <c r="AM19" s="44"/>
      <c r="AN19" s="44"/>
      <c r="AO19" s="44"/>
      <c r="AP19" s="44"/>
      <c r="AQ19" s="44"/>
      <c r="AR19" s="44"/>
      <c r="AS19" s="44">
        <f t="shared" si="0"/>
        <v>2</v>
      </c>
      <c r="AT19" s="45">
        <f t="shared" si="1"/>
        <v>0.5</v>
      </c>
      <c r="AU19" s="238" t="s">
        <v>229</v>
      </c>
      <c r="AV19" s="196" t="s">
        <v>230</v>
      </c>
      <c r="AW19" s="192" t="s">
        <v>231</v>
      </c>
      <c r="AX19" s="192" t="s">
        <v>232</v>
      </c>
      <c r="AY19" s="192" t="s">
        <v>232</v>
      </c>
    </row>
    <row r="20" spans="1:51" ht="14.25" customHeight="1" x14ac:dyDescent="0.25">
      <c r="A20" s="517" t="s">
        <v>107</v>
      </c>
      <c r="B20" s="518"/>
      <c r="C20" s="518"/>
      <c r="D20" s="518"/>
      <c r="E20" s="518"/>
      <c r="F20" s="518"/>
      <c r="G20" s="518"/>
      <c r="H20" s="518"/>
      <c r="I20" s="518"/>
      <c r="J20" s="518"/>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518"/>
      <c r="AK20" s="518"/>
      <c r="AL20" s="518"/>
      <c r="AM20" s="518"/>
      <c r="AN20" s="518"/>
      <c r="AO20" s="518"/>
      <c r="AP20" s="518"/>
      <c r="AQ20" s="518"/>
      <c r="AR20" s="518"/>
      <c r="AS20" s="518"/>
      <c r="AT20" s="518"/>
      <c r="AU20" s="518"/>
      <c r="AV20" s="518"/>
      <c r="AW20" s="518"/>
      <c r="AX20" s="518"/>
      <c r="AY20" s="519"/>
    </row>
    <row r="21" spans="1:51" ht="56.45" customHeight="1" x14ac:dyDescent="0.25">
      <c r="A21" s="520" t="s">
        <v>233</v>
      </c>
      <c r="B21" s="484" t="s">
        <v>234</v>
      </c>
      <c r="C21" s="484"/>
      <c r="D21" s="484"/>
      <c r="E21" s="484"/>
      <c r="F21" s="484"/>
      <c r="G21" s="485" t="s">
        <v>235</v>
      </c>
      <c r="H21" s="485"/>
      <c r="I21" s="485"/>
      <c r="J21" s="485"/>
      <c r="K21" s="485"/>
      <c r="L21" s="485"/>
      <c r="M21" s="485"/>
      <c r="N21" s="485"/>
      <c r="O21" s="484" t="s">
        <v>234</v>
      </c>
      <c r="P21" s="484"/>
      <c r="Q21" s="484"/>
      <c r="R21" s="484"/>
      <c r="S21" s="484"/>
      <c r="T21" s="484"/>
      <c r="U21" s="484" t="s">
        <v>234</v>
      </c>
      <c r="V21" s="484"/>
      <c r="W21" s="484"/>
      <c r="X21" s="484"/>
      <c r="Y21" s="484"/>
      <c r="Z21" s="484"/>
      <c r="AA21" s="484"/>
      <c r="AB21" s="484"/>
      <c r="AC21" s="484" t="s">
        <v>234</v>
      </c>
      <c r="AD21" s="484"/>
      <c r="AE21" s="484"/>
      <c r="AF21" s="484"/>
      <c r="AG21" s="484"/>
      <c r="AH21" s="484"/>
      <c r="AI21" s="484"/>
      <c r="AJ21" s="484"/>
      <c r="AK21" s="484"/>
      <c r="AL21" s="484"/>
      <c r="AM21" s="484"/>
      <c r="AN21" s="484"/>
      <c r="AO21" s="485" t="s">
        <v>236</v>
      </c>
      <c r="AP21" s="485"/>
      <c r="AQ21" s="485"/>
      <c r="AR21" s="485"/>
      <c r="AS21" s="484" t="s">
        <v>237</v>
      </c>
      <c r="AT21" s="484"/>
      <c r="AU21" s="484"/>
      <c r="AV21" s="484"/>
      <c r="AW21" s="484"/>
      <c r="AX21" s="484"/>
      <c r="AY21" s="484"/>
    </row>
    <row r="22" spans="1:51" ht="18.600000000000001" customHeight="1" x14ac:dyDescent="0.25">
      <c r="A22" s="520"/>
      <c r="B22" s="563" t="s">
        <v>243</v>
      </c>
      <c r="C22" s="564"/>
      <c r="D22" s="564"/>
      <c r="E22" s="564"/>
      <c r="F22" s="565"/>
      <c r="G22" s="485"/>
      <c r="H22" s="485"/>
      <c r="I22" s="485"/>
      <c r="J22" s="485"/>
      <c r="K22" s="485"/>
      <c r="L22" s="485"/>
      <c r="M22" s="485"/>
      <c r="N22" s="485"/>
      <c r="O22" s="484" t="s">
        <v>637</v>
      </c>
      <c r="P22" s="484"/>
      <c r="Q22" s="484"/>
      <c r="R22" s="484"/>
      <c r="S22" s="484"/>
      <c r="T22" s="484"/>
      <c r="U22" s="484" t="s">
        <v>238</v>
      </c>
      <c r="V22" s="484"/>
      <c r="W22" s="484"/>
      <c r="X22" s="484"/>
      <c r="Y22" s="484"/>
      <c r="Z22" s="484"/>
      <c r="AA22" s="484"/>
      <c r="AB22" s="484"/>
      <c r="AC22" s="484" t="s">
        <v>239</v>
      </c>
      <c r="AD22" s="484"/>
      <c r="AE22" s="484"/>
      <c r="AF22" s="484"/>
      <c r="AG22" s="484"/>
      <c r="AH22" s="484"/>
      <c r="AI22" s="484"/>
      <c r="AJ22" s="484"/>
      <c r="AK22" s="484"/>
      <c r="AL22" s="484"/>
      <c r="AM22" s="484"/>
      <c r="AN22" s="484"/>
      <c r="AO22" s="485"/>
      <c r="AP22" s="485"/>
      <c r="AQ22" s="485"/>
      <c r="AR22" s="485"/>
      <c r="AS22" s="484" t="s">
        <v>638</v>
      </c>
      <c r="AT22" s="484"/>
      <c r="AU22" s="484"/>
      <c r="AV22" s="484"/>
      <c r="AW22" s="484"/>
      <c r="AX22" s="484"/>
      <c r="AY22" s="484"/>
    </row>
    <row r="23" spans="1:51" ht="30.95" customHeight="1" x14ac:dyDescent="0.25">
      <c r="A23" s="520"/>
      <c r="B23" s="484" t="s">
        <v>636</v>
      </c>
      <c r="C23" s="484"/>
      <c r="D23" s="484"/>
      <c r="E23" s="484"/>
      <c r="F23" s="484"/>
      <c r="G23" s="485"/>
      <c r="H23" s="485"/>
      <c r="I23" s="485"/>
      <c r="J23" s="485"/>
      <c r="K23" s="485"/>
      <c r="L23" s="485"/>
      <c r="M23" s="485"/>
      <c r="N23" s="485"/>
      <c r="O23" s="484" t="s">
        <v>240</v>
      </c>
      <c r="P23" s="484"/>
      <c r="Q23" s="484"/>
      <c r="R23" s="484"/>
      <c r="S23" s="484"/>
      <c r="T23" s="484"/>
      <c r="U23" s="484" t="s">
        <v>241</v>
      </c>
      <c r="V23" s="484"/>
      <c r="W23" s="484"/>
      <c r="X23" s="484"/>
      <c r="Y23" s="484"/>
      <c r="Z23" s="484"/>
      <c r="AA23" s="484"/>
      <c r="AB23" s="484"/>
      <c r="AC23" s="484" t="s">
        <v>242</v>
      </c>
      <c r="AD23" s="484"/>
      <c r="AE23" s="484"/>
      <c r="AF23" s="484"/>
      <c r="AG23" s="484"/>
      <c r="AH23" s="484"/>
      <c r="AI23" s="484"/>
      <c r="AJ23" s="484"/>
      <c r="AK23" s="484"/>
      <c r="AL23" s="484"/>
      <c r="AM23" s="484"/>
      <c r="AN23" s="484"/>
      <c r="AO23" s="485"/>
      <c r="AP23" s="485"/>
      <c r="AQ23" s="485"/>
      <c r="AR23" s="485"/>
      <c r="AS23" s="484" t="s">
        <v>635</v>
      </c>
      <c r="AT23" s="484"/>
      <c r="AU23" s="484"/>
      <c r="AV23" s="484"/>
      <c r="AW23" s="484"/>
      <c r="AX23" s="484"/>
      <c r="AY23" s="484"/>
    </row>
  </sheetData>
  <mergeCells count="59">
    <mergeCell ref="D6:D8"/>
    <mergeCell ref="E6:F6"/>
    <mergeCell ref="O23:T23"/>
    <mergeCell ref="U21:AB21"/>
    <mergeCell ref="U23:AB23"/>
    <mergeCell ref="I11:I12"/>
    <mergeCell ref="K11:K12"/>
    <mergeCell ref="A20:AY20"/>
    <mergeCell ref="AS11:AT11"/>
    <mergeCell ref="AV5:AV12"/>
    <mergeCell ref="AX5:AX12"/>
    <mergeCell ref="AY5:AY12"/>
    <mergeCell ref="AG11:AR11"/>
    <mergeCell ref="AW5:AW12"/>
    <mergeCell ref="AG5:AT10"/>
    <mergeCell ref="A21:A23"/>
    <mergeCell ref="AX1:AY1"/>
    <mergeCell ref="AX2:AY2"/>
    <mergeCell ref="AX3:AY3"/>
    <mergeCell ref="AX4:AY4"/>
    <mergeCell ref="A1:AW1"/>
    <mergeCell ref="A2:AW2"/>
    <mergeCell ref="A3:AW4"/>
    <mergeCell ref="AC22:AN22"/>
    <mergeCell ref="AC23:AN23"/>
    <mergeCell ref="AS23:AY23"/>
    <mergeCell ref="AC21:AN21"/>
    <mergeCell ref="U22:AB22"/>
    <mergeCell ref="AS22:AY22"/>
    <mergeCell ref="AS21:AY21"/>
    <mergeCell ref="AO21:AR23"/>
    <mergeCell ref="AU5:AU12"/>
    <mergeCell ref="A5:AF5"/>
    <mergeCell ref="A6:A8"/>
    <mergeCell ref="J11:J12"/>
    <mergeCell ref="U11:AF11"/>
    <mergeCell ref="F11:F12"/>
    <mergeCell ref="G11:G12"/>
    <mergeCell ref="A11:E11"/>
    <mergeCell ref="A9:D9"/>
    <mergeCell ref="A10:D10"/>
    <mergeCell ref="I6:T8"/>
    <mergeCell ref="E7:F7"/>
    <mergeCell ref="E8:F8"/>
    <mergeCell ref="B6:C8"/>
    <mergeCell ref="E9:AF9"/>
    <mergeCell ref="E10:AF10"/>
    <mergeCell ref="T11:T12"/>
    <mergeCell ref="N11:R11"/>
    <mergeCell ref="H11:H12"/>
    <mergeCell ref="M11:M12"/>
    <mergeCell ref="S11:S12"/>
    <mergeCell ref="L11:L12"/>
    <mergeCell ref="B21:F21"/>
    <mergeCell ref="B23:F23"/>
    <mergeCell ref="G21:N23"/>
    <mergeCell ref="O21:T21"/>
    <mergeCell ref="O22:T22"/>
    <mergeCell ref="B22:F22"/>
  </mergeCells>
  <hyperlinks>
    <hyperlink ref="AV13" r:id="rId1" xr:uid="{6EB5B47C-8C6E-4FE2-918B-881B28677DD3}"/>
    <hyperlink ref="AV14" r:id="rId2" xr:uid="{6CF39351-7534-4939-9AA7-4BFDAB91895D}"/>
    <hyperlink ref="AV19" r:id="rId3" xr:uid="{9F8E85B3-6597-4822-9B7A-1B105C377A7C}"/>
  </hyperlinks>
  <pageMargins left="0.70866141732283472" right="0.70866141732283472" top="0.74803149606299213" bottom="0.74803149606299213" header="0.31496062992125984" footer="0.31496062992125984"/>
  <pageSetup paperSize="5" scale="18" orientation="landscape" r:id="rId4"/>
  <colBreaks count="2" manualBreakCount="2">
    <brk id="51" max="1048575" man="1"/>
    <brk id="97" max="1048575" man="1"/>
  </colBreaks>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9363455B-9E25-4E21-AFCA-B9C85E84E7C1}">
          <x14:formula1>
            <xm:f>Hoja1!$B$2:$B$3</xm:f>
          </x14:formula1>
          <xm:sqref>K13:K19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49341-654D-41BF-AADD-CD7B19F91AF1}">
  <dimension ref="A1:B76"/>
  <sheetViews>
    <sheetView topLeftCell="A22" workbookViewId="0">
      <selection activeCell="A42" sqref="A42"/>
    </sheetView>
  </sheetViews>
  <sheetFormatPr baseColWidth="10" defaultColWidth="9.140625" defaultRowHeight="15" x14ac:dyDescent="0.25"/>
  <cols>
    <col min="1" max="1" width="11.28515625" customWidth="1"/>
    <col min="2" max="2" width="74.140625" customWidth="1"/>
  </cols>
  <sheetData>
    <row r="1" spans="1:2" x14ac:dyDescent="0.25">
      <c r="A1" s="184" t="s">
        <v>244</v>
      </c>
      <c r="B1" s="184" t="s">
        <v>245</v>
      </c>
    </row>
    <row r="2" spans="1:2" x14ac:dyDescent="0.25">
      <c r="A2" s="185" t="s">
        <v>246</v>
      </c>
      <c r="B2" s="185" t="s">
        <v>247</v>
      </c>
    </row>
    <row r="3" spans="1:2" x14ac:dyDescent="0.25">
      <c r="A3" s="186" t="s">
        <v>248</v>
      </c>
      <c r="B3" s="187" t="s">
        <v>249</v>
      </c>
    </row>
    <row r="4" spans="1:2" x14ac:dyDescent="0.25">
      <c r="A4" s="186" t="s">
        <v>250</v>
      </c>
      <c r="B4" s="187" t="s">
        <v>251</v>
      </c>
    </row>
    <row r="5" spans="1:2" x14ac:dyDescent="0.25">
      <c r="A5" s="188" t="s">
        <v>252</v>
      </c>
      <c r="B5" s="188" t="s">
        <v>253</v>
      </c>
    </row>
    <row r="6" spans="1:2" x14ac:dyDescent="0.25">
      <c r="A6" s="188" t="s">
        <v>254</v>
      </c>
      <c r="B6" s="188" t="s">
        <v>255</v>
      </c>
    </row>
    <row r="7" spans="1:2" x14ac:dyDescent="0.25">
      <c r="A7" s="188" t="s">
        <v>256</v>
      </c>
      <c r="B7" s="188" t="s">
        <v>257</v>
      </c>
    </row>
    <row r="8" spans="1:2" x14ac:dyDescent="0.25">
      <c r="A8" s="188" t="s">
        <v>258</v>
      </c>
      <c r="B8" s="188" t="s">
        <v>259</v>
      </c>
    </row>
    <row r="9" spans="1:2" x14ac:dyDescent="0.25">
      <c r="A9" s="188" t="s">
        <v>260</v>
      </c>
      <c r="B9" s="188" t="s">
        <v>261</v>
      </c>
    </row>
    <row r="10" spans="1:2" x14ac:dyDescent="0.25">
      <c r="A10" s="188" t="s">
        <v>262</v>
      </c>
      <c r="B10" s="188" t="s">
        <v>263</v>
      </c>
    </row>
    <row r="11" spans="1:2" x14ac:dyDescent="0.25">
      <c r="A11" s="188" t="s">
        <v>264</v>
      </c>
      <c r="B11" s="188" t="s">
        <v>265</v>
      </c>
    </row>
    <row r="12" spans="1:2" x14ac:dyDescent="0.25">
      <c r="A12" s="188" t="s">
        <v>266</v>
      </c>
      <c r="B12" s="188" t="s">
        <v>267</v>
      </c>
    </row>
    <row r="13" spans="1:2" x14ac:dyDescent="0.25">
      <c r="A13" s="188" t="s">
        <v>268</v>
      </c>
      <c r="B13" s="188" t="s">
        <v>269</v>
      </c>
    </row>
    <row r="14" spans="1:2" x14ac:dyDescent="0.25">
      <c r="A14" s="188" t="s">
        <v>270</v>
      </c>
      <c r="B14" s="188" t="s">
        <v>271</v>
      </c>
    </row>
    <row r="15" spans="1:2" x14ac:dyDescent="0.25">
      <c r="A15" s="188" t="s">
        <v>272</v>
      </c>
      <c r="B15" s="189" t="s">
        <v>273</v>
      </c>
    </row>
    <row r="16" spans="1:2" x14ac:dyDescent="0.25">
      <c r="A16" s="188" t="s">
        <v>274</v>
      </c>
      <c r="B16" s="189" t="s">
        <v>275</v>
      </c>
    </row>
    <row r="17" spans="1:2" x14ac:dyDescent="0.25">
      <c r="A17" s="188" t="s">
        <v>276</v>
      </c>
      <c r="B17" s="188" t="s">
        <v>277</v>
      </c>
    </row>
    <row r="18" spans="1:2" x14ac:dyDescent="0.25">
      <c r="A18" s="188" t="s">
        <v>278</v>
      </c>
      <c r="B18" s="188" t="s">
        <v>279</v>
      </c>
    </row>
    <row r="19" spans="1:2" x14ac:dyDescent="0.25">
      <c r="A19" s="188" t="s">
        <v>280</v>
      </c>
      <c r="B19" s="188" t="s">
        <v>281</v>
      </c>
    </row>
    <row r="20" spans="1:2" x14ac:dyDescent="0.25">
      <c r="A20" s="188" t="s">
        <v>282</v>
      </c>
      <c r="B20" s="189" t="s">
        <v>283</v>
      </c>
    </row>
    <row r="21" spans="1:2" x14ac:dyDescent="0.25">
      <c r="A21" s="188" t="s">
        <v>284</v>
      </c>
      <c r="B21" s="189" t="s">
        <v>285</v>
      </c>
    </row>
    <row r="22" spans="1:2" x14ac:dyDescent="0.25">
      <c r="A22" s="193" t="s">
        <v>286</v>
      </c>
      <c r="B22" s="194" t="s">
        <v>287</v>
      </c>
    </row>
    <row r="23" spans="1:2" x14ac:dyDescent="0.25">
      <c r="A23" s="188" t="s">
        <v>288</v>
      </c>
      <c r="B23" s="188" t="s">
        <v>289</v>
      </c>
    </row>
    <row r="24" spans="1:2" x14ac:dyDescent="0.25">
      <c r="A24" s="188" t="s">
        <v>290</v>
      </c>
      <c r="B24" s="188" t="s">
        <v>291</v>
      </c>
    </row>
    <row r="25" spans="1:2" x14ac:dyDescent="0.25">
      <c r="A25" s="188" t="s">
        <v>292</v>
      </c>
      <c r="B25" s="188" t="s">
        <v>293</v>
      </c>
    </row>
    <row r="26" spans="1:2" x14ac:dyDescent="0.25">
      <c r="A26" s="188" t="s">
        <v>294</v>
      </c>
      <c r="B26" s="189" t="s">
        <v>295</v>
      </c>
    </row>
    <row r="27" spans="1:2" x14ac:dyDescent="0.25">
      <c r="A27" s="186" t="s">
        <v>296</v>
      </c>
      <c r="B27" s="186" t="s">
        <v>297</v>
      </c>
    </row>
    <row r="28" spans="1:2" x14ac:dyDescent="0.25">
      <c r="A28" s="186" t="s">
        <v>298</v>
      </c>
      <c r="B28" s="186" t="s">
        <v>299</v>
      </c>
    </row>
    <row r="29" spans="1:2" x14ac:dyDescent="0.25">
      <c r="A29" s="188" t="s">
        <v>300</v>
      </c>
      <c r="B29" s="189" t="s">
        <v>301</v>
      </c>
    </row>
    <row r="30" spans="1:2" x14ac:dyDescent="0.25">
      <c r="A30" s="188" t="s">
        <v>302</v>
      </c>
      <c r="B30" s="188" t="s">
        <v>303</v>
      </c>
    </row>
    <row r="31" spans="1:2" x14ac:dyDescent="0.25">
      <c r="A31" s="188" t="s">
        <v>304</v>
      </c>
      <c r="B31" s="189" t="s">
        <v>305</v>
      </c>
    </row>
    <row r="32" spans="1:2" x14ac:dyDescent="0.25">
      <c r="A32" s="188" t="s">
        <v>306</v>
      </c>
      <c r="B32" s="188" t="s">
        <v>307</v>
      </c>
    </row>
    <row r="33" spans="1:2" x14ac:dyDescent="0.25">
      <c r="A33" s="188" t="s">
        <v>308</v>
      </c>
      <c r="B33" s="189" t="s">
        <v>309</v>
      </c>
    </row>
    <row r="34" spans="1:2" x14ac:dyDescent="0.25">
      <c r="A34" s="188" t="s">
        <v>310</v>
      </c>
      <c r="B34" s="189" t="s">
        <v>311</v>
      </c>
    </row>
    <row r="35" spans="1:2" x14ac:dyDescent="0.25">
      <c r="A35" s="188" t="s">
        <v>312</v>
      </c>
      <c r="B35" s="188" t="s">
        <v>313</v>
      </c>
    </row>
    <row r="36" spans="1:2" x14ac:dyDescent="0.25">
      <c r="A36" s="188" t="s">
        <v>314</v>
      </c>
      <c r="B36" s="188" t="s">
        <v>315</v>
      </c>
    </row>
    <row r="37" spans="1:2" x14ac:dyDescent="0.25">
      <c r="A37" s="188" t="s">
        <v>316</v>
      </c>
      <c r="B37" s="188" t="s">
        <v>317</v>
      </c>
    </row>
    <row r="38" spans="1:2" x14ac:dyDescent="0.25">
      <c r="A38" s="188" t="s">
        <v>318</v>
      </c>
      <c r="B38" s="188" t="s">
        <v>319</v>
      </c>
    </row>
    <row r="39" spans="1:2" x14ac:dyDescent="0.25">
      <c r="A39" s="188" t="s">
        <v>320</v>
      </c>
      <c r="B39" s="188" t="s">
        <v>321</v>
      </c>
    </row>
    <row r="40" spans="1:2" x14ac:dyDescent="0.25">
      <c r="A40" s="188" t="s">
        <v>322</v>
      </c>
      <c r="B40" s="188" t="s">
        <v>323</v>
      </c>
    </row>
    <row r="41" spans="1:2" x14ac:dyDescent="0.25">
      <c r="A41" s="188" t="s">
        <v>324</v>
      </c>
      <c r="B41" s="188" t="s">
        <v>325</v>
      </c>
    </row>
    <row r="42" spans="1:2" x14ac:dyDescent="0.25">
      <c r="A42" s="188" t="s">
        <v>326</v>
      </c>
      <c r="B42" s="188" t="s">
        <v>327</v>
      </c>
    </row>
    <row r="43" spans="1:2" x14ac:dyDescent="0.25">
      <c r="A43" s="188" t="s">
        <v>328</v>
      </c>
      <c r="B43" s="189" t="s">
        <v>329</v>
      </c>
    </row>
    <row r="44" spans="1:2" x14ac:dyDescent="0.25">
      <c r="A44" s="188" t="s">
        <v>330</v>
      </c>
      <c r="B44" s="188" t="s">
        <v>331</v>
      </c>
    </row>
    <row r="45" spans="1:2" x14ac:dyDescent="0.25">
      <c r="A45" s="190" t="s">
        <v>332</v>
      </c>
      <c r="B45" s="190" t="s">
        <v>333</v>
      </c>
    </row>
    <row r="46" spans="1:2" x14ac:dyDescent="0.25">
      <c r="A46" s="188" t="s">
        <v>334</v>
      </c>
      <c r="B46" s="188" t="s">
        <v>335</v>
      </c>
    </row>
    <row r="47" spans="1:2" x14ac:dyDescent="0.25">
      <c r="A47" s="188" t="s">
        <v>336</v>
      </c>
      <c r="B47" s="189" t="s">
        <v>337</v>
      </c>
    </row>
    <row r="48" spans="1:2" x14ac:dyDescent="0.25">
      <c r="A48" s="188" t="s">
        <v>338</v>
      </c>
      <c r="B48" s="188" t="s">
        <v>339</v>
      </c>
    </row>
    <row r="49" spans="1:2" x14ac:dyDescent="0.25">
      <c r="A49" s="188" t="s">
        <v>340</v>
      </c>
      <c r="B49" s="189" t="s">
        <v>341</v>
      </c>
    </row>
    <row r="50" spans="1:2" x14ac:dyDescent="0.25">
      <c r="A50" s="188" t="s">
        <v>342</v>
      </c>
      <c r="B50" s="189" t="s">
        <v>343</v>
      </c>
    </row>
    <row r="51" spans="1:2" x14ac:dyDescent="0.25">
      <c r="A51" s="188" t="s">
        <v>344</v>
      </c>
      <c r="B51" s="189" t="s">
        <v>345</v>
      </c>
    </row>
    <row r="52" spans="1:2" x14ac:dyDescent="0.25">
      <c r="A52" s="185" t="s">
        <v>346</v>
      </c>
      <c r="B52" s="185" t="s">
        <v>347</v>
      </c>
    </row>
    <row r="53" spans="1:2" x14ac:dyDescent="0.25">
      <c r="A53" s="188" t="s">
        <v>348</v>
      </c>
      <c r="B53" s="188" t="s">
        <v>349</v>
      </c>
    </row>
    <row r="54" spans="1:2" x14ac:dyDescent="0.25">
      <c r="A54" s="188" t="s">
        <v>350</v>
      </c>
      <c r="B54" s="188" t="s">
        <v>351</v>
      </c>
    </row>
    <row r="55" spans="1:2" x14ac:dyDescent="0.25">
      <c r="A55" s="188" t="s">
        <v>352</v>
      </c>
      <c r="B55" s="188" t="s">
        <v>353</v>
      </c>
    </row>
    <row r="56" spans="1:2" x14ac:dyDescent="0.25">
      <c r="A56" s="188" t="s">
        <v>354</v>
      </c>
      <c r="B56" s="188" t="s">
        <v>355</v>
      </c>
    </row>
    <row r="57" spans="1:2" x14ac:dyDescent="0.25">
      <c r="A57" s="188" t="s">
        <v>356</v>
      </c>
      <c r="B57" s="188" t="s">
        <v>357</v>
      </c>
    </row>
    <row r="58" spans="1:2" x14ac:dyDescent="0.25">
      <c r="A58" s="188" t="s">
        <v>358</v>
      </c>
      <c r="B58" s="188" t="s">
        <v>359</v>
      </c>
    </row>
    <row r="59" spans="1:2" x14ac:dyDescent="0.25">
      <c r="A59" s="188" t="s">
        <v>360</v>
      </c>
      <c r="B59" s="188" t="s">
        <v>361</v>
      </c>
    </row>
    <row r="60" spans="1:2" x14ac:dyDescent="0.25">
      <c r="A60" s="188" t="s">
        <v>362</v>
      </c>
      <c r="B60" s="188" t="s">
        <v>363</v>
      </c>
    </row>
    <row r="61" spans="1:2" x14ac:dyDescent="0.25">
      <c r="A61" s="188" t="s">
        <v>364</v>
      </c>
      <c r="B61" s="188" t="s">
        <v>365</v>
      </c>
    </row>
    <row r="62" spans="1:2" x14ac:dyDescent="0.25">
      <c r="A62" s="188" t="s">
        <v>366</v>
      </c>
      <c r="B62" s="189" t="s">
        <v>367</v>
      </c>
    </row>
    <row r="63" spans="1:2" x14ac:dyDescent="0.25">
      <c r="A63" s="188" t="s">
        <v>368</v>
      </c>
      <c r="B63" s="189" t="s">
        <v>369</v>
      </c>
    </row>
    <row r="64" spans="1:2" x14ac:dyDescent="0.25">
      <c r="A64" s="188" t="s">
        <v>370</v>
      </c>
      <c r="B64" s="188" t="s">
        <v>371</v>
      </c>
    </row>
    <row r="65" spans="1:2" x14ac:dyDescent="0.25">
      <c r="A65" s="188" t="s">
        <v>372</v>
      </c>
      <c r="B65" s="188" t="s">
        <v>373</v>
      </c>
    </row>
    <row r="66" spans="1:2" x14ac:dyDescent="0.25">
      <c r="A66" s="188" t="s">
        <v>374</v>
      </c>
      <c r="B66" s="189" t="s">
        <v>375</v>
      </c>
    </row>
    <row r="67" spans="1:2" x14ac:dyDescent="0.25">
      <c r="A67" s="188" t="s">
        <v>376</v>
      </c>
      <c r="B67" s="189" t="s">
        <v>377</v>
      </c>
    </row>
    <row r="68" spans="1:2" x14ac:dyDescent="0.25">
      <c r="A68" s="185" t="s">
        <v>378</v>
      </c>
      <c r="B68" s="185" t="s">
        <v>379</v>
      </c>
    </row>
    <row r="69" spans="1:2" x14ac:dyDescent="0.25">
      <c r="A69" s="188" t="s">
        <v>380</v>
      </c>
      <c r="B69" s="188" t="s">
        <v>381</v>
      </c>
    </row>
    <row r="70" spans="1:2" x14ac:dyDescent="0.25">
      <c r="A70" s="188" t="s">
        <v>382</v>
      </c>
      <c r="B70" s="188" t="s">
        <v>383</v>
      </c>
    </row>
    <row r="71" spans="1:2" x14ac:dyDescent="0.25">
      <c r="A71" s="188" t="s">
        <v>384</v>
      </c>
      <c r="B71" s="188" t="s">
        <v>385</v>
      </c>
    </row>
    <row r="72" spans="1:2" x14ac:dyDescent="0.25">
      <c r="A72" s="186" t="s">
        <v>386</v>
      </c>
      <c r="B72" s="186" t="s">
        <v>387</v>
      </c>
    </row>
    <row r="73" spans="1:2" x14ac:dyDescent="0.25">
      <c r="A73" s="186" t="s">
        <v>388</v>
      </c>
      <c r="B73" s="186" t="s">
        <v>389</v>
      </c>
    </row>
    <row r="74" spans="1:2" x14ac:dyDescent="0.25">
      <c r="A74" s="188" t="s">
        <v>390</v>
      </c>
      <c r="B74" s="188" t="s">
        <v>391</v>
      </c>
    </row>
    <row r="75" spans="1:2" x14ac:dyDescent="0.25">
      <c r="A75" s="186" t="s">
        <v>392</v>
      </c>
      <c r="B75" s="186" t="s">
        <v>393</v>
      </c>
    </row>
    <row r="76" spans="1:2" x14ac:dyDescent="0.25">
      <c r="A76" s="188" t="s">
        <v>394</v>
      </c>
      <c r="B76" s="188" t="s">
        <v>395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396</v>
      </c>
      <c r="B1" t="s">
        <v>397</v>
      </c>
    </row>
    <row r="2" spans="1:2" x14ac:dyDescent="0.25">
      <c r="A2" t="s">
        <v>398</v>
      </c>
      <c r="B2" t="s">
        <v>188</v>
      </c>
    </row>
    <row r="3" spans="1:2" x14ac:dyDescent="0.25">
      <c r="A3" t="s">
        <v>399</v>
      </c>
      <c r="B3" t="s">
        <v>175</v>
      </c>
    </row>
    <row r="4" spans="1:2" x14ac:dyDescent="0.25">
      <c r="A4" t="s">
        <v>400</v>
      </c>
    </row>
    <row r="5" spans="1:2" x14ac:dyDescent="0.25">
      <c r="A5" t="s">
        <v>401</v>
      </c>
    </row>
    <row r="6" spans="1:2" x14ac:dyDescent="0.25">
      <c r="A6" t="s">
        <v>402</v>
      </c>
    </row>
    <row r="7" spans="1:2" x14ac:dyDescent="0.25">
      <c r="A7" t="s">
        <v>403</v>
      </c>
    </row>
    <row r="8" spans="1:2" x14ac:dyDescent="0.25">
      <c r="A8" t="s">
        <v>404</v>
      </c>
    </row>
    <row r="9" spans="1:2" x14ac:dyDescent="0.25">
      <c r="A9" t="s">
        <v>405</v>
      </c>
    </row>
    <row r="10" spans="1:2" x14ac:dyDescent="0.25">
      <c r="A10" t="s">
        <v>406</v>
      </c>
    </row>
    <row r="11" spans="1:2" x14ac:dyDescent="0.25">
      <c r="A11" t="s">
        <v>407</v>
      </c>
    </row>
    <row r="12" spans="1:2" x14ac:dyDescent="0.25">
      <c r="A12" t="s">
        <v>408</v>
      </c>
    </row>
    <row r="13" spans="1:2" x14ac:dyDescent="0.25">
      <c r="A13" t="s">
        <v>409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BK58"/>
  <sheetViews>
    <sheetView zoomScale="70" zoomScaleNormal="70" workbookViewId="0">
      <selection activeCell="BH43" sqref="BH43"/>
    </sheetView>
  </sheetViews>
  <sheetFormatPr baseColWidth="10" defaultColWidth="19.42578125" defaultRowHeight="15" x14ac:dyDescent="0.25"/>
  <cols>
    <col min="1" max="1" width="29.42578125" style="34" bestFit="1" customWidth="1"/>
    <col min="2" max="17" width="11" style="34" customWidth="1"/>
    <col min="18" max="19" width="12.140625" style="34" customWidth="1"/>
    <col min="20" max="23" width="8.140625" style="34" customWidth="1"/>
    <col min="24" max="24" width="9.42578125" style="34" customWidth="1"/>
    <col min="25" max="25" width="8.140625" style="34" customWidth="1"/>
    <col min="26" max="30" width="7.85546875" style="34" customWidth="1"/>
    <col min="31" max="31" width="11.28515625" style="34" customWidth="1"/>
    <col min="32" max="32" width="2.28515625" style="34" customWidth="1"/>
    <col min="33" max="33" width="19.42578125" style="34" customWidth="1"/>
    <col min="34" max="51" width="11.28515625" style="34" customWidth="1"/>
    <col min="52" max="63" width="8.85546875" style="34" customWidth="1"/>
    <col min="64" max="16384" width="19.42578125" style="34"/>
  </cols>
  <sheetData>
    <row r="1" spans="1:63" ht="15.95" customHeight="1" x14ac:dyDescent="0.25">
      <c r="A1" s="532" t="s">
        <v>0</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c r="AI1" s="532"/>
      <c r="AJ1" s="532"/>
      <c r="AK1" s="532"/>
      <c r="AL1" s="532"/>
      <c r="AM1" s="532"/>
      <c r="AN1" s="532"/>
      <c r="AO1" s="532"/>
      <c r="AP1" s="532"/>
      <c r="AQ1" s="532"/>
      <c r="AR1" s="532"/>
      <c r="AS1" s="532"/>
      <c r="AT1" s="532"/>
      <c r="AU1" s="532"/>
      <c r="AV1" s="532"/>
      <c r="AW1" s="532"/>
      <c r="AX1" s="532"/>
      <c r="AY1" s="532"/>
      <c r="AZ1" s="532"/>
      <c r="BA1" s="532"/>
      <c r="BB1" s="532"/>
      <c r="BC1" s="532"/>
      <c r="BD1" s="532"/>
      <c r="BE1" s="532"/>
      <c r="BF1" s="532"/>
      <c r="BG1" s="532"/>
      <c r="BH1" s="532"/>
      <c r="BI1" s="533" t="s">
        <v>410</v>
      </c>
      <c r="BJ1" s="533"/>
      <c r="BK1" s="533"/>
    </row>
    <row r="2" spans="1:63" ht="15.95" customHeight="1" x14ac:dyDescent="0.25">
      <c r="A2" s="532" t="s">
        <v>2</v>
      </c>
      <c r="B2" s="532"/>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c r="AI2" s="532"/>
      <c r="AJ2" s="532"/>
      <c r="AK2" s="532"/>
      <c r="AL2" s="532"/>
      <c r="AM2" s="532"/>
      <c r="AN2" s="532"/>
      <c r="AO2" s="532"/>
      <c r="AP2" s="532"/>
      <c r="AQ2" s="532"/>
      <c r="AR2" s="532"/>
      <c r="AS2" s="532"/>
      <c r="AT2" s="532"/>
      <c r="AU2" s="532"/>
      <c r="AV2" s="532"/>
      <c r="AW2" s="532"/>
      <c r="AX2" s="532"/>
      <c r="AY2" s="532"/>
      <c r="AZ2" s="532"/>
      <c r="BA2" s="532"/>
      <c r="BB2" s="532"/>
      <c r="BC2" s="532"/>
      <c r="BD2" s="532"/>
      <c r="BE2" s="532"/>
      <c r="BF2" s="532"/>
      <c r="BG2" s="532"/>
      <c r="BH2" s="532"/>
      <c r="BI2" s="533" t="s">
        <v>3</v>
      </c>
      <c r="BJ2" s="533"/>
      <c r="BK2" s="533"/>
    </row>
    <row r="3" spans="1:63" ht="26.25" customHeight="1" x14ac:dyDescent="0.25">
      <c r="A3" s="532" t="s">
        <v>411</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c r="AL3" s="532"/>
      <c r="AM3" s="532"/>
      <c r="AN3" s="532"/>
      <c r="AO3" s="532"/>
      <c r="AP3" s="532"/>
      <c r="AQ3" s="532"/>
      <c r="AR3" s="532"/>
      <c r="AS3" s="532"/>
      <c r="AT3" s="532"/>
      <c r="AU3" s="532"/>
      <c r="AV3" s="532"/>
      <c r="AW3" s="532"/>
      <c r="AX3" s="532"/>
      <c r="AY3" s="532"/>
      <c r="AZ3" s="532"/>
      <c r="BA3" s="532"/>
      <c r="BB3" s="532"/>
      <c r="BC3" s="532"/>
      <c r="BD3" s="532"/>
      <c r="BE3" s="532"/>
      <c r="BF3" s="532"/>
      <c r="BG3" s="532"/>
      <c r="BH3" s="532"/>
      <c r="BI3" s="533" t="s">
        <v>5</v>
      </c>
      <c r="BJ3" s="533"/>
      <c r="BK3" s="533"/>
    </row>
    <row r="4" spans="1:63" ht="15.95" customHeight="1" x14ac:dyDescent="0.25">
      <c r="A4" s="532" t="s">
        <v>412</v>
      </c>
      <c r="B4" s="532"/>
      <c r="C4" s="532"/>
      <c r="D4" s="532"/>
      <c r="E4" s="532"/>
      <c r="F4" s="532"/>
      <c r="G4" s="532"/>
      <c r="H4" s="532"/>
      <c r="I4" s="532"/>
      <c r="J4" s="532"/>
      <c r="K4" s="532"/>
      <c r="L4" s="532"/>
      <c r="M4" s="532"/>
      <c r="N4" s="532"/>
      <c r="O4" s="532"/>
      <c r="P4" s="532"/>
      <c r="Q4" s="532"/>
      <c r="R4" s="532"/>
      <c r="S4" s="532"/>
      <c r="T4" s="532"/>
      <c r="U4" s="532"/>
      <c r="V4" s="532"/>
      <c r="W4" s="532"/>
      <c r="X4" s="532"/>
      <c r="Y4" s="532"/>
      <c r="Z4" s="532"/>
      <c r="AA4" s="532"/>
      <c r="AB4" s="532"/>
      <c r="AC4" s="532"/>
      <c r="AD4" s="532"/>
      <c r="AE4" s="532"/>
      <c r="AF4" s="532"/>
      <c r="AG4" s="532"/>
      <c r="AH4" s="532"/>
      <c r="AI4" s="532"/>
      <c r="AJ4" s="532"/>
      <c r="AK4" s="532"/>
      <c r="AL4" s="532"/>
      <c r="AM4" s="532"/>
      <c r="AN4" s="532"/>
      <c r="AO4" s="532"/>
      <c r="AP4" s="532"/>
      <c r="AQ4" s="532"/>
      <c r="AR4" s="532"/>
      <c r="AS4" s="532"/>
      <c r="AT4" s="532"/>
      <c r="AU4" s="532"/>
      <c r="AV4" s="532"/>
      <c r="AW4" s="532"/>
      <c r="AX4" s="532"/>
      <c r="AY4" s="532"/>
      <c r="AZ4" s="532"/>
      <c r="BA4" s="532"/>
      <c r="BB4" s="532"/>
      <c r="BC4" s="532"/>
      <c r="BD4" s="532"/>
      <c r="BE4" s="532"/>
      <c r="BF4" s="532"/>
      <c r="BG4" s="532"/>
      <c r="BH4" s="532"/>
      <c r="BI4" s="529" t="s">
        <v>413</v>
      </c>
      <c r="BJ4" s="530"/>
      <c r="BK4" s="531"/>
    </row>
    <row r="5" spans="1:63" ht="26.25" customHeight="1" x14ac:dyDescent="0.25">
      <c r="A5" s="526" t="s">
        <v>414</v>
      </c>
      <c r="B5" s="526"/>
      <c r="C5" s="526"/>
      <c r="D5" s="526"/>
      <c r="E5" s="526"/>
      <c r="F5" s="526"/>
      <c r="G5" s="526"/>
      <c r="H5" s="526"/>
      <c r="I5" s="526"/>
      <c r="J5" s="526"/>
      <c r="K5" s="526"/>
      <c r="L5" s="526"/>
      <c r="M5" s="526"/>
      <c r="N5" s="526"/>
      <c r="O5" s="526"/>
      <c r="P5" s="526"/>
      <c r="Q5" s="526"/>
      <c r="R5" s="526"/>
      <c r="S5" s="526"/>
      <c r="T5" s="526"/>
      <c r="U5" s="526"/>
      <c r="V5" s="526"/>
      <c r="W5" s="526"/>
      <c r="X5" s="526"/>
      <c r="Y5" s="526"/>
      <c r="Z5" s="526"/>
      <c r="AA5" s="526"/>
      <c r="AB5" s="526"/>
      <c r="AC5" s="526"/>
      <c r="AD5" s="526"/>
      <c r="AE5" s="526"/>
      <c r="AG5" s="526" t="s">
        <v>415</v>
      </c>
      <c r="AH5" s="526"/>
      <c r="AI5" s="526"/>
      <c r="AJ5" s="526"/>
      <c r="AK5" s="526"/>
      <c r="AL5" s="526"/>
      <c r="AM5" s="526"/>
      <c r="AN5" s="526"/>
      <c r="AO5" s="526"/>
      <c r="AP5" s="526"/>
      <c r="AQ5" s="526"/>
      <c r="AR5" s="526"/>
      <c r="AS5" s="526"/>
      <c r="AT5" s="526"/>
      <c r="AU5" s="526"/>
      <c r="AV5" s="526"/>
      <c r="AW5" s="526"/>
      <c r="AX5" s="526"/>
      <c r="AY5" s="526"/>
      <c r="AZ5" s="526"/>
      <c r="BA5" s="526"/>
      <c r="BB5" s="526"/>
      <c r="BC5" s="526"/>
      <c r="BD5" s="526"/>
      <c r="BE5" s="526"/>
      <c r="BF5" s="526"/>
      <c r="BG5" s="526"/>
      <c r="BH5" s="526"/>
      <c r="BI5" s="527"/>
      <c r="BJ5" s="527"/>
      <c r="BK5" s="527"/>
    </row>
    <row r="6" spans="1:63" ht="31.5" customHeight="1" x14ac:dyDescent="0.25">
      <c r="A6" s="69" t="s">
        <v>416</v>
      </c>
      <c r="B6" s="528"/>
      <c r="C6" s="528"/>
      <c r="D6" s="528"/>
      <c r="E6" s="528"/>
      <c r="F6" s="528"/>
      <c r="G6" s="528"/>
      <c r="H6" s="528"/>
      <c r="I6" s="528"/>
      <c r="J6" s="528"/>
      <c r="K6" s="528"/>
      <c r="L6" s="528"/>
      <c r="M6" s="528"/>
      <c r="N6" s="528"/>
      <c r="O6" s="528"/>
      <c r="P6" s="528"/>
      <c r="Q6" s="528"/>
      <c r="R6" s="528"/>
      <c r="S6" s="528"/>
      <c r="T6" s="528"/>
      <c r="U6" s="528"/>
      <c r="V6" s="528"/>
      <c r="W6" s="528"/>
      <c r="X6" s="528"/>
      <c r="Y6" s="528"/>
      <c r="Z6" s="528"/>
      <c r="AA6" s="528"/>
      <c r="AB6" s="528"/>
      <c r="AC6" s="528"/>
      <c r="AD6" s="528"/>
      <c r="AE6" s="528"/>
      <c r="AF6" s="528"/>
      <c r="AG6" s="528"/>
      <c r="AH6" s="528"/>
      <c r="AI6" s="528"/>
      <c r="AJ6" s="528"/>
      <c r="AK6" s="528"/>
      <c r="AL6" s="528"/>
      <c r="AM6" s="528"/>
      <c r="AN6" s="528"/>
      <c r="AO6" s="528"/>
      <c r="AP6" s="528"/>
      <c r="AQ6" s="528"/>
      <c r="AR6" s="528"/>
      <c r="AS6" s="528"/>
      <c r="AT6" s="528"/>
      <c r="AU6" s="528"/>
      <c r="AV6" s="528"/>
      <c r="AW6" s="528"/>
      <c r="AX6" s="528"/>
      <c r="AY6" s="528"/>
      <c r="AZ6" s="528"/>
      <c r="BA6" s="528"/>
      <c r="BB6" s="528"/>
      <c r="BC6" s="528"/>
      <c r="BD6" s="528"/>
      <c r="BE6" s="528"/>
      <c r="BF6" s="528"/>
      <c r="BG6" s="528"/>
      <c r="BH6" s="528"/>
      <c r="BI6" s="528"/>
      <c r="BJ6" s="528"/>
      <c r="BK6" s="528"/>
    </row>
    <row r="7" spans="1:63" ht="31.5" customHeight="1" x14ac:dyDescent="0.25">
      <c r="A7" s="70" t="s">
        <v>417</v>
      </c>
      <c r="B7" s="521"/>
      <c r="C7" s="523"/>
      <c r="D7" s="523"/>
      <c r="E7" s="523"/>
      <c r="F7" s="523"/>
      <c r="G7" s="523"/>
      <c r="H7" s="523"/>
      <c r="I7" s="523"/>
      <c r="J7" s="523"/>
      <c r="K7" s="523"/>
      <c r="L7" s="523"/>
      <c r="M7" s="523"/>
      <c r="N7" s="523"/>
      <c r="O7" s="523"/>
      <c r="P7" s="523"/>
      <c r="Q7" s="523"/>
      <c r="R7" s="523"/>
      <c r="S7" s="523"/>
      <c r="T7" s="523"/>
      <c r="U7" s="523"/>
      <c r="V7" s="523"/>
      <c r="W7" s="523"/>
      <c r="X7" s="523"/>
      <c r="Y7" s="523"/>
      <c r="Z7" s="523"/>
      <c r="AA7" s="523"/>
      <c r="AB7" s="523"/>
      <c r="AC7" s="523"/>
      <c r="AD7" s="523"/>
      <c r="AE7" s="523"/>
      <c r="AF7" s="523"/>
      <c r="AG7" s="523"/>
      <c r="AH7" s="523"/>
      <c r="AI7" s="523"/>
      <c r="AJ7" s="523"/>
      <c r="AK7" s="523"/>
      <c r="AL7" s="523"/>
      <c r="AM7" s="523"/>
      <c r="AN7" s="523"/>
      <c r="AO7" s="523"/>
      <c r="AP7" s="523"/>
      <c r="AQ7" s="523"/>
      <c r="AR7" s="523"/>
      <c r="AS7" s="523"/>
      <c r="AT7" s="523"/>
      <c r="AU7" s="523"/>
      <c r="AV7" s="523"/>
      <c r="AW7" s="523"/>
      <c r="AX7" s="523"/>
      <c r="AY7" s="523"/>
      <c r="AZ7" s="523"/>
      <c r="BA7" s="523"/>
      <c r="BB7" s="523"/>
      <c r="BC7" s="523"/>
      <c r="BD7" s="523"/>
      <c r="BE7" s="523"/>
      <c r="BF7" s="523"/>
      <c r="BG7" s="523"/>
      <c r="BH7" s="523"/>
      <c r="BI7" s="523"/>
      <c r="BJ7" s="523"/>
      <c r="BK7" s="522"/>
    </row>
    <row r="8" spans="1:63" ht="18.75" customHeight="1" x14ac:dyDescent="0.25">
      <c r="A8" s="61"/>
      <c r="B8" s="61"/>
      <c r="C8" s="61"/>
      <c r="D8" s="61"/>
      <c r="E8" s="61"/>
      <c r="F8" s="61"/>
      <c r="G8" s="61"/>
      <c r="H8" s="61"/>
      <c r="I8" s="61"/>
      <c r="J8" s="61"/>
      <c r="K8" s="62"/>
      <c r="L8" s="62"/>
      <c r="M8" s="62"/>
      <c r="N8" s="62"/>
      <c r="O8" s="62"/>
      <c r="P8" s="62"/>
      <c r="Q8" s="62"/>
      <c r="R8" s="62"/>
      <c r="S8" s="62"/>
      <c r="T8" s="62"/>
      <c r="U8" s="62"/>
      <c r="V8" s="62"/>
      <c r="W8" s="62"/>
      <c r="X8" s="62"/>
      <c r="Y8" s="62"/>
      <c r="Z8" s="62"/>
      <c r="AA8" s="62"/>
      <c r="AB8" s="62"/>
      <c r="AC8" s="62"/>
      <c r="AD8" s="62"/>
      <c r="AE8" s="62"/>
      <c r="AG8" s="61"/>
      <c r="AH8" s="62"/>
      <c r="AI8" s="62"/>
      <c r="AJ8" s="62"/>
      <c r="AK8" s="62"/>
      <c r="AL8" s="62"/>
      <c r="AM8" s="62"/>
      <c r="AN8" s="62"/>
      <c r="AO8" s="62"/>
    </row>
    <row r="9" spans="1:63" ht="30" customHeight="1" x14ac:dyDescent="0.25">
      <c r="A9" s="524" t="s">
        <v>418</v>
      </c>
      <c r="B9" s="96" t="s">
        <v>29</v>
      </c>
      <c r="C9" s="96" t="s">
        <v>8</v>
      </c>
      <c r="D9" s="521" t="s">
        <v>30</v>
      </c>
      <c r="E9" s="522"/>
      <c r="F9" s="96" t="s">
        <v>31</v>
      </c>
      <c r="G9" s="96" t="s">
        <v>32</v>
      </c>
      <c r="H9" s="521" t="s">
        <v>33</v>
      </c>
      <c r="I9" s="522"/>
      <c r="J9" s="96" t="s">
        <v>34</v>
      </c>
      <c r="K9" s="96" t="s">
        <v>35</v>
      </c>
      <c r="L9" s="521" t="s">
        <v>36</v>
      </c>
      <c r="M9" s="522"/>
      <c r="N9" s="96" t="s">
        <v>37</v>
      </c>
      <c r="O9" s="96" t="s">
        <v>38</v>
      </c>
      <c r="P9" s="521" t="s">
        <v>39</v>
      </c>
      <c r="Q9" s="522"/>
      <c r="R9" s="521" t="s">
        <v>419</v>
      </c>
      <c r="S9" s="522"/>
      <c r="T9" s="521" t="s">
        <v>420</v>
      </c>
      <c r="U9" s="523"/>
      <c r="V9" s="523"/>
      <c r="W9" s="523"/>
      <c r="X9" s="523"/>
      <c r="Y9" s="522"/>
      <c r="Z9" s="521" t="s">
        <v>421</v>
      </c>
      <c r="AA9" s="523"/>
      <c r="AB9" s="523"/>
      <c r="AC9" s="523"/>
      <c r="AD9" s="523"/>
      <c r="AE9" s="522"/>
      <c r="AG9" s="524" t="s">
        <v>418</v>
      </c>
      <c r="AH9" s="96" t="s">
        <v>29</v>
      </c>
      <c r="AI9" s="96" t="s">
        <v>8</v>
      </c>
      <c r="AJ9" s="521" t="s">
        <v>30</v>
      </c>
      <c r="AK9" s="522"/>
      <c r="AL9" s="96" t="s">
        <v>31</v>
      </c>
      <c r="AM9" s="96" t="s">
        <v>32</v>
      </c>
      <c r="AN9" s="521" t="s">
        <v>33</v>
      </c>
      <c r="AO9" s="522"/>
      <c r="AP9" s="96" t="s">
        <v>34</v>
      </c>
      <c r="AQ9" s="96" t="s">
        <v>35</v>
      </c>
      <c r="AR9" s="521" t="s">
        <v>36</v>
      </c>
      <c r="AS9" s="522"/>
      <c r="AT9" s="96" t="s">
        <v>37</v>
      </c>
      <c r="AU9" s="96" t="s">
        <v>38</v>
      </c>
      <c r="AV9" s="521" t="s">
        <v>39</v>
      </c>
      <c r="AW9" s="522"/>
      <c r="AX9" s="521" t="s">
        <v>419</v>
      </c>
      <c r="AY9" s="522"/>
      <c r="AZ9" s="521" t="s">
        <v>420</v>
      </c>
      <c r="BA9" s="523"/>
      <c r="BB9" s="523"/>
      <c r="BC9" s="523"/>
      <c r="BD9" s="523"/>
      <c r="BE9" s="522"/>
      <c r="BF9" s="521" t="s">
        <v>421</v>
      </c>
      <c r="BG9" s="523"/>
      <c r="BH9" s="523"/>
      <c r="BI9" s="523"/>
      <c r="BJ9" s="523"/>
      <c r="BK9" s="522"/>
    </row>
    <row r="10" spans="1:63" ht="36" customHeight="1" x14ac:dyDescent="0.25">
      <c r="A10" s="525"/>
      <c r="B10" s="46" t="s">
        <v>422</v>
      </c>
      <c r="C10" s="46" t="s">
        <v>422</v>
      </c>
      <c r="D10" s="46" t="s">
        <v>422</v>
      </c>
      <c r="E10" s="46" t="s">
        <v>423</v>
      </c>
      <c r="F10" s="46" t="s">
        <v>422</v>
      </c>
      <c r="G10" s="46" t="s">
        <v>422</v>
      </c>
      <c r="H10" s="46" t="s">
        <v>422</v>
      </c>
      <c r="I10" s="46" t="s">
        <v>423</v>
      </c>
      <c r="J10" s="46" t="s">
        <v>422</v>
      </c>
      <c r="K10" s="46" t="s">
        <v>422</v>
      </c>
      <c r="L10" s="46" t="s">
        <v>422</v>
      </c>
      <c r="M10" s="46" t="s">
        <v>423</v>
      </c>
      <c r="N10" s="46" t="s">
        <v>422</v>
      </c>
      <c r="O10" s="46" t="s">
        <v>422</v>
      </c>
      <c r="P10" s="46" t="s">
        <v>422</v>
      </c>
      <c r="Q10" s="46" t="s">
        <v>423</v>
      </c>
      <c r="R10" s="46" t="s">
        <v>422</v>
      </c>
      <c r="S10" s="46" t="s">
        <v>423</v>
      </c>
      <c r="T10" s="90" t="s">
        <v>424</v>
      </c>
      <c r="U10" s="90" t="s">
        <v>425</v>
      </c>
      <c r="V10" s="90" t="s">
        <v>426</v>
      </c>
      <c r="W10" s="90" t="s">
        <v>427</v>
      </c>
      <c r="X10" s="91" t="s">
        <v>428</v>
      </c>
      <c r="Y10" s="90" t="s">
        <v>429</v>
      </c>
      <c r="Z10" s="46" t="s">
        <v>430</v>
      </c>
      <c r="AA10" s="63" t="s">
        <v>431</v>
      </c>
      <c r="AB10" s="46" t="s">
        <v>432</v>
      </c>
      <c r="AC10" s="46" t="s">
        <v>433</v>
      </c>
      <c r="AD10" s="46" t="s">
        <v>434</v>
      </c>
      <c r="AE10" s="46" t="s">
        <v>435</v>
      </c>
      <c r="AG10" s="525"/>
      <c r="AH10" s="46" t="s">
        <v>422</v>
      </c>
      <c r="AI10" s="46" t="s">
        <v>422</v>
      </c>
      <c r="AJ10" s="46" t="s">
        <v>422</v>
      </c>
      <c r="AK10" s="46" t="s">
        <v>423</v>
      </c>
      <c r="AL10" s="46" t="s">
        <v>422</v>
      </c>
      <c r="AM10" s="46" t="s">
        <v>422</v>
      </c>
      <c r="AN10" s="46" t="s">
        <v>422</v>
      </c>
      <c r="AO10" s="46" t="s">
        <v>423</v>
      </c>
      <c r="AP10" s="46" t="s">
        <v>422</v>
      </c>
      <c r="AQ10" s="46" t="s">
        <v>422</v>
      </c>
      <c r="AR10" s="46" t="s">
        <v>422</v>
      </c>
      <c r="AS10" s="46" t="s">
        <v>423</v>
      </c>
      <c r="AT10" s="46" t="s">
        <v>422</v>
      </c>
      <c r="AU10" s="46" t="s">
        <v>422</v>
      </c>
      <c r="AV10" s="46" t="s">
        <v>422</v>
      </c>
      <c r="AW10" s="46" t="s">
        <v>423</v>
      </c>
      <c r="AX10" s="46" t="s">
        <v>422</v>
      </c>
      <c r="AY10" s="46" t="s">
        <v>423</v>
      </c>
      <c r="AZ10" s="90" t="s">
        <v>424</v>
      </c>
      <c r="BA10" s="90" t="s">
        <v>425</v>
      </c>
      <c r="BB10" s="90" t="s">
        <v>426</v>
      </c>
      <c r="BC10" s="90" t="s">
        <v>427</v>
      </c>
      <c r="BD10" s="91" t="s">
        <v>428</v>
      </c>
      <c r="BE10" s="90" t="s">
        <v>429</v>
      </c>
      <c r="BF10" s="88" t="s">
        <v>430</v>
      </c>
      <c r="BG10" s="89" t="s">
        <v>431</v>
      </c>
      <c r="BH10" s="88" t="s">
        <v>432</v>
      </c>
      <c r="BI10" s="88" t="s">
        <v>433</v>
      </c>
      <c r="BJ10" s="88" t="s">
        <v>434</v>
      </c>
      <c r="BK10" s="88" t="s">
        <v>435</v>
      </c>
    </row>
    <row r="11" spans="1:63" x14ac:dyDescent="0.25">
      <c r="A11" s="64" t="s">
        <v>436</v>
      </c>
      <c r="B11" s="64"/>
      <c r="C11" s="64"/>
      <c r="D11" s="64"/>
      <c r="E11" s="99"/>
      <c r="F11" s="64"/>
      <c r="G11" s="64"/>
      <c r="H11" s="64"/>
      <c r="I11" s="99"/>
      <c r="J11" s="64"/>
      <c r="K11" s="64"/>
      <c r="L11" s="64"/>
      <c r="M11" s="99"/>
      <c r="N11" s="64"/>
      <c r="O11" s="64"/>
      <c r="P11" s="64"/>
      <c r="Q11" s="99"/>
      <c r="R11" s="93">
        <f t="shared" ref="R11:R31" si="0">B11+C11+D11+F11+G11+H11+J11+K11+L11+N11+O11+P11</f>
        <v>0</v>
      </c>
      <c r="S11" s="71">
        <f>+E11+I11+M11+Q11</f>
        <v>0</v>
      </c>
      <c r="T11" s="92"/>
      <c r="U11" s="92"/>
      <c r="V11" s="92"/>
      <c r="W11" s="92"/>
      <c r="X11" s="92"/>
      <c r="Y11" s="66"/>
      <c r="Z11" s="66"/>
      <c r="AA11" s="66"/>
      <c r="AB11" s="66"/>
      <c r="AC11" s="66"/>
      <c r="AD11" s="66"/>
      <c r="AE11" s="67"/>
      <c r="AG11" s="64" t="s">
        <v>436</v>
      </c>
      <c r="AH11" s="64"/>
      <c r="AI11" s="64"/>
      <c r="AJ11" s="64"/>
      <c r="AK11" s="99"/>
      <c r="AL11" s="64"/>
      <c r="AM11" s="64"/>
      <c r="AN11" s="64"/>
      <c r="AO11" s="99"/>
      <c r="AP11" s="64"/>
      <c r="AQ11" s="64"/>
      <c r="AR11" s="64"/>
      <c r="AS11" s="99"/>
      <c r="AT11" s="64"/>
      <c r="AU11" s="64"/>
      <c r="AV11" s="64"/>
      <c r="AW11" s="99"/>
      <c r="AX11" s="93">
        <f t="shared" ref="AX11:AX31" si="1">AH11+AI11+AJ11+AL11+AM11+AN11+AP11+AQ11+AR11+AT11+AU11+AV11</f>
        <v>0</v>
      </c>
      <c r="AY11" s="71">
        <f>+AK11+AO11+AS11+AW11</f>
        <v>0</v>
      </c>
      <c r="AZ11" s="66"/>
      <c r="BA11" s="66"/>
      <c r="BB11" s="66"/>
      <c r="BC11" s="66"/>
      <c r="BD11" s="66"/>
      <c r="BE11" s="66"/>
      <c r="BF11" s="66"/>
      <c r="BG11" s="66"/>
      <c r="BH11" s="66"/>
      <c r="BI11" s="66"/>
      <c r="BJ11" s="66"/>
      <c r="BK11" s="67"/>
    </row>
    <row r="12" spans="1:63" x14ac:dyDescent="0.25">
      <c r="A12" s="64" t="s">
        <v>437</v>
      </c>
      <c r="B12" s="64"/>
      <c r="C12" s="64"/>
      <c r="D12" s="64"/>
      <c r="E12" s="99"/>
      <c r="F12" s="64"/>
      <c r="G12" s="64"/>
      <c r="H12" s="64"/>
      <c r="I12" s="99"/>
      <c r="J12" s="64"/>
      <c r="K12" s="64"/>
      <c r="L12" s="64"/>
      <c r="M12" s="99"/>
      <c r="N12" s="64"/>
      <c r="O12" s="64"/>
      <c r="P12" s="64"/>
      <c r="Q12" s="99"/>
      <c r="R12" s="93">
        <f t="shared" si="0"/>
        <v>0</v>
      </c>
      <c r="S12" s="71">
        <f t="shared" ref="S12:S31" si="2">+E12+I12+M12+Q12</f>
        <v>0</v>
      </c>
      <c r="T12" s="92"/>
      <c r="U12" s="92"/>
      <c r="V12" s="92"/>
      <c r="W12" s="92"/>
      <c r="X12" s="92"/>
      <c r="Y12" s="66"/>
      <c r="Z12" s="66"/>
      <c r="AA12" s="66"/>
      <c r="AB12" s="66"/>
      <c r="AC12" s="66"/>
      <c r="AD12" s="66"/>
      <c r="AE12" s="66"/>
      <c r="AG12" s="64" t="s">
        <v>437</v>
      </c>
      <c r="AH12" s="64"/>
      <c r="AI12" s="64"/>
      <c r="AJ12" s="64"/>
      <c r="AK12" s="99"/>
      <c r="AL12" s="64"/>
      <c r="AM12" s="64"/>
      <c r="AN12" s="64"/>
      <c r="AO12" s="99"/>
      <c r="AP12" s="64"/>
      <c r="AQ12" s="64"/>
      <c r="AR12" s="64"/>
      <c r="AS12" s="99"/>
      <c r="AT12" s="64"/>
      <c r="AU12" s="64"/>
      <c r="AV12" s="64"/>
      <c r="AW12" s="99"/>
      <c r="AX12" s="93">
        <f t="shared" si="1"/>
        <v>0</v>
      </c>
      <c r="AY12" s="71">
        <f t="shared" ref="AY12:AY31" si="3">+AK12+AO12+AS12+AW12</f>
        <v>0</v>
      </c>
      <c r="AZ12" s="66"/>
      <c r="BA12" s="66"/>
      <c r="BB12" s="66"/>
      <c r="BC12" s="66"/>
      <c r="BD12" s="66"/>
      <c r="BE12" s="66"/>
      <c r="BF12" s="66"/>
      <c r="BG12" s="66"/>
      <c r="BH12" s="66"/>
      <c r="BI12" s="66"/>
      <c r="BJ12" s="66"/>
      <c r="BK12" s="66"/>
    </row>
    <row r="13" spans="1:63" x14ac:dyDescent="0.25">
      <c r="A13" s="64" t="s">
        <v>438</v>
      </c>
      <c r="B13" s="64"/>
      <c r="C13" s="64"/>
      <c r="D13" s="64"/>
      <c r="E13" s="99"/>
      <c r="F13" s="64"/>
      <c r="G13" s="64"/>
      <c r="H13" s="64"/>
      <c r="I13" s="99"/>
      <c r="J13" s="64"/>
      <c r="K13" s="64"/>
      <c r="L13" s="64"/>
      <c r="M13" s="99"/>
      <c r="N13" s="64"/>
      <c r="O13" s="64"/>
      <c r="P13" s="64"/>
      <c r="Q13" s="99"/>
      <c r="R13" s="93">
        <f t="shared" si="0"/>
        <v>0</v>
      </c>
      <c r="S13" s="71">
        <f t="shared" si="2"/>
        <v>0</v>
      </c>
      <c r="T13" s="92"/>
      <c r="U13" s="92"/>
      <c r="V13" s="92"/>
      <c r="W13" s="92"/>
      <c r="X13" s="92"/>
      <c r="Y13" s="66"/>
      <c r="Z13" s="66"/>
      <c r="AA13" s="66"/>
      <c r="AB13" s="66"/>
      <c r="AC13" s="66"/>
      <c r="AD13" s="66"/>
      <c r="AE13" s="66"/>
      <c r="AG13" s="64" t="s">
        <v>438</v>
      </c>
      <c r="AH13" s="64"/>
      <c r="AI13" s="64"/>
      <c r="AJ13" s="64"/>
      <c r="AK13" s="99"/>
      <c r="AL13" s="64"/>
      <c r="AM13" s="64"/>
      <c r="AN13" s="64"/>
      <c r="AO13" s="99"/>
      <c r="AP13" s="64"/>
      <c r="AQ13" s="64"/>
      <c r="AR13" s="64"/>
      <c r="AS13" s="99"/>
      <c r="AT13" s="64"/>
      <c r="AU13" s="64"/>
      <c r="AV13" s="64"/>
      <c r="AW13" s="99"/>
      <c r="AX13" s="93">
        <f t="shared" si="1"/>
        <v>0</v>
      </c>
      <c r="AY13" s="71">
        <f t="shared" si="3"/>
        <v>0</v>
      </c>
      <c r="AZ13" s="66"/>
      <c r="BA13" s="66"/>
      <c r="BB13" s="66"/>
      <c r="BC13" s="66"/>
      <c r="BD13" s="66"/>
      <c r="BE13" s="66"/>
      <c r="BF13" s="66"/>
      <c r="BG13" s="66"/>
      <c r="BH13" s="66"/>
      <c r="BI13" s="66"/>
      <c r="BJ13" s="66"/>
      <c r="BK13" s="66"/>
    </row>
    <row r="14" spans="1:63" x14ac:dyDescent="0.25">
      <c r="A14" s="64" t="s">
        <v>439</v>
      </c>
      <c r="B14" s="64"/>
      <c r="C14" s="64"/>
      <c r="D14" s="64"/>
      <c r="E14" s="99"/>
      <c r="F14" s="64"/>
      <c r="G14" s="64"/>
      <c r="H14" s="64"/>
      <c r="I14" s="99"/>
      <c r="J14" s="64"/>
      <c r="K14" s="64"/>
      <c r="L14" s="64"/>
      <c r="M14" s="99"/>
      <c r="N14" s="64"/>
      <c r="O14" s="64"/>
      <c r="P14" s="64"/>
      <c r="Q14" s="99"/>
      <c r="R14" s="93">
        <f t="shared" si="0"/>
        <v>0</v>
      </c>
      <c r="S14" s="71">
        <f t="shared" si="2"/>
        <v>0</v>
      </c>
      <c r="T14" s="92"/>
      <c r="U14" s="92"/>
      <c r="V14" s="92"/>
      <c r="W14" s="92"/>
      <c r="X14" s="92"/>
      <c r="Y14" s="66"/>
      <c r="Z14" s="66"/>
      <c r="AA14" s="66"/>
      <c r="AB14" s="66"/>
      <c r="AC14" s="66"/>
      <c r="AD14" s="66"/>
      <c r="AE14" s="66"/>
      <c r="AG14" s="64" t="s">
        <v>439</v>
      </c>
      <c r="AH14" s="64"/>
      <c r="AI14" s="64"/>
      <c r="AJ14" s="64"/>
      <c r="AK14" s="99"/>
      <c r="AL14" s="64"/>
      <c r="AM14" s="64"/>
      <c r="AN14" s="64"/>
      <c r="AO14" s="99"/>
      <c r="AP14" s="64"/>
      <c r="AQ14" s="64"/>
      <c r="AR14" s="64"/>
      <c r="AS14" s="99"/>
      <c r="AT14" s="64"/>
      <c r="AU14" s="64"/>
      <c r="AV14" s="64"/>
      <c r="AW14" s="99"/>
      <c r="AX14" s="93">
        <f t="shared" si="1"/>
        <v>0</v>
      </c>
      <c r="AY14" s="71">
        <f t="shared" si="3"/>
        <v>0</v>
      </c>
      <c r="AZ14" s="66"/>
      <c r="BA14" s="66"/>
      <c r="BB14" s="66"/>
      <c r="BC14" s="66"/>
      <c r="BD14" s="66"/>
      <c r="BE14" s="66"/>
      <c r="BF14" s="66"/>
      <c r="BG14" s="66"/>
      <c r="BH14" s="66"/>
      <c r="BI14" s="66"/>
      <c r="BJ14" s="66"/>
      <c r="BK14" s="66"/>
    </row>
    <row r="15" spans="1:63" x14ac:dyDescent="0.25">
      <c r="A15" s="64" t="s">
        <v>440</v>
      </c>
      <c r="B15" s="64"/>
      <c r="C15" s="64"/>
      <c r="D15" s="64"/>
      <c r="E15" s="99"/>
      <c r="F15" s="64"/>
      <c r="G15" s="64"/>
      <c r="H15" s="64"/>
      <c r="I15" s="99"/>
      <c r="J15" s="64"/>
      <c r="K15" s="64"/>
      <c r="L15" s="64"/>
      <c r="M15" s="99"/>
      <c r="N15" s="64"/>
      <c r="O15" s="64"/>
      <c r="P15" s="64"/>
      <c r="Q15" s="99"/>
      <c r="R15" s="93">
        <f t="shared" si="0"/>
        <v>0</v>
      </c>
      <c r="S15" s="71">
        <f t="shared" si="2"/>
        <v>0</v>
      </c>
      <c r="T15" s="92"/>
      <c r="U15" s="92"/>
      <c r="V15" s="92"/>
      <c r="W15" s="92"/>
      <c r="X15" s="92"/>
      <c r="Y15" s="66"/>
      <c r="Z15" s="66"/>
      <c r="AA15" s="66"/>
      <c r="AB15" s="66"/>
      <c r="AC15" s="66"/>
      <c r="AD15" s="66"/>
      <c r="AE15" s="66"/>
      <c r="AG15" s="64" t="s">
        <v>440</v>
      </c>
      <c r="AH15" s="64"/>
      <c r="AI15" s="64"/>
      <c r="AJ15" s="64"/>
      <c r="AK15" s="99"/>
      <c r="AL15" s="64"/>
      <c r="AM15" s="64"/>
      <c r="AN15" s="64"/>
      <c r="AO15" s="99"/>
      <c r="AP15" s="64"/>
      <c r="AQ15" s="64"/>
      <c r="AR15" s="64"/>
      <c r="AS15" s="99"/>
      <c r="AT15" s="64"/>
      <c r="AU15" s="64"/>
      <c r="AV15" s="64"/>
      <c r="AW15" s="99"/>
      <c r="AX15" s="93">
        <f t="shared" si="1"/>
        <v>0</v>
      </c>
      <c r="AY15" s="71">
        <f t="shared" si="3"/>
        <v>0</v>
      </c>
      <c r="AZ15" s="66"/>
      <c r="BA15" s="66"/>
      <c r="BB15" s="66"/>
      <c r="BC15" s="66"/>
      <c r="BD15" s="66"/>
      <c r="BE15" s="66"/>
      <c r="BF15" s="66"/>
      <c r="BG15" s="66"/>
      <c r="BH15" s="66"/>
      <c r="BI15" s="66"/>
      <c r="BJ15" s="66"/>
      <c r="BK15" s="66"/>
    </row>
    <row r="16" spans="1:63" x14ac:dyDescent="0.25">
      <c r="A16" s="64" t="s">
        <v>441</v>
      </c>
      <c r="B16" s="64"/>
      <c r="C16" s="64"/>
      <c r="D16" s="64"/>
      <c r="E16" s="99"/>
      <c r="F16" s="64"/>
      <c r="G16" s="64"/>
      <c r="H16" s="64"/>
      <c r="I16" s="99"/>
      <c r="J16" s="64"/>
      <c r="K16" s="64"/>
      <c r="L16" s="64"/>
      <c r="M16" s="99"/>
      <c r="N16" s="64"/>
      <c r="O16" s="64"/>
      <c r="P16" s="64"/>
      <c r="Q16" s="99"/>
      <c r="R16" s="93">
        <f t="shared" si="0"/>
        <v>0</v>
      </c>
      <c r="S16" s="71">
        <f t="shared" si="2"/>
        <v>0</v>
      </c>
      <c r="T16" s="92"/>
      <c r="U16" s="92"/>
      <c r="V16" s="92"/>
      <c r="W16" s="92"/>
      <c r="X16" s="92"/>
      <c r="Y16" s="66"/>
      <c r="Z16" s="66"/>
      <c r="AA16" s="66"/>
      <c r="AB16" s="66"/>
      <c r="AC16" s="66"/>
      <c r="AD16" s="66"/>
      <c r="AE16" s="66"/>
      <c r="AG16" s="64" t="s">
        <v>441</v>
      </c>
      <c r="AH16" s="64"/>
      <c r="AI16" s="64"/>
      <c r="AJ16" s="64"/>
      <c r="AK16" s="99"/>
      <c r="AL16" s="64"/>
      <c r="AM16" s="64"/>
      <c r="AN16" s="64"/>
      <c r="AO16" s="99"/>
      <c r="AP16" s="64"/>
      <c r="AQ16" s="64"/>
      <c r="AR16" s="64"/>
      <c r="AS16" s="99"/>
      <c r="AT16" s="64"/>
      <c r="AU16" s="64"/>
      <c r="AV16" s="64"/>
      <c r="AW16" s="99"/>
      <c r="AX16" s="93">
        <f t="shared" si="1"/>
        <v>0</v>
      </c>
      <c r="AY16" s="71">
        <f t="shared" si="3"/>
        <v>0</v>
      </c>
      <c r="AZ16" s="66"/>
      <c r="BA16" s="66"/>
      <c r="BB16" s="66"/>
      <c r="BC16" s="66"/>
      <c r="BD16" s="66"/>
      <c r="BE16" s="66"/>
      <c r="BF16" s="66"/>
      <c r="BG16" s="66"/>
      <c r="BH16" s="66"/>
      <c r="BI16" s="66"/>
      <c r="BJ16" s="66"/>
      <c r="BK16" s="66"/>
    </row>
    <row r="17" spans="1:63" x14ac:dyDescent="0.25">
      <c r="A17" s="64" t="s">
        <v>442</v>
      </c>
      <c r="B17" s="64"/>
      <c r="C17" s="64"/>
      <c r="D17" s="64"/>
      <c r="E17" s="99"/>
      <c r="F17" s="64"/>
      <c r="G17" s="64"/>
      <c r="H17" s="64"/>
      <c r="I17" s="99"/>
      <c r="J17" s="64"/>
      <c r="K17" s="64"/>
      <c r="L17" s="64"/>
      <c r="M17" s="99"/>
      <c r="N17" s="64"/>
      <c r="O17" s="64"/>
      <c r="P17" s="64"/>
      <c r="Q17" s="99"/>
      <c r="R17" s="93">
        <f t="shared" si="0"/>
        <v>0</v>
      </c>
      <c r="S17" s="71">
        <f t="shared" si="2"/>
        <v>0</v>
      </c>
      <c r="T17" s="92"/>
      <c r="U17" s="92"/>
      <c r="V17" s="92"/>
      <c r="W17" s="92"/>
      <c r="X17" s="92"/>
      <c r="Y17" s="66"/>
      <c r="Z17" s="66"/>
      <c r="AA17" s="66"/>
      <c r="AB17" s="66"/>
      <c r="AC17" s="66"/>
      <c r="AD17" s="66"/>
      <c r="AE17" s="66"/>
      <c r="AG17" s="64" t="s">
        <v>442</v>
      </c>
      <c r="AH17" s="64"/>
      <c r="AI17" s="64"/>
      <c r="AJ17" s="64"/>
      <c r="AK17" s="99"/>
      <c r="AL17" s="64"/>
      <c r="AM17" s="64"/>
      <c r="AN17" s="64"/>
      <c r="AO17" s="99"/>
      <c r="AP17" s="64"/>
      <c r="AQ17" s="64"/>
      <c r="AR17" s="64"/>
      <c r="AS17" s="99"/>
      <c r="AT17" s="64"/>
      <c r="AU17" s="64"/>
      <c r="AV17" s="64"/>
      <c r="AW17" s="99"/>
      <c r="AX17" s="93">
        <f t="shared" si="1"/>
        <v>0</v>
      </c>
      <c r="AY17" s="71">
        <f t="shared" si="3"/>
        <v>0</v>
      </c>
      <c r="AZ17" s="66"/>
      <c r="BA17" s="66"/>
      <c r="BB17" s="66"/>
      <c r="BC17" s="66"/>
      <c r="BD17" s="66"/>
      <c r="BE17" s="66"/>
      <c r="BF17" s="66"/>
      <c r="BG17" s="66"/>
      <c r="BH17" s="66"/>
      <c r="BI17" s="66"/>
      <c r="BJ17" s="66"/>
      <c r="BK17" s="66"/>
    </row>
    <row r="18" spans="1:63" x14ac:dyDescent="0.25">
      <c r="A18" s="64" t="s">
        <v>443</v>
      </c>
      <c r="B18" s="64"/>
      <c r="C18" s="64"/>
      <c r="D18" s="64"/>
      <c r="E18" s="99"/>
      <c r="F18" s="64"/>
      <c r="G18" s="64"/>
      <c r="H18" s="64"/>
      <c r="I18" s="99"/>
      <c r="J18" s="64"/>
      <c r="K18" s="64"/>
      <c r="L18" s="64"/>
      <c r="M18" s="99"/>
      <c r="N18" s="64"/>
      <c r="O18" s="64"/>
      <c r="P18" s="64"/>
      <c r="Q18" s="99"/>
      <c r="R18" s="93">
        <f t="shared" si="0"/>
        <v>0</v>
      </c>
      <c r="S18" s="71">
        <f t="shared" si="2"/>
        <v>0</v>
      </c>
      <c r="T18" s="92"/>
      <c r="U18" s="92"/>
      <c r="V18" s="92"/>
      <c r="W18" s="92"/>
      <c r="X18" s="92"/>
      <c r="Y18" s="66"/>
      <c r="Z18" s="66"/>
      <c r="AA18" s="66"/>
      <c r="AB18" s="66"/>
      <c r="AC18" s="66"/>
      <c r="AD18" s="66"/>
      <c r="AE18" s="66"/>
      <c r="AG18" s="64" t="s">
        <v>443</v>
      </c>
      <c r="AH18" s="64"/>
      <c r="AI18" s="64"/>
      <c r="AJ18" s="64"/>
      <c r="AK18" s="99"/>
      <c r="AL18" s="64"/>
      <c r="AM18" s="64"/>
      <c r="AN18" s="64"/>
      <c r="AO18" s="99"/>
      <c r="AP18" s="64"/>
      <c r="AQ18" s="64"/>
      <c r="AR18" s="64"/>
      <c r="AS18" s="99"/>
      <c r="AT18" s="64"/>
      <c r="AU18" s="64"/>
      <c r="AV18" s="64"/>
      <c r="AW18" s="99"/>
      <c r="AX18" s="93">
        <f t="shared" si="1"/>
        <v>0</v>
      </c>
      <c r="AY18" s="71">
        <f t="shared" si="3"/>
        <v>0</v>
      </c>
      <c r="AZ18" s="66"/>
      <c r="BA18" s="66"/>
      <c r="BB18" s="66"/>
      <c r="BC18" s="66"/>
      <c r="BD18" s="66"/>
      <c r="BE18" s="66"/>
      <c r="BF18" s="66"/>
      <c r="BG18" s="66"/>
      <c r="BH18" s="66"/>
      <c r="BI18" s="66"/>
      <c r="BJ18" s="66"/>
      <c r="BK18" s="66"/>
    </row>
    <row r="19" spans="1:63" x14ac:dyDescent="0.25">
      <c r="A19" s="64" t="s">
        <v>444</v>
      </c>
      <c r="B19" s="64"/>
      <c r="C19" s="64"/>
      <c r="D19" s="64"/>
      <c r="E19" s="99"/>
      <c r="F19" s="64"/>
      <c r="G19" s="64"/>
      <c r="H19" s="64"/>
      <c r="I19" s="99"/>
      <c r="J19" s="64"/>
      <c r="K19" s="64"/>
      <c r="L19" s="64"/>
      <c r="M19" s="99"/>
      <c r="N19" s="64"/>
      <c r="O19" s="64"/>
      <c r="P19" s="64"/>
      <c r="Q19" s="99"/>
      <c r="R19" s="93">
        <f t="shared" si="0"/>
        <v>0</v>
      </c>
      <c r="S19" s="71">
        <f t="shared" si="2"/>
        <v>0</v>
      </c>
      <c r="T19" s="92"/>
      <c r="U19" s="92"/>
      <c r="V19" s="92"/>
      <c r="W19" s="92"/>
      <c r="X19" s="92"/>
      <c r="Y19" s="66"/>
      <c r="Z19" s="66"/>
      <c r="AA19" s="66"/>
      <c r="AB19" s="66"/>
      <c r="AC19" s="66"/>
      <c r="AD19" s="66"/>
      <c r="AE19" s="66"/>
      <c r="AG19" s="64" t="s">
        <v>444</v>
      </c>
      <c r="AH19" s="64"/>
      <c r="AI19" s="64"/>
      <c r="AJ19" s="64"/>
      <c r="AK19" s="99"/>
      <c r="AL19" s="64"/>
      <c r="AM19" s="64"/>
      <c r="AN19" s="64"/>
      <c r="AO19" s="99"/>
      <c r="AP19" s="64"/>
      <c r="AQ19" s="64"/>
      <c r="AR19" s="64"/>
      <c r="AS19" s="99"/>
      <c r="AT19" s="64"/>
      <c r="AU19" s="64"/>
      <c r="AV19" s="64"/>
      <c r="AW19" s="99"/>
      <c r="AX19" s="93">
        <f t="shared" si="1"/>
        <v>0</v>
      </c>
      <c r="AY19" s="71">
        <f t="shared" si="3"/>
        <v>0</v>
      </c>
      <c r="AZ19" s="66"/>
      <c r="BA19" s="66"/>
      <c r="BB19" s="66"/>
      <c r="BC19" s="66"/>
      <c r="BD19" s="66"/>
      <c r="BE19" s="66"/>
      <c r="BF19" s="66"/>
      <c r="BG19" s="66"/>
      <c r="BH19" s="66"/>
      <c r="BI19" s="64"/>
      <c r="BJ19" s="64"/>
      <c r="BK19" s="64"/>
    </row>
    <row r="20" spans="1:63" x14ac:dyDescent="0.25">
      <c r="A20" s="64" t="s">
        <v>445</v>
      </c>
      <c r="B20" s="64"/>
      <c r="C20" s="64"/>
      <c r="D20" s="64"/>
      <c r="E20" s="99"/>
      <c r="F20" s="64"/>
      <c r="G20" s="64"/>
      <c r="H20" s="64"/>
      <c r="I20" s="99"/>
      <c r="J20" s="64"/>
      <c r="K20" s="64"/>
      <c r="L20" s="64"/>
      <c r="M20" s="99"/>
      <c r="N20" s="64"/>
      <c r="O20" s="64"/>
      <c r="P20" s="64"/>
      <c r="Q20" s="99"/>
      <c r="R20" s="93">
        <f t="shared" si="0"/>
        <v>0</v>
      </c>
      <c r="S20" s="71">
        <f t="shared" si="2"/>
        <v>0</v>
      </c>
      <c r="T20" s="92"/>
      <c r="U20" s="92"/>
      <c r="V20" s="92"/>
      <c r="W20" s="92"/>
      <c r="X20" s="92"/>
      <c r="Y20" s="66"/>
      <c r="Z20" s="66"/>
      <c r="AA20" s="66"/>
      <c r="AB20" s="66"/>
      <c r="AC20" s="66"/>
      <c r="AD20" s="66"/>
      <c r="AE20" s="66"/>
      <c r="AG20" s="64" t="s">
        <v>445</v>
      </c>
      <c r="AH20" s="64"/>
      <c r="AI20" s="64"/>
      <c r="AJ20" s="64"/>
      <c r="AK20" s="99"/>
      <c r="AL20" s="64"/>
      <c r="AM20" s="64"/>
      <c r="AN20" s="64"/>
      <c r="AO20" s="99"/>
      <c r="AP20" s="64"/>
      <c r="AQ20" s="64"/>
      <c r="AR20" s="64"/>
      <c r="AS20" s="99"/>
      <c r="AT20" s="64"/>
      <c r="AU20" s="64"/>
      <c r="AV20" s="64"/>
      <c r="AW20" s="99"/>
      <c r="AX20" s="93">
        <f t="shared" si="1"/>
        <v>0</v>
      </c>
      <c r="AY20" s="71">
        <f t="shared" si="3"/>
        <v>0</v>
      </c>
      <c r="AZ20" s="66"/>
      <c r="BA20" s="66"/>
      <c r="BB20" s="66"/>
      <c r="BC20" s="66"/>
      <c r="BD20" s="66"/>
      <c r="BE20" s="66"/>
      <c r="BF20" s="66"/>
      <c r="BG20" s="66"/>
      <c r="BH20" s="66"/>
      <c r="BI20" s="64"/>
      <c r="BJ20" s="64"/>
      <c r="BK20" s="64"/>
    </row>
    <row r="21" spans="1:63" x14ac:dyDescent="0.25">
      <c r="A21" s="64" t="s">
        <v>446</v>
      </c>
      <c r="B21" s="64"/>
      <c r="C21" s="64"/>
      <c r="D21" s="64"/>
      <c r="E21" s="99"/>
      <c r="F21" s="64"/>
      <c r="G21" s="64"/>
      <c r="H21" s="64"/>
      <c r="I21" s="99"/>
      <c r="J21" s="64"/>
      <c r="K21" s="64"/>
      <c r="L21" s="64"/>
      <c r="M21" s="99"/>
      <c r="N21" s="64"/>
      <c r="O21" s="64"/>
      <c r="P21" s="64"/>
      <c r="Q21" s="99"/>
      <c r="R21" s="93">
        <f t="shared" si="0"/>
        <v>0</v>
      </c>
      <c r="S21" s="71">
        <f t="shared" si="2"/>
        <v>0</v>
      </c>
      <c r="T21" s="92"/>
      <c r="U21" s="92"/>
      <c r="V21" s="92"/>
      <c r="W21" s="92"/>
      <c r="X21" s="92"/>
      <c r="Y21" s="66"/>
      <c r="Z21" s="66"/>
      <c r="AA21" s="66"/>
      <c r="AB21" s="66"/>
      <c r="AC21" s="66"/>
      <c r="AD21" s="66"/>
      <c r="AE21" s="66"/>
      <c r="AG21" s="64" t="s">
        <v>446</v>
      </c>
      <c r="AH21" s="64"/>
      <c r="AI21" s="64"/>
      <c r="AJ21" s="64"/>
      <c r="AK21" s="99"/>
      <c r="AL21" s="64"/>
      <c r="AM21" s="64"/>
      <c r="AN21" s="64"/>
      <c r="AO21" s="99"/>
      <c r="AP21" s="64"/>
      <c r="AQ21" s="64"/>
      <c r="AR21" s="64"/>
      <c r="AS21" s="99"/>
      <c r="AT21" s="64"/>
      <c r="AU21" s="64"/>
      <c r="AV21" s="64"/>
      <c r="AW21" s="99"/>
      <c r="AX21" s="93">
        <f t="shared" si="1"/>
        <v>0</v>
      </c>
      <c r="AY21" s="71">
        <f t="shared" si="3"/>
        <v>0</v>
      </c>
      <c r="AZ21" s="66"/>
      <c r="BA21" s="66"/>
      <c r="BB21" s="66"/>
      <c r="BC21" s="66"/>
      <c r="BD21" s="66"/>
      <c r="BE21" s="66"/>
      <c r="BF21" s="66"/>
      <c r="BG21" s="66"/>
      <c r="BH21" s="66"/>
      <c r="BI21" s="64"/>
      <c r="BJ21" s="64"/>
      <c r="BK21" s="64"/>
    </row>
    <row r="22" spans="1:63" x14ac:dyDescent="0.25">
      <c r="A22" s="64" t="s">
        <v>447</v>
      </c>
      <c r="B22" s="64"/>
      <c r="C22" s="64"/>
      <c r="D22" s="64"/>
      <c r="E22" s="99"/>
      <c r="F22" s="64"/>
      <c r="G22" s="64"/>
      <c r="H22" s="64"/>
      <c r="I22" s="99"/>
      <c r="J22" s="64"/>
      <c r="K22" s="64"/>
      <c r="L22" s="64"/>
      <c r="M22" s="99"/>
      <c r="N22" s="64"/>
      <c r="O22" s="64"/>
      <c r="P22" s="64"/>
      <c r="Q22" s="99"/>
      <c r="R22" s="93">
        <f t="shared" si="0"/>
        <v>0</v>
      </c>
      <c r="S22" s="71">
        <f t="shared" si="2"/>
        <v>0</v>
      </c>
      <c r="T22" s="92"/>
      <c r="U22" s="92"/>
      <c r="V22" s="92"/>
      <c r="W22" s="92"/>
      <c r="X22" s="92"/>
      <c r="Y22" s="66"/>
      <c r="Z22" s="66"/>
      <c r="AA22" s="66"/>
      <c r="AB22" s="66"/>
      <c r="AC22" s="66"/>
      <c r="AD22" s="66"/>
      <c r="AE22" s="66"/>
      <c r="AG22" s="64" t="s">
        <v>447</v>
      </c>
      <c r="AH22" s="64"/>
      <c r="AI22" s="64"/>
      <c r="AJ22" s="64"/>
      <c r="AK22" s="99"/>
      <c r="AL22" s="64"/>
      <c r="AM22" s="64"/>
      <c r="AN22" s="64"/>
      <c r="AO22" s="99"/>
      <c r="AP22" s="64"/>
      <c r="AQ22" s="64"/>
      <c r="AR22" s="64"/>
      <c r="AS22" s="99"/>
      <c r="AT22" s="64"/>
      <c r="AU22" s="64"/>
      <c r="AV22" s="64"/>
      <c r="AW22" s="99"/>
      <c r="AX22" s="93">
        <f t="shared" si="1"/>
        <v>0</v>
      </c>
      <c r="AY22" s="71">
        <f t="shared" si="3"/>
        <v>0</v>
      </c>
      <c r="AZ22" s="66"/>
      <c r="BA22" s="66"/>
      <c r="BB22" s="66"/>
      <c r="BC22" s="66"/>
      <c r="BD22" s="66"/>
      <c r="BE22" s="66"/>
      <c r="BF22" s="66"/>
      <c r="BG22" s="66"/>
      <c r="BH22" s="66"/>
      <c r="BI22" s="66"/>
      <c r="BJ22" s="66"/>
      <c r="BK22" s="66"/>
    </row>
    <row r="23" spans="1:63" x14ac:dyDescent="0.25">
      <c r="A23" s="64" t="s">
        <v>448</v>
      </c>
      <c r="B23" s="64"/>
      <c r="C23" s="64"/>
      <c r="D23" s="64"/>
      <c r="E23" s="99"/>
      <c r="F23" s="64"/>
      <c r="G23" s="64"/>
      <c r="H23" s="64"/>
      <c r="I23" s="99"/>
      <c r="J23" s="64"/>
      <c r="K23" s="64"/>
      <c r="L23" s="64"/>
      <c r="M23" s="99"/>
      <c r="N23" s="64"/>
      <c r="O23" s="64"/>
      <c r="P23" s="64"/>
      <c r="Q23" s="99"/>
      <c r="R23" s="93">
        <f t="shared" si="0"/>
        <v>0</v>
      </c>
      <c r="S23" s="71">
        <f t="shared" si="2"/>
        <v>0</v>
      </c>
      <c r="T23" s="92"/>
      <c r="U23" s="92"/>
      <c r="V23" s="92"/>
      <c r="W23" s="92"/>
      <c r="X23" s="92"/>
      <c r="Y23" s="66"/>
      <c r="Z23" s="66"/>
      <c r="AA23" s="66"/>
      <c r="AB23" s="66"/>
      <c r="AC23" s="66"/>
      <c r="AD23" s="66"/>
      <c r="AE23" s="66"/>
      <c r="AG23" s="64" t="s">
        <v>448</v>
      </c>
      <c r="AH23" s="64"/>
      <c r="AI23" s="64"/>
      <c r="AJ23" s="64"/>
      <c r="AK23" s="99"/>
      <c r="AL23" s="64"/>
      <c r="AM23" s="64"/>
      <c r="AN23" s="64"/>
      <c r="AO23" s="99"/>
      <c r="AP23" s="64"/>
      <c r="AQ23" s="64"/>
      <c r="AR23" s="64"/>
      <c r="AS23" s="99"/>
      <c r="AT23" s="64"/>
      <c r="AU23" s="64"/>
      <c r="AV23" s="64"/>
      <c r="AW23" s="99"/>
      <c r="AX23" s="93">
        <f t="shared" si="1"/>
        <v>0</v>
      </c>
      <c r="AY23" s="71">
        <f t="shared" si="3"/>
        <v>0</v>
      </c>
      <c r="AZ23" s="66"/>
      <c r="BA23" s="66"/>
      <c r="BB23" s="66"/>
      <c r="BC23" s="66"/>
      <c r="BD23" s="66"/>
      <c r="BE23" s="66"/>
      <c r="BF23" s="66"/>
      <c r="BG23" s="66"/>
      <c r="BH23" s="66"/>
      <c r="BI23" s="66"/>
      <c r="BJ23" s="66"/>
      <c r="BK23" s="66"/>
    </row>
    <row r="24" spans="1:63" x14ac:dyDescent="0.25">
      <c r="A24" s="64" t="s">
        <v>449</v>
      </c>
      <c r="B24" s="64"/>
      <c r="C24" s="64"/>
      <c r="D24" s="64"/>
      <c r="E24" s="99"/>
      <c r="F24" s="64"/>
      <c r="G24" s="64"/>
      <c r="H24" s="64"/>
      <c r="I24" s="99"/>
      <c r="J24" s="64"/>
      <c r="K24" s="64"/>
      <c r="L24" s="64"/>
      <c r="M24" s="99"/>
      <c r="N24" s="64"/>
      <c r="O24" s="64"/>
      <c r="P24" s="64"/>
      <c r="Q24" s="99"/>
      <c r="R24" s="93">
        <f t="shared" si="0"/>
        <v>0</v>
      </c>
      <c r="S24" s="71">
        <f t="shared" si="2"/>
        <v>0</v>
      </c>
      <c r="T24" s="92"/>
      <c r="U24" s="92"/>
      <c r="V24" s="92"/>
      <c r="W24" s="92"/>
      <c r="X24" s="92"/>
      <c r="Y24" s="66"/>
      <c r="Z24" s="66"/>
      <c r="AA24" s="66"/>
      <c r="AB24" s="66"/>
      <c r="AC24" s="66"/>
      <c r="AD24" s="66"/>
      <c r="AE24" s="66"/>
      <c r="AG24" s="64" t="s">
        <v>449</v>
      </c>
      <c r="AH24" s="64"/>
      <c r="AI24" s="64"/>
      <c r="AJ24" s="64"/>
      <c r="AK24" s="99"/>
      <c r="AL24" s="64"/>
      <c r="AM24" s="64"/>
      <c r="AN24" s="64"/>
      <c r="AO24" s="99"/>
      <c r="AP24" s="64"/>
      <c r="AQ24" s="64"/>
      <c r="AR24" s="64"/>
      <c r="AS24" s="99"/>
      <c r="AT24" s="64"/>
      <c r="AU24" s="64"/>
      <c r="AV24" s="64"/>
      <c r="AW24" s="99"/>
      <c r="AX24" s="93">
        <f t="shared" si="1"/>
        <v>0</v>
      </c>
      <c r="AY24" s="71">
        <f t="shared" si="3"/>
        <v>0</v>
      </c>
      <c r="AZ24" s="66"/>
      <c r="BA24" s="66"/>
      <c r="BB24" s="66"/>
      <c r="BC24" s="66"/>
      <c r="BD24" s="66"/>
      <c r="BE24" s="66"/>
      <c r="BF24" s="66"/>
      <c r="BG24" s="66"/>
      <c r="BH24" s="66"/>
      <c r="BI24" s="66"/>
      <c r="BJ24" s="66"/>
      <c r="BK24" s="66"/>
    </row>
    <row r="25" spans="1:63" x14ac:dyDescent="0.25">
      <c r="A25" s="64" t="s">
        <v>450</v>
      </c>
      <c r="B25" s="64"/>
      <c r="C25" s="64"/>
      <c r="D25" s="64"/>
      <c r="E25" s="99"/>
      <c r="F25" s="64"/>
      <c r="G25" s="64"/>
      <c r="H25" s="64"/>
      <c r="I25" s="99"/>
      <c r="J25" s="64"/>
      <c r="K25" s="64"/>
      <c r="L25" s="64"/>
      <c r="M25" s="99"/>
      <c r="N25" s="64"/>
      <c r="O25" s="64"/>
      <c r="P25" s="64"/>
      <c r="Q25" s="99"/>
      <c r="R25" s="93">
        <f t="shared" si="0"/>
        <v>0</v>
      </c>
      <c r="S25" s="71">
        <f t="shared" si="2"/>
        <v>0</v>
      </c>
      <c r="T25" s="92"/>
      <c r="U25" s="92"/>
      <c r="V25" s="92"/>
      <c r="W25" s="92"/>
      <c r="X25" s="92"/>
      <c r="Y25" s="66"/>
      <c r="Z25" s="66"/>
      <c r="AA25" s="66"/>
      <c r="AB25" s="66"/>
      <c r="AC25" s="66"/>
      <c r="AD25" s="66"/>
      <c r="AE25" s="66"/>
      <c r="AG25" s="64" t="s">
        <v>450</v>
      </c>
      <c r="AH25" s="64"/>
      <c r="AI25" s="64"/>
      <c r="AJ25" s="64"/>
      <c r="AK25" s="99"/>
      <c r="AL25" s="64"/>
      <c r="AM25" s="64"/>
      <c r="AN25" s="64"/>
      <c r="AO25" s="99"/>
      <c r="AP25" s="64"/>
      <c r="AQ25" s="64"/>
      <c r="AR25" s="64"/>
      <c r="AS25" s="99"/>
      <c r="AT25" s="64"/>
      <c r="AU25" s="64"/>
      <c r="AV25" s="64"/>
      <c r="AW25" s="99"/>
      <c r="AX25" s="93">
        <f t="shared" si="1"/>
        <v>0</v>
      </c>
      <c r="AY25" s="71">
        <f t="shared" si="3"/>
        <v>0</v>
      </c>
      <c r="AZ25" s="66"/>
      <c r="BA25" s="66"/>
      <c r="BB25" s="66"/>
      <c r="BC25" s="66"/>
      <c r="BD25" s="66"/>
      <c r="BE25" s="66"/>
      <c r="BF25" s="66"/>
      <c r="BG25" s="66"/>
      <c r="BH25" s="66"/>
      <c r="BI25" s="66"/>
      <c r="BJ25" s="66"/>
      <c r="BK25" s="66"/>
    </row>
    <row r="26" spans="1:63" x14ac:dyDescent="0.25">
      <c r="A26" s="64" t="s">
        <v>451</v>
      </c>
      <c r="B26" s="64"/>
      <c r="C26" s="64"/>
      <c r="D26" s="64"/>
      <c r="E26" s="99"/>
      <c r="F26" s="64"/>
      <c r="G26" s="64"/>
      <c r="H26" s="64"/>
      <c r="I26" s="99"/>
      <c r="J26" s="64"/>
      <c r="K26" s="64"/>
      <c r="L26" s="64"/>
      <c r="M26" s="99"/>
      <c r="N26" s="64"/>
      <c r="O26" s="64"/>
      <c r="P26" s="64"/>
      <c r="Q26" s="99"/>
      <c r="R26" s="93">
        <f t="shared" si="0"/>
        <v>0</v>
      </c>
      <c r="S26" s="71">
        <f t="shared" si="2"/>
        <v>0</v>
      </c>
      <c r="T26" s="92"/>
      <c r="U26" s="92"/>
      <c r="V26" s="92"/>
      <c r="W26" s="92"/>
      <c r="X26" s="92"/>
      <c r="Y26" s="66"/>
      <c r="Z26" s="66"/>
      <c r="AA26" s="66"/>
      <c r="AB26" s="66"/>
      <c r="AC26" s="66"/>
      <c r="AD26" s="66"/>
      <c r="AE26" s="66"/>
      <c r="AG26" s="64" t="s">
        <v>451</v>
      </c>
      <c r="AH26" s="64"/>
      <c r="AI26" s="64"/>
      <c r="AJ26" s="64"/>
      <c r="AK26" s="99"/>
      <c r="AL26" s="64"/>
      <c r="AM26" s="64"/>
      <c r="AN26" s="64"/>
      <c r="AO26" s="99"/>
      <c r="AP26" s="64"/>
      <c r="AQ26" s="64"/>
      <c r="AR26" s="64"/>
      <c r="AS26" s="99"/>
      <c r="AT26" s="64"/>
      <c r="AU26" s="64"/>
      <c r="AV26" s="64"/>
      <c r="AW26" s="99"/>
      <c r="AX26" s="93">
        <f t="shared" si="1"/>
        <v>0</v>
      </c>
      <c r="AY26" s="71">
        <f t="shared" si="3"/>
        <v>0</v>
      </c>
      <c r="AZ26" s="66"/>
      <c r="BA26" s="66"/>
      <c r="BB26" s="66"/>
      <c r="BC26" s="66"/>
      <c r="BD26" s="66"/>
      <c r="BE26" s="66"/>
      <c r="BF26" s="66"/>
      <c r="BG26" s="66"/>
      <c r="BH26" s="66"/>
      <c r="BI26" s="66"/>
      <c r="BJ26" s="66"/>
      <c r="BK26" s="66"/>
    </row>
    <row r="27" spans="1:63" x14ac:dyDescent="0.25">
      <c r="A27" s="64" t="s">
        <v>452</v>
      </c>
      <c r="B27" s="64"/>
      <c r="C27" s="64"/>
      <c r="D27" s="64"/>
      <c r="E27" s="99"/>
      <c r="F27" s="64"/>
      <c r="G27" s="64"/>
      <c r="H27" s="64"/>
      <c r="I27" s="99"/>
      <c r="J27" s="64"/>
      <c r="K27" s="64"/>
      <c r="L27" s="64"/>
      <c r="M27" s="99"/>
      <c r="N27" s="64"/>
      <c r="O27" s="64"/>
      <c r="P27" s="64"/>
      <c r="Q27" s="99"/>
      <c r="R27" s="93">
        <f t="shared" si="0"/>
        <v>0</v>
      </c>
      <c r="S27" s="71">
        <f t="shared" si="2"/>
        <v>0</v>
      </c>
      <c r="T27" s="92"/>
      <c r="U27" s="92"/>
      <c r="V27" s="92"/>
      <c r="W27" s="92"/>
      <c r="X27" s="92"/>
      <c r="Y27" s="66"/>
      <c r="Z27" s="66"/>
      <c r="AA27" s="66"/>
      <c r="AB27" s="66"/>
      <c r="AC27" s="66"/>
      <c r="AD27" s="66"/>
      <c r="AE27" s="66"/>
      <c r="AG27" s="64" t="s">
        <v>452</v>
      </c>
      <c r="AH27" s="64"/>
      <c r="AI27" s="64"/>
      <c r="AJ27" s="64"/>
      <c r="AK27" s="99"/>
      <c r="AL27" s="64"/>
      <c r="AM27" s="64"/>
      <c r="AN27" s="64"/>
      <c r="AO27" s="99"/>
      <c r="AP27" s="64"/>
      <c r="AQ27" s="64"/>
      <c r="AR27" s="64"/>
      <c r="AS27" s="99"/>
      <c r="AT27" s="64"/>
      <c r="AU27" s="64"/>
      <c r="AV27" s="64"/>
      <c r="AW27" s="99"/>
      <c r="AX27" s="93">
        <f t="shared" si="1"/>
        <v>0</v>
      </c>
      <c r="AY27" s="71">
        <f t="shared" si="3"/>
        <v>0</v>
      </c>
      <c r="AZ27" s="66"/>
      <c r="BA27" s="66"/>
      <c r="BB27" s="66"/>
      <c r="BC27" s="66"/>
      <c r="BD27" s="66"/>
      <c r="BE27" s="66"/>
      <c r="BF27" s="66"/>
      <c r="BG27" s="66"/>
      <c r="BH27" s="66"/>
      <c r="BI27" s="66"/>
      <c r="BJ27" s="66"/>
      <c r="BK27" s="66"/>
    </row>
    <row r="28" spans="1:63" x14ac:dyDescent="0.25">
      <c r="A28" s="64" t="s">
        <v>453</v>
      </c>
      <c r="B28" s="64"/>
      <c r="C28" s="64"/>
      <c r="D28" s="64"/>
      <c r="E28" s="99"/>
      <c r="F28" s="64"/>
      <c r="G28" s="64"/>
      <c r="H28" s="64"/>
      <c r="I28" s="99"/>
      <c r="J28" s="64"/>
      <c r="K28" s="64"/>
      <c r="L28" s="64"/>
      <c r="M28" s="99"/>
      <c r="N28" s="64"/>
      <c r="O28" s="64"/>
      <c r="P28" s="64"/>
      <c r="Q28" s="99"/>
      <c r="R28" s="93">
        <f t="shared" si="0"/>
        <v>0</v>
      </c>
      <c r="S28" s="71">
        <f t="shared" si="2"/>
        <v>0</v>
      </c>
      <c r="T28" s="92"/>
      <c r="U28" s="92"/>
      <c r="V28" s="92"/>
      <c r="W28" s="92"/>
      <c r="X28" s="92"/>
      <c r="Y28" s="66"/>
      <c r="Z28" s="66"/>
      <c r="AA28" s="66"/>
      <c r="AB28" s="66"/>
      <c r="AC28" s="66"/>
      <c r="AD28" s="66"/>
      <c r="AE28" s="66"/>
      <c r="AG28" s="64" t="s">
        <v>453</v>
      </c>
      <c r="AH28" s="64"/>
      <c r="AI28" s="64"/>
      <c r="AJ28" s="64"/>
      <c r="AK28" s="99"/>
      <c r="AL28" s="64"/>
      <c r="AM28" s="64"/>
      <c r="AN28" s="64"/>
      <c r="AO28" s="99"/>
      <c r="AP28" s="64"/>
      <c r="AQ28" s="64"/>
      <c r="AR28" s="64"/>
      <c r="AS28" s="99"/>
      <c r="AT28" s="64"/>
      <c r="AU28" s="64"/>
      <c r="AV28" s="64"/>
      <c r="AW28" s="99"/>
      <c r="AX28" s="93">
        <f t="shared" si="1"/>
        <v>0</v>
      </c>
      <c r="AY28" s="71">
        <f t="shared" si="3"/>
        <v>0</v>
      </c>
      <c r="AZ28" s="66"/>
      <c r="BA28" s="66"/>
      <c r="BB28" s="66"/>
      <c r="BC28" s="66"/>
      <c r="BD28" s="66"/>
      <c r="BE28" s="66"/>
      <c r="BF28" s="66"/>
      <c r="BG28" s="66"/>
      <c r="BH28" s="66"/>
      <c r="BI28" s="66"/>
      <c r="BJ28" s="66"/>
      <c r="BK28" s="66"/>
    </row>
    <row r="29" spans="1:63" x14ac:dyDescent="0.25">
      <c r="A29" s="64" t="s">
        <v>454</v>
      </c>
      <c r="B29" s="64"/>
      <c r="C29" s="64"/>
      <c r="D29" s="64"/>
      <c r="E29" s="99"/>
      <c r="F29" s="64"/>
      <c r="G29" s="64"/>
      <c r="H29" s="64"/>
      <c r="I29" s="99"/>
      <c r="J29" s="64"/>
      <c r="K29" s="64"/>
      <c r="L29" s="64"/>
      <c r="M29" s="99"/>
      <c r="N29" s="64"/>
      <c r="O29" s="64"/>
      <c r="P29" s="64"/>
      <c r="Q29" s="99"/>
      <c r="R29" s="93">
        <f t="shared" si="0"/>
        <v>0</v>
      </c>
      <c r="S29" s="71">
        <f t="shared" si="2"/>
        <v>0</v>
      </c>
      <c r="T29" s="92"/>
      <c r="U29" s="92"/>
      <c r="V29" s="92"/>
      <c r="W29" s="92"/>
      <c r="X29" s="92"/>
      <c r="Y29" s="66"/>
      <c r="Z29" s="66"/>
      <c r="AA29" s="66"/>
      <c r="AB29" s="66"/>
      <c r="AC29" s="66"/>
      <c r="AD29" s="66"/>
      <c r="AE29" s="66"/>
      <c r="AG29" s="64" t="s">
        <v>454</v>
      </c>
      <c r="AH29" s="64"/>
      <c r="AI29" s="64"/>
      <c r="AJ29" s="64"/>
      <c r="AK29" s="99"/>
      <c r="AL29" s="64"/>
      <c r="AM29" s="64"/>
      <c r="AN29" s="64"/>
      <c r="AO29" s="99"/>
      <c r="AP29" s="64"/>
      <c r="AQ29" s="64"/>
      <c r="AR29" s="64"/>
      <c r="AS29" s="99"/>
      <c r="AT29" s="64"/>
      <c r="AU29" s="64"/>
      <c r="AV29" s="64"/>
      <c r="AW29" s="99"/>
      <c r="AX29" s="93">
        <f t="shared" si="1"/>
        <v>0</v>
      </c>
      <c r="AY29" s="71">
        <f t="shared" si="3"/>
        <v>0</v>
      </c>
      <c r="AZ29" s="66"/>
      <c r="BA29" s="66"/>
      <c r="BB29" s="66"/>
      <c r="BC29" s="66"/>
      <c r="BD29" s="66"/>
      <c r="BE29" s="66"/>
      <c r="BF29" s="66"/>
      <c r="BG29" s="66"/>
      <c r="BH29" s="66"/>
      <c r="BI29" s="66"/>
      <c r="BJ29" s="66"/>
      <c r="BK29" s="66"/>
    </row>
    <row r="30" spans="1:63" x14ac:dyDescent="0.25">
      <c r="A30" s="64" t="s">
        <v>455</v>
      </c>
      <c r="B30" s="64"/>
      <c r="C30" s="64"/>
      <c r="D30" s="64"/>
      <c r="E30" s="99"/>
      <c r="F30" s="64"/>
      <c r="G30" s="64"/>
      <c r="H30" s="64"/>
      <c r="I30" s="99"/>
      <c r="J30" s="64"/>
      <c r="K30" s="64"/>
      <c r="L30" s="64"/>
      <c r="M30" s="99"/>
      <c r="N30" s="64"/>
      <c r="O30" s="64"/>
      <c r="P30" s="64"/>
      <c r="Q30" s="99"/>
      <c r="R30" s="93">
        <f t="shared" si="0"/>
        <v>0</v>
      </c>
      <c r="S30" s="71">
        <f t="shared" si="2"/>
        <v>0</v>
      </c>
      <c r="T30" s="92"/>
      <c r="U30" s="92"/>
      <c r="V30" s="92"/>
      <c r="W30" s="92"/>
      <c r="X30" s="92"/>
      <c r="Y30" s="66"/>
      <c r="Z30" s="66"/>
      <c r="AA30" s="66"/>
      <c r="AB30" s="66"/>
      <c r="AC30" s="66"/>
      <c r="AD30" s="66"/>
      <c r="AE30" s="66"/>
      <c r="AG30" s="64" t="s">
        <v>455</v>
      </c>
      <c r="AH30" s="64"/>
      <c r="AI30" s="64"/>
      <c r="AJ30" s="64"/>
      <c r="AK30" s="99"/>
      <c r="AL30" s="64"/>
      <c r="AM30" s="64"/>
      <c r="AN30" s="64"/>
      <c r="AO30" s="99"/>
      <c r="AP30" s="64"/>
      <c r="AQ30" s="64"/>
      <c r="AR30" s="64"/>
      <c r="AS30" s="99"/>
      <c r="AT30" s="64"/>
      <c r="AU30" s="64"/>
      <c r="AV30" s="64"/>
      <c r="AW30" s="99"/>
      <c r="AX30" s="93">
        <f t="shared" si="1"/>
        <v>0</v>
      </c>
      <c r="AY30" s="71">
        <f t="shared" si="3"/>
        <v>0</v>
      </c>
      <c r="AZ30" s="66"/>
      <c r="BA30" s="66"/>
      <c r="BB30" s="66"/>
      <c r="BC30" s="66"/>
      <c r="BD30" s="66"/>
      <c r="BE30" s="66"/>
      <c r="BF30" s="66"/>
      <c r="BG30" s="66"/>
      <c r="BH30" s="66"/>
      <c r="BI30" s="66"/>
      <c r="BJ30" s="66"/>
      <c r="BK30" s="66"/>
    </row>
    <row r="31" spans="1:63" x14ac:dyDescent="0.25">
      <c r="A31" s="64" t="s">
        <v>456</v>
      </c>
      <c r="B31" s="64"/>
      <c r="C31" s="64"/>
      <c r="D31" s="64"/>
      <c r="E31" s="99"/>
      <c r="F31" s="64"/>
      <c r="G31" s="64"/>
      <c r="H31" s="64"/>
      <c r="I31" s="99"/>
      <c r="J31" s="64"/>
      <c r="K31" s="64"/>
      <c r="L31" s="64"/>
      <c r="M31" s="99"/>
      <c r="N31" s="64"/>
      <c r="O31" s="64"/>
      <c r="P31" s="64"/>
      <c r="Q31" s="99"/>
      <c r="R31" s="93">
        <f t="shared" si="0"/>
        <v>0</v>
      </c>
      <c r="S31" s="71">
        <f t="shared" si="2"/>
        <v>0</v>
      </c>
      <c r="T31" s="92"/>
      <c r="U31" s="92"/>
      <c r="V31" s="92"/>
      <c r="W31" s="92"/>
      <c r="X31" s="92"/>
      <c r="Y31" s="66"/>
      <c r="Z31" s="66"/>
      <c r="AA31" s="66"/>
      <c r="AB31" s="66"/>
      <c r="AC31" s="66"/>
      <c r="AD31" s="66"/>
      <c r="AE31" s="66"/>
      <c r="AG31" s="64" t="s">
        <v>456</v>
      </c>
      <c r="AH31" s="64"/>
      <c r="AI31" s="64"/>
      <c r="AJ31" s="64"/>
      <c r="AK31" s="99"/>
      <c r="AL31" s="64"/>
      <c r="AM31" s="64"/>
      <c r="AN31" s="64"/>
      <c r="AO31" s="99"/>
      <c r="AP31" s="64"/>
      <c r="AQ31" s="64"/>
      <c r="AR31" s="64"/>
      <c r="AS31" s="99"/>
      <c r="AT31" s="64"/>
      <c r="AU31" s="64"/>
      <c r="AV31" s="64"/>
      <c r="AW31" s="99"/>
      <c r="AX31" s="93">
        <f t="shared" si="1"/>
        <v>0</v>
      </c>
      <c r="AY31" s="71">
        <f t="shared" si="3"/>
        <v>0</v>
      </c>
      <c r="AZ31" s="66"/>
      <c r="BA31" s="66"/>
      <c r="BB31" s="66"/>
      <c r="BC31" s="66"/>
      <c r="BD31" s="66"/>
      <c r="BE31" s="66"/>
      <c r="BF31" s="66"/>
      <c r="BG31" s="66"/>
      <c r="BH31" s="66"/>
      <c r="BI31" s="66"/>
      <c r="BJ31" s="66"/>
      <c r="BK31" s="66"/>
    </row>
    <row r="32" spans="1:63" x14ac:dyDescent="0.25">
      <c r="A32" s="68" t="s">
        <v>457</v>
      </c>
      <c r="B32" s="65">
        <f>SUM(B11:B31)</f>
        <v>0</v>
      </c>
      <c r="C32" s="65">
        <f t="shared" ref="C32:AE32" si="4">SUM(C11:C31)</f>
        <v>0</v>
      </c>
      <c r="D32" s="65">
        <f t="shared" si="4"/>
        <v>0</v>
      </c>
      <c r="E32" s="100">
        <f>SUM(E11:E31)</f>
        <v>0</v>
      </c>
      <c r="F32" s="65">
        <f t="shared" si="4"/>
        <v>0</v>
      </c>
      <c r="G32" s="65">
        <f t="shared" si="4"/>
        <v>0</v>
      </c>
      <c r="H32" s="65">
        <f t="shared" si="4"/>
        <v>0</v>
      </c>
      <c r="I32" s="100">
        <f>SUM(I11:I31)</f>
        <v>0</v>
      </c>
      <c r="J32" s="65">
        <f t="shared" si="4"/>
        <v>0</v>
      </c>
      <c r="K32" s="65">
        <f t="shared" si="4"/>
        <v>0</v>
      </c>
      <c r="L32" s="65">
        <f t="shared" si="4"/>
        <v>0</v>
      </c>
      <c r="M32" s="100">
        <f>SUM(M11:M31)</f>
        <v>0</v>
      </c>
      <c r="N32" s="65">
        <f t="shared" si="4"/>
        <v>0</v>
      </c>
      <c r="O32" s="65">
        <f t="shared" si="4"/>
        <v>0</v>
      </c>
      <c r="P32" s="65">
        <f t="shared" si="4"/>
        <v>0</v>
      </c>
      <c r="Q32" s="100">
        <f>SUM(Q11:Q31)</f>
        <v>0</v>
      </c>
      <c r="R32" s="65">
        <f t="shared" si="4"/>
        <v>0</v>
      </c>
      <c r="S32" s="71">
        <f t="shared" si="4"/>
        <v>0</v>
      </c>
      <c r="T32" s="65">
        <f t="shared" si="4"/>
        <v>0</v>
      </c>
      <c r="U32" s="65">
        <f t="shared" si="4"/>
        <v>0</v>
      </c>
      <c r="V32" s="65">
        <f t="shared" si="4"/>
        <v>0</v>
      </c>
      <c r="W32" s="65">
        <f t="shared" si="4"/>
        <v>0</v>
      </c>
      <c r="X32" s="65">
        <f t="shared" si="4"/>
        <v>0</v>
      </c>
      <c r="Y32" s="65">
        <f t="shared" si="4"/>
        <v>0</v>
      </c>
      <c r="Z32" s="65">
        <f t="shared" si="4"/>
        <v>0</v>
      </c>
      <c r="AA32" s="65">
        <f t="shared" si="4"/>
        <v>0</v>
      </c>
      <c r="AB32" s="65">
        <f t="shared" si="4"/>
        <v>0</v>
      </c>
      <c r="AC32" s="65">
        <f t="shared" si="4"/>
        <v>0</v>
      </c>
      <c r="AD32" s="65">
        <f t="shared" si="4"/>
        <v>0</v>
      </c>
      <c r="AE32" s="65">
        <f t="shared" si="4"/>
        <v>0</v>
      </c>
      <c r="AG32" s="68" t="s">
        <v>457</v>
      </c>
      <c r="AH32" s="65">
        <f t="shared" ref="AH32:AW32" si="5">SUM(AH11:AH31)</f>
        <v>0</v>
      </c>
      <c r="AI32" s="65">
        <f t="shared" si="5"/>
        <v>0</v>
      </c>
      <c r="AJ32" s="65">
        <f t="shared" si="5"/>
        <v>0</v>
      </c>
      <c r="AK32" s="100">
        <f t="shared" si="5"/>
        <v>0</v>
      </c>
      <c r="AL32" s="65">
        <f t="shared" si="5"/>
        <v>0</v>
      </c>
      <c r="AM32" s="65">
        <f t="shared" si="5"/>
        <v>0</v>
      </c>
      <c r="AN32" s="65">
        <f t="shared" si="5"/>
        <v>0</v>
      </c>
      <c r="AO32" s="100">
        <f t="shared" si="5"/>
        <v>0</v>
      </c>
      <c r="AP32" s="65">
        <f t="shared" si="5"/>
        <v>0</v>
      </c>
      <c r="AQ32" s="65">
        <f t="shared" si="5"/>
        <v>0</v>
      </c>
      <c r="AR32" s="65">
        <f t="shared" si="5"/>
        <v>0</v>
      </c>
      <c r="AS32" s="100">
        <f t="shared" si="5"/>
        <v>0</v>
      </c>
      <c r="AT32" s="65">
        <f t="shared" si="5"/>
        <v>0</v>
      </c>
      <c r="AU32" s="65">
        <f t="shared" si="5"/>
        <v>0</v>
      </c>
      <c r="AV32" s="65">
        <f t="shared" si="5"/>
        <v>0</v>
      </c>
      <c r="AW32" s="100">
        <f t="shared" si="5"/>
        <v>0</v>
      </c>
      <c r="AX32" s="94">
        <f t="shared" ref="AX32:BK32" si="6">SUM(AX11:AX31)</f>
        <v>0</v>
      </c>
      <c r="AY32" s="72">
        <f t="shared" si="6"/>
        <v>0</v>
      </c>
      <c r="AZ32" s="65">
        <f t="shared" si="6"/>
        <v>0</v>
      </c>
      <c r="BA32" s="65">
        <f t="shared" si="6"/>
        <v>0</v>
      </c>
      <c r="BB32" s="65">
        <f t="shared" si="6"/>
        <v>0</v>
      </c>
      <c r="BC32" s="65">
        <f t="shared" si="6"/>
        <v>0</v>
      </c>
      <c r="BD32" s="65">
        <f t="shared" si="6"/>
        <v>0</v>
      </c>
      <c r="BE32" s="65">
        <f t="shared" si="6"/>
        <v>0</v>
      </c>
      <c r="BF32" s="65">
        <f t="shared" si="6"/>
        <v>0</v>
      </c>
      <c r="BG32" s="65">
        <f t="shared" si="6"/>
        <v>0</v>
      </c>
      <c r="BH32" s="65">
        <f t="shared" si="6"/>
        <v>0</v>
      </c>
      <c r="BI32" s="65">
        <f t="shared" si="6"/>
        <v>0</v>
      </c>
      <c r="BJ32" s="65">
        <f t="shared" si="6"/>
        <v>0</v>
      </c>
      <c r="BK32" s="65">
        <f t="shared" si="6"/>
        <v>0</v>
      </c>
    </row>
    <row r="35" spans="1:63" ht="30" customHeight="1" x14ac:dyDescent="0.25">
      <c r="A35" s="524" t="s">
        <v>418</v>
      </c>
      <c r="B35" s="96" t="s">
        <v>29</v>
      </c>
      <c r="C35" s="96" t="s">
        <v>8</v>
      </c>
      <c r="D35" s="521" t="s">
        <v>30</v>
      </c>
      <c r="E35" s="522"/>
      <c r="F35" s="96" t="s">
        <v>31</v>
      </c>
      <c r="G35" s="96" t="s">
        <v>32</v>
      </c>
      <c r="H35" s="521" t="s">
        <v>33</v>
      </c>
      <c r="I35" s="522"/>
      <c r="J35" s="96" t="s">
        <v>34</v>
      </c>
      <c r="K35" s="96" t="s">
        <v>35</v>
      </c>
      <c r="L35" s="521" t="s">
        <v>36</v>
      </c>
      <c r="M35" s="522"/>
      <c r="N35" s="96" t="s">
        <v>37</v>
      </c>
      <c r="O35" s="96" t="s">
        <v>38</v>
      </c>
      <c r="P35" s="521" t="s">
        <v>39</v>
      </c>
      <c r="Q35" s="522"/>
      <c r="R35" s="521" t="s">
        <v>419</v>
      </c>
      <c r="S35" s="522"/>
      <c r="T35" s="521" t="s">
        <v>420</v>
      </c>
      <c r="U35" s="523"/>
      <c r="V35" s="523"/>
      <c r="W35" s="523"/>
      <c r="X35" s="523"/>
      <c r="Y35" s="522"/>
      <c r="Z35" s="521" t="s">
        <v>421</v>
      </c>
      <c r="AA35" s="523"/>
      <c r="AB35" s="523"/>
      <c r="AC35" s="523"/>
      <c r="AD35" s="523"/>
      <c r="AE35" s="522"/>
      <c r="AG35" s="524" t="s">
        <v>418</v>
      </c>
      <c r="AH35" s="96" t="s">
        <v>29</v>
      </c>
      <c r="AI35" s="96" t="s">
        <v>8</v>
      </c>
      <c r="AJ35" s="521" t="s">
        <v>30</v>
      </c>
      <c r="AK35" s="522"/>
      <c r="AL35" s="96" t="s">
        <v>31</v>
      </c>
      <c r="AM35" s="96" t="s">
        <v>32</v>
      </c>
      <c r="AN35" s="521" t="s">
        <v>33</v>
      </c>
      <c r="AO35" s="522"/>
      <c r="AP35" s="96" t="s">
        <v>34</v>
      </c>
      <c r="AQ35" s="96" t="s">
        <v>35</v>
      </c>
      <c r="AR35" s="521" t="s">
        <v>36</v>
      </c>
      <c r="AS35" s="522"/>
      <c r="AT35" s="96" t="s">
        <v>37</v>
      </c>
      <c r="AU35" s="96" t="s">
        <v>38</v>
      </c>
      <c r="AV35" s="521" t="s">
        <v>39</v>
      </c>
      <c r="AW35" s="522"/>
      <c r="AX35" s="521" t="s">
        <v>419</v>
      </c>
      <c r="AY35" s="522"/>
      <c r="AZ35" s="521" t="s">
        <v>420</v>
      </c>
      <c r="BA35" s="523"/>
      <c r="BB35" s="523"/>
      <c r="BC35" s="523"/>
      <c r="BD35" s="523"/>
      <c r="BE35" s="522"/>
      <c r="BF35" s="521" t="s">
        <v>421</v>
      </c>
      <c r="BG35" s="523"/>
      <c r="BH35" s="523"/>
      <c r="BI35" s="523"/>
      <c r="BJ35" s="523"/>
      <c r="BK35" s="522"/>
    </row>
    <row r="36" spans="1:63" ht="36" customHeight="1" x14ac:dyDescent="0.25">
      <c r="A36" s="525"/>
      <c r="B36" s="46" t="s">
        <v>422</v>
      </c>
      <c r="C36" s="46" t="s">
        <v>422</v>
      </c>
      <c r="D36" s="46" t="s">
        <v>422</v>
      </c>
      <c r="E36" s="46" t="s">
        <v>423</v>
      </c>
      <c r="F36" s="46" t="s">
        <v>422</v>
      </c>
      <c r="G36" s="46" t="s">
        <v>422</v>
      </c>
      <c r="H36" s="46" t="s">
        <v>422</v>
      </c>
      <c r="I36" s="46" t="s">
        <v>423</v>
      </c>
      <c r="J36" s="46" t="s">
        <v>422</v>
      </c>
      <c r="K36" s="46" t="s">
        <v>422</v>
      </c>
      <c r="L36" s="46" t="s">
        <v>422</v>
      </c>
      <c r="M36" s="46" t="s">
        <v>423</v>
      </c>
      <c r="N36" s="46" t="s">
        <v>422</v>
      </c>
      <c r="O36" s="46" t="s">
        <v>422</v>
      </c>
      <c r="P36" s="46" t="s">
        <v>422</v>
      </c>
      <c r="Q36" s="46" t="s">
        <v>423</v>
      </c>
      <c r="R36" s="46" t="s">
        <v>422</v>
      </c>
      <c r="S36" s="46" t="s">
        <v>423</v>
      </c>
      <c r="T36" s="90" t="s">
        <v>424</v>
      </c>
      <c r="U36" s="90" t="s">
        <v>425</v>
      </c>
      <c r="V36" s="90" t="s">
        <v>426</v>
      </c>
      <c r="W36" s="90" t="s">
        <v>427</v>
      </c>
      <c r="X36" s="91" t="s">
        <v>428</v>
      </c>
      <c r="Y36" s="90" t="s">
        <v>429</v>
      </c>
      <c r="Z36" s="46" t="s">
        <v>430</v>
      </c>
      <c r="AA36" s="63" t="s">
        <v>431</v>
      </c>
      <c r="AB36" s="46" t="s">
        <v>432</v>
      </c>
      <c r="AC36" s="46" t="s">
        <v>433</v>
      </c>
      <c r="AD36" s="46" t="s">
        <v>434</v>
      </c>
      <c r="AE36" s="46" t="s">
        <v>435</v>
      </c>
      <c r="AG36" s="525"/>
      <c r="AH36" s="46" t="s">
        <v>422</v>
      </c>
      <c r="AI36" s="46" t="s">
        <v>422</v>
      </c>
      <c r="AJ36" s="46" t="s">
        <v>422</v>
      </c>
      <c r="AK36" s="46" t="s">
        <v>423</v>
      </c>
      <c r="AL36" s="46" t="s">
        <v>422</v>
      </c>
      <c r="AM36" s="46" t="s">
        <v>422</v>
      </c>
      <c r="AN36" s="46" t="s">
        <v>422</v>
      </c>
      <c r="AO36" s="46" t="s">
        <v>423</v>
      </c>
      <c r="AP36" s="46" t="s">
        <v>422</v>
      </c>
      <c r="AQ36" s="46" t="s">
        <v>422</v>
      </c>
      <c r="AR36" s="46" t="s">
        <v>422</v>
      </c>
      <c r="AS36" s="46" t="s">
        <v>423</v>
      </c>
      <c r="AT36" s="46" t="s">
        <v>422</v>
      </c>
      <c r="AU36" s="46" t="s">
        <v>422</v>
      </c>
      <c r="AV36" s="46" t="s">
        <v>422</v>
      </c>
      <c r="AW36" s="46" t="s">
        <v>423</v>
      </c>
      <c r="AX36" s="46" t="s">
        <v>422</v>
      </c>
      <c r="AY36" s="46" t="s">
        <v>423</v>
      </c>
      <c r="AZ36" s="90" t="s">
        <v>424</v>
      </c>
      <c r="BA36" s="90" t="s">
        <v>425</v>
      </c>
      <c r="BB36" s="90" t="s">
        <v>426</v>
      </c>
      <c r="BC36" s="90" t="s">
        <v>427</v>
      </c>
      <c r="BD36" s="91" t="s">
        <v>428</v>
      </c>
      <c r="BE36" s="90" t="s">
        <v>429</v>
      </c>
      <c r="BF36" s="88" t="s">
        <v>430</v>
      </c>
      <c r="BG36" s="89" t="s">
        <v>431</v>
      </c>
      <c r="BH36" s="88" t="s">
        <v>432</v>
      </c>
      <c r="BI36" s="88" t="s">
        <v>433</v>
      </c>
      <c r="BJ36" s="88" t="s">
        <v>434</v>
      </c>
      <c r="BK36" s="88" t="s">
        <v>435</v>
      </c>
    </row>
    <row r="37" spans="1:63" x14ac:dyDescent="0.25">
      <c r="A37" s="64" t="s">
        <v>436</v>
      </c>
      <c r="B37" s="64"/>
      <c r="C37" s="64"/>
      <c r="D37" s="64"/>
      <c r="E37" s="99"/>
      <c r="F37" s="64"/>
      <c r="G37" s="64"/>
      <c r="H37" s="64"/>
      <c r="I37" s="99"/>
      <c r="J37" s="64"/>
      <c r="K37" s="64"/>
      <c r="L37" s="64"/>
      <c r="M37" s="99"/>
      <c r="N37" s="64"/>
      <c r="O37" s="64"/>
      <c r="P37" s="64"/>
      <c r="Q37" s="99"/>
      <c r="R37" s="93">
        <f t="shared" ref="R37:R57" si="7">B37+C37+D37+F37+G37+H37+J37+K37+L37+N37+O37+P37</f>
        <v>0</v>
      </c>
      <c r="S37" s="71">
        <f>+E37+I37+M37+Q37</f>
        <v>0</v>
      </c>
      <c r="T37" s="92"/>
      <c r="U37" s="92"/>
      <c r="V37" s="92"/>
      <c r="W37" s="92"/>
      <c r="X37" s="92"/>
      <c r="Y37" s="66"/>
      <c r="Z37" s="66"/>
      <c r="AA37" s="66"/>
      <c r="AB37" s="66"/>
      <c r="AC37" s="66"/>
      <c r="AD37" s="66"/>
      <c r="AE37" s="67"/>
      <c r="AG37" s="64" t="s">
        <v>436</v>
      </c>
      <c r="AH37" s="64"/>
      <c r="AI37" s="64"/>
      <c r="AJ37" s="64"/>
      <c r="AK37" s="99"/>
      <c r="AL37" s="64"/>
      <c r="AM37" s="64"/>
      <c r="AN37" s="64"/>
      <c r="AO37" s="99"/>
      <c r="AP37" s="64"/>
      <c r="AQ37" s="64"/>
      <c r="AR37" s="64"/>
      <c r="AS37" s="99"/>
      <c r="AT37" s="64"/>
      <c r="AU37" s="64"/>
      <c r="AV37" s="64"/>
      <c r="AW37" s="99"/>
      <c r="AX37" s="93">
        <f t="shared" ref="AX37:AX57" si="8">AH37+AI37+AJ37+AL37+AM37+AN37+AP37+AQ37+AR37+AT37+AU37+AV37</f>
        <v>0</v>
      </c>
      <c r="AY37" s="71">
        <f>+AK37+AO37+AS37+AW37</f>
        <v>0</v>
      </c>
      <c r="AZ37" s="66"/>
      <c r="BA37" s="66"/>
      <c r="BB37" s="66"/>
      <c r="BC37" s="66"/>
      <c r="BD37" s="66"/>
      <c r="BE37" s="66"/>
      <c r="BF37" s="66"/>
      <c r="BG37" s="66"/>
      <c r="BH37" s="66"/>
      <c r="BI37" s="66"/>
      <c r="BJ37" s="66"/>
      <c r="BK37" s="67"/>
    </row>
    <row r="38" spans="1:63" x14ac:dyDescent="0.25">
      <c r="A38" s="64" t="s">
        <v>437</v>
      </c>
      <c r="B38" s="64"/>
      <c r="C38" s="64"/>
      <c r="D38" s="64"/>
      <c r="E38" s="99"/>
      <c r="F38" s="64"/>
      <c r="G38" s="64"/>
      <c r="H38" s="64"/>
      <c r="I38" s="99"/>
      <c r="J38" s="64"/>
      <c r="K38" s="64"/>
      <c r="L38" s="64"/>
      <c r="M38" s="99"/>
      <c r="N38" s="64"/>
      <c r="O38" s="64"/>
      <c r="P38" s="64"/>
      <c r="Q38" s="99"/>
      <c r="R38" s="93">
        <f t="shared" si="7"/>
        <v>0</v>
      </c>
      <c r="S38" s="71">
        <f t="shared" ref="S38:S57" si="9">+E38+I38+M38+Q38</f>
        <v>0</v>
      </c>
      <c r="T38" s="92"/>
      <c r="U38" s="92"/>
      <c r="V38" s="92"/>
      <c r="W38" s="92"/>
      <c r="X38" s="92"/>
      <c r="Y38" s="66"/>
      <c r="Z38" s="66"/>
      <c r="AA38" s="66"/>
      <c r="AB38" s="66"/>
      <c r="AC38" s="66"/>
      <c r="AD38" s="66"/>
      <c r="AE38" s="66"/>
      <c r="AG38" s="64" t="s">
        <v>437</v>
      </c>
      <c r="AH38" s="64"/>
      <c r="AI38" s="64"/>
      <c r="AJ38" s="64"/>
      <c r="AK38" s="99"/>
      <c r="AL38" s="64"/>
      <c r="AM38" s="64"/>
      <c r="AN38" s="64"/>
      <c r="AO38" s="99"/>
      <c r="AP38" s="64"/>
      <c r="AQ38" s="64"/>
      <c r="AR38" s="64"/>
      <c r="AS38" s="99"/>
      <c r="AT38" s="64"/>
      <c r="AU38" s="64"/>
      <c r="AV38" s="64"/>
      <c r="AW38" s="99"/>
      <c r="AX38" s="93">
        <f t="shared" si="8"/>
        <v>0</v>
      </c>
      <c r="AY38" s="71">
        <f t="shared" ref="AY38:AY57" si="10">+AK38+AO38+AS38+AW38</f>
        <v>0</v>
      </c>
      <c r="AZ38" s="66"/>
      <c r="BA38" s="66"/>
      <c r="BB38" s="66"/>
      <c r="BC38" s="66"/>
      <c r="BD38" s="66"/>
      <c r="BE38" s="66"/>
      <c r="BF38" s="66"/>
      <c r="BG38" s="66"/>
      <c r="BH38" s="66"/>
      <c r="BI38" s="66"/>
      <c r="BJ38" s="66"/>
      <c r="BK38" s="66"/>
    </row>
    <row r="39" spans="1:63" x14ac:dyDescent="0.25">
      <c r="A39" s="64" t="s">
        <v>438</v>
      </c>
      <c r="B39" s="64"/>
      <c r="C39" s="64"/>
      <c r="D39" s="64"/>
      <c r="E39" s="99"/>
      <c r="F39" s="64"/>
      <c r="G39" s="64"/>
      <c r="H39" s="64"/>
      <c r="I39" s="99"/>
      <c r="J39" s="64"/>
      <c r="K39" s="64"/>
      <c r="L39" s="64"/>
      <c r="M39" s="99"/>
      <c r="N39" s="64"/>
      <c r="O39" s="64"/>
      <c r="P39" s="64"/>
      <c r="Q39" s="99"/>
      <c r="R39" s="93">
        <f t="shared" si="7"/>
        <v>0</v>
      </c>
      <c r="S39" s="71">
        <f t="shared" si="9"/>
        <v>0</v>
      </c>
      <c r="T39" s="92"/>
      <c r="U39" s="92"/>
      <c r="V39" s="92"/>
      <c r="W39" s="92"/>
      <c r="X39" s="92"/>
      <c r="Y39" s="66"/>
      <c r="Z39" s="66"/>
      <c r="AA39" s="66"/>
      <c r="AB39" s="66"/>
      <c r="AC39" s="66"/>
      <c r="AD39" s="66"/>
      <c r="AE39" s="66"/>
      <c r="AG39" s="64" t="s">
        <v>438</v>
      </c>
      <c r="AH39" s="64"/>
      <c r="AI39" s="64"/>
      <c r="AJ39" s="64"/>
      <c r="AK39" s="99"/>
      <c r="AL39" s="64"/>
      <c r="AM39" s="64"/>
      <c r="AN39" s="64"/>
      <c r="AO39" s="99"/>
      <c r="AP39" s="64"/>
      <c r="AQ39" s="64"/>
      <c r="AR39" s="64"/>
      <c r="AS39" s="99"/>
      <c r="AT39" s="64"/>
      <c r="AU39" s="64"/>
      <c r="AV39" s="64"/>
      <c r="AW39" s="99"/>
      <c r="AX39" s="93">
        <f t="shared" si="8"/>
        <v>0</v>
      </c>
      <c r="AY39" s="71">
        <f t="shared" si="10"/>
        <v>0</v>
      </c>
      <c r="AZ39" s="66"/>
      <c r="BA39" s="66"/>
      <c r="BB39" s="66"/>
      <c r="BC39" s="66"/>
      <c r="BD39" s="66"/>
      <c r="BE39" s="66"/>
      <c r="BF39" s="66"/>
      <c r="BG39" s="66"/>
      <c r="BH39" s="66"/>
      <c r="BI39" s="66"/>
      <c r="BJ39" s="66"/>
      <c r="BK39" s="66"/>
    </row>
    <row r="40" spans="1:63" x14ac:dyDescent="0.25">
      <c r="A40" s="64" t="s">
        <v>439</v>
      </c>
      <c r="B40" s="64"/>
      <c r="C40" s="64"/>
      <c r="D40" s="64"/>
      <c r="E40" s="99"/>
      <c r="F40" s="64"/>
      <c r="G40" s="64"/>
      <c r="H40" s="64"/>
      <c r="I40" s="99"/>
      <c r="J40" s="64"/>
      <c r="K40" s="64"/>
      <c r="L40" s="64"/>
      <c r="M40" s="99"/>
      <c r="N40" s="64"/>
      <c r="O40" s="64"/>
      <c r="P40" s="64"/>
      <c r="Q40" s="99"/>
      <c r="R40" s="93">
        <f t="shared" si="7"/>
        <v>0</v>
      </c>
      <c r="S40" s="71">
        <f t="shared" si="9"/>
        <v>0</v>
      </c>
      <c r="T40" s="92"/>
      <c r="U40" s="92"/>
      <c r="V40" s="92"/>
      <c r="W40" s="92"/>
      <c r="X40" s="92"/>
      <c r="Y40" s="66"/>
      <c r="Z40" s="66"/>
      <c r="AA40" s="66"/>
      <c r="AB40" s="66"/>
      <c r="AC40" s="66"/>
      <c r="AD40" s="66"/>
      <c r="AE40" s="66"/>
      <c r="AG40" s="64" t="s">
        <v>439</v>
      </c>
      <c r="AH40" s="64"/>
      <c r="AI40" s="64"/>
      <c r="AJ40" s="64"/>
      <c r="AK40" s="99"/>
      <c r="AL40" s="64"/>
      <c r="AM40" s="64"/>
      <c r="AN40" s="64"/>
      <c r="AO40" s="99"/>
      <c r="AP40" s="64"/>
      <c r="AQ40" s="64"/>
      <c r="AR40" s="64"/>
      <c r="AS40" s="99"/>
      <c r="AT40" s="64"/>
      <c r="AU40" s="64"/>
      <c r="AV40" s="64"/>
      <c r="AW40" s="99"/>
      <c r="AX40" s="93">
        <f t="shared" si="8"/>
        <v>0</v>
      </c>
      <c r="AY40" s="71">
        <f t="shared" si="10"/>
        <v>0</v>
      </c>
      <c r="AZ40" s="66"/>
      <c r="BA40" s="66"/>
      <c r="BB40" s="66"/>
      <c r="BC40" s="66"/>
      <c r="BD40" s="66"/>
      <c r="BE40" s="66"/>
      <c r="BF40" s="66"/>
      <c r="BG40" s="66"/>
      <c r="BH40" s="66"/>
      <c r="BI40" s="66"/>
      <c r="BJ40" s="66"/>
      <c r="BK40" s="66"/>
    </row>
    <row r="41" spans="1:63" x14ac:dyDescent="0.25">
      <c r="A41" s="64" t="s">
        <v>440</v>
      </c>
      <c r="B41" s="64"/>
      <c r="C41" s="64"/>
      <c r="D41" s="64"/>
      <c r="E41" s="99"/>
      <c r="F41" s="64"/>
      <c r="G41" s="64"/>
      <c r="H41" s="64"/>
      <c r="I41" s="99"/>
      <c r="J41" s="64"/>
      <c r="K41" s="64"/>
      <c r="L41" s="64"/>
      <c r="M41" s="99"/>
      <c r="N41" s="64"/>
      <c r="O41" s="64"/>
      <c r="P41" s="64"/>
      <c r="Q41" s="99"/>
      <c r="R41" s="93">
        <f t="shared" si="7"/>
        <v>0</v>
      </c>
      <c r="S41" s="71">
        <f t="shared" si="9"/>
        <v>0</v>
      </c>
      <c r="T41" s="92"/>
      <c r="U41" s="92"/>
      <c r="V41" s="92"/>
      <c r="W41" s="92"/>
      <c r="X41" s="92"/>
      <c r="Y41" s="66"/>
      <c r="Z41" s="66"/>
      <c r="AA41" s="66"/>
      <c r="AB41" s="66"/>
      <c r="AC41" s="66"/>
      <c r="AD41" s="66"/>
      <c r="AE41" s="66"/>
      <c r="AG41" s="64" t="s">
        <v>440</v>
      </c>
      <c r="AH41" s="64"/>
      <c r="AI41" s="64"/>
      <c r="AJ41" s="64"/>
      <c r="AK41" s="99"/>
      <c r="AL41" s="64"/>
      <c r="AM41" s="64"/>
      <c r="AN41" s="64"/>
      <c r="AO41" s="99"/>
      <c r="AP41" s="64"/>
      <c r="AQ41" s="64"/>
      <c r="AR41" s="64"/>
      <c r="AS41" s="99"/>
      <c r="AT41" s="64"/>
      <c r="AU41" s="64"/>
      <c r="AV41" s="64"/>
      <c r="AW41" s="99"/>
      <c r="AX41" s="93">
        <f t="shared" si="8"/>
        <v>0</v>
      </c>
      <c r="AY41" s="71">
        <f t="shared" si="10"/>
        <v>0</v>
      </c>
      <c r="AZ41" s="66"/>
      <c r="BA41" s="66"/>
      <c r="BB41" s="66"/>
      <c r="BC41" s="66"/>
      <c r="BD41" s="66"/>
      <c r="BE41" s="66"/>
      <c r="BF41" s="66"/>
      <c r="BG41" s="66"/>
      <c r="BH41" s="66"/>
      <c r="BI41" s="66"/>
      <c r="BJ41" s="66"/>
      <c r="BK41" s="66"/>
    </row>
    <row r="42" spans="1:63" x14ac:dyDescent="0.25">
      <c r="A42" s="64" t="s">
        <v>441</v>
      </c>
      <c r="B42" s="64"/>
      <c r="C42" s="64"/>
      <c r="D42" s="64"/>
      <c r="E42" s="99"/>
      <c r="F42" s="64"/>
      <c r="G42" s="64"/>
      <c r="H42" s="64"/>
      <c r="I42" s="99"/>
      <c r="J42" s="64"/>
      <c r="K42" s="64"/>
      <c r="L42" s="64"/>
      <c r="M42" s="99"/>
      <c r="N42" s="64"/>
      <c r="O42" s="64"/>
      <c r="P42" s="64"/>
      <c r="Q42" s="99"/>
      <c r="R42" s="93">
        <f t="shared" si="7"/>
        <v>0</v>
      </c>
      <c r="S42" s="71">
        <f t="shared" si="9"/>
        <v>0</v>
      </c>
      <c r="T42" s="92"/>
      <c r="U42" s="92"/>
      <c r="V42" s="92"/>
      <c r="W42" s="92"/>
      <c r="X42" s="92"/>
      <c r="Y42" s="66"/>
      <c r="Z42" s="66"/>
      <c r="AA42" s="66"/>
      <c r="AB42" s="66"/>
      <c r="AC42" s="66"/>
      <c r="AD42" s="66"/>
      <c r="AE42" s="66"/>
      <c r="AG42" s="64" t="s">
        <v>441</v>
      </c>
      <c r="AH42" s="64"/>
      <c r="AI42" s="64"/>
      <c r="AJ42" s="64"/>
      <c r="AK42" s="99"/>
      <c r="AL42" s="64"/>
      <c r="AM42" s="64"/>
      <c r="AN42" s="64"/>
      <c r="AO42" s="99"/>
      <c r="AP42" s="64"/>
      <c r="AQ42" s="64"/>
      <c r="AR42" s="64"/>
      <c r="AS42" s="99"/>
      <c r="AT42" s="64"/>
      <c r="AU42" s="64"/>
      <c r="AV42" s="64"/>
      <c r="AW42" s="99"/>
      <c r="AX42" s="93">
        <f t="shared" si="8"/>
        <v>0</v>
      </c>
      <c r="AY42" s="71">
        <f t="shared" si="10"/>
        <v>0</v>
      </c>
      <c r="AZ42" s="66"/>
      <c r="BA42" s="66"/>
      <c r="BB42" s="66"/>
      <c r="BC42" s="66"/>
      <c r="BD42" s="66"/>
      <c r="BE42" s="66"/>
      <c r="BF42" s="66"/>
      <c r="BG42" s="66"/>
      <c r="BH42" s="66"/>
      <c r="BI42" s="66"/>
      <c r="BJ42" s="66"/>
      <c r="BK42" s="66"/>
    </row>
    <row r="43" spans="1:63" x14ac:dyDescent="0.25">
      <c r="A43" s="64" t="s">
        <v>442</v>
      </c>
      <c r="B43" s="64"/>
      <c r="C43" s="64"/>
      <c r="D43" s="64"/>
      <c r="E43" s="99"/>
      <c r="F43" s="64"/>
      <c r="G43" s="64"/>
      <c r="H43" s="64"/>
      <c r="I43" s="99"/>
      <c r="J43" s="64"/>
      <c r="K43" s="64"/>
      <c r="L43" s="64"/>
      <c r="M43" s="99"/>
      <c r="N43" s="64"/>
      <c r="O43" s="64"/>
      <c r="P43" s="64"/>
      <c r="Q43" s="99"/>
      <c r="R43" s="93">
        <f t="shared" si="7"/>
        <v>0</v>
      </c>
      <c r="S43" s="71">
        <f t="shared" si="9"/>
        <v>0</v>
      </c>
      <c r="T43" s="92"/>
      <c r="U43" s="92"/>
      <c r="V43" s="92"/>
      <c r="W43" s="92"/>
      <c r="X43" s="92"/>
      <c r="Y43" s="66"/>
      <c r="Z43" s="66"/>
      <c r="AA43" s="66"/>
      <c r="AB43" s="66"/>
      <c r="AC43" s="66"/>
      <c r="AD43" s="66"/>
      <c r="AE43" s="66"/>
      <c r="AG43" s="64" t="s">
        <v>442</v>
      </c>
      <c r="AH43" s="64"/>
      <c r="AI43" s="64"/>
      <c r="AJ43" s="64"/>
      <c r="AK43" s="99"/>
      <c r="AL43" s="64"/>
      <c r="AM43" s="64"/>
      <c r="AN43" s="64"/>
      <c r="AO43" s="99"/>
      <c r="AP43" s="64"/>
      <c r="AQ43" s="64"/>
      <c r="AR43" s="64"/>
      <c r="AS43" s="99"/>
      <c r="AT43" s="64"/>
      <c r="AU43" s="64"/>
      <c r="AV43" s="64"/>
      <c r="AW43" s="99"/>
      <c r="AX43" s="93">
        <f t="shared" si="8"/>
        <v>0</v>
      </c>
      <c r="AY43" s="71">
        <f t="shared" si="10"/>
        <v>0</v>
      </c>
      <c r="AZ43" s="66"/>
      <c r="BA43" s="66"/>
      <c r="BB43" s="66"/>
      <c r="BC43" s="66"/>
      <c r="BD43" s="66"/>
      <c r="BE43" s="66"/>
      <c r="BF43" s="66"/>
      <c r="BG43" s="66"/>
      <c r="BH43" s="66"/>
      <c r="BI43" s="66"/>
      <c r="BJ43" s="66"/>
      <c r="BK43" s="66"/>
    </row>
    <row r="44" spans="1:63" x14ac:dyDescent="0.25">
      <c r="A44" s="64" t="s">
        <v>443</v>
      </c>
      <c r="B44" s="64"/>
      <c r="C44" s="64"/>
      <c r="D44" s="64"/>
      <c r="E44" s="99"/>
      <c r="F44" s="64"/>
      <c r="G44" s="64"/>
      <c r="H44" s="64"/>
      <c r="I44" s="99"/>
      <c r="J44" s="64"/>
      <c r="K44" s="64"/>
      <c r="L44" s="64"/>
      <c r="M44" s="99"/>
      <c r="N44" s="64"/>
      <c r="O44" s="64"/>
      <c r="P44" s="64"/>
      <c r="Q44" s="99"/>
      <c r="R44" s="93">
        <f t="shared" si="7"/>
        <v>0</v>
      </c>
      <c r="S44" s="71">
        <f t="shared" si="9"/>
        <v>0</v>
      </c>
      <c r="T44" s="92"/>
      <c r="U44" s="92"/>
      <c r="V44" s="92"/>
      <c r="W44" s="92"/>
      <c r="X44" s="92"/>
      <c r="Y44" s="66"/>
      <c r="Z44" s="66"/>
      <c r="AA44" s="66"/>
      <c r="AB44" s="66"/>
      <c r="AC44" s="66"/>
      <c r="AD44" s="66"/>
      <c r="AE44" s="66"/>
      <c r="AG44" s="64" t="s">
        <v>443</v>
      </c>
      <c r="AH44" s="64"/>
      <c r="AI44" s="64"/>
      <c r="AJ44" s="64"/>
      <c r="AK44" s="99"/>
      <c r="AL44" s="64"/>
      <c r="AM44" s="64"/>
      <c r="AN44" s="64"/>
      <c r="AO44" s="99"/>
      <c r="AP44" s="64"/>
      <c r="AQ44" s="64"/>
      <c r="AR44" s="64"/>
      <c r="AS44" s="99"/>
      <c r="AT44" s="64"/>
      <c r="AU44" s="64"/>
      <c r="AV44" s="64"/>
      <c r="AW44" s="99"/>
      <c r="AX44" s="93">
        <f t="shared" si="8"/>
        <v>0</v>
      </c>
      <c r="AY44" s="71">
        <f t="shared" si="10"/>
        <v>0</v>
      </c>
      <c r="AZ44" s="66"/>
      <c r="BA44" s="66"/>
      <c r="BB44" s="66"/>
      <c r="BC44" s="66"/>
      <c r="BD44" s="66"/>
      <c r="BE44" s="66"/>
      <c r="BF44" s="66"/>
      <c r="BG44" s="66"/>
      <c r="BH44" s="66"/>
      <c r="BI44" s="66"/>
      <c r="BJ44" s="66"/>
      <c r="BK44" s="66"/>
    </row>
    <row r="45" spans="1:63" x14ac:dyDescent="0.25">
      <c r="A45" s="64" t="s">
        <v>444</v>
      </c>
      <c r="B45" s="64"/>
      <c r="C45" s="64"/>
      <c r="D45" s="64"/>
      <c r="E45" s="99"/>
      <c r="F45" s="64"/>
      <c r="G45" s="64"/>
      <c r="H45" s="64"/>
      <c r="I45" s="99"/>
      <c r="J45" s="64"/>
      <c r="K45" s="64"/>
      <c r="L45" s="64"/>
      <c r="M45" s="99"/>
      <c r="N45" s="64"/>
      <c r="O45" s="64"/>
      <c r="P45" s="64"/>
      <c r="Q45" s="99"/>
      <c r="R45" s="93">
        <f t="shared" si="7"/>
        <v>0</v>
      </c>
      <c r="S45" s="71">
        <f t="shared" si="9"/>
        <v>0</v>
      </c>
      <c r="T45" s="92"/>
      <c r="U45" s="92"/>
      <c r="V45" s="92"/>
      <c r="W45" s="92"/>
      <c r="X45" s="92"/>
      <c r="Y45" s="66"/>
      <c r="Z45" s="66"/>
      <c r="AA45" s="66"/>
      <c r="AB45" s="66"/>
      <c r="AC45" s="66"/>
      <c r="AD45" s="66"/>
      <c r="AE45" s="66"/>
      <c r="AG45" s="64" t="s">
        <v>444</v>
      </c>
      <c r="AH45" s="64"/>
      <c r="AI45" s="64"/>
      <c r="AJ45" s="64"/>
      <c r="AK45" s="99"/>
      <c r="AL45" s="64"/>
      <c r="AM45" s="64"/>
      <c r="AN45" s="64"/>
      <c r="AO45" s="99"/>
      <c r="AP45" s="64"/>
      <c r="AQ45" s="64"/>
      <c r="AR45" s="64"/>
      <c r="AS45" s="99"/>
      <c r="AT45" s="64"/>
      <c r="AU45" s="64"/>
      <c r="AV45" s="64"/>
      <c r="AW45" s="99"/>
      <c r="AX45" s="93">
        <f t="shared" si="8"/>
        <v>0</v>
      </c>
      <c r="AY45" s="71">
        <f t="shared" si="10"/>
        <v>0</v>
      </c>
      <c r="AZ45" s="66"/>
      <c r="BA45" s="66"/>
      <c r="BB45" s="66"/>
      <c r="BC45" s="66"/>
      <c r="BD45" s="66"/>
      <c r="BE45" s="66"/>
      <c r="BF45" s="66"/>
      <c r="BG45" s="66"/>
      <c r="BH45" s="66"/>
      <c r="BI45" s="64"/>
      <c r="BJ45" s="64"/>
      <c r="BK45" s="64"/>
    </row>
    <row r="46" spans="1:63" x14ac:dyDescent="0.25">
      <c r="A46" s="64" t="s">
        <v>445</v>
      </c>
      <c r="B46" s="64"/>
      <c r="C46" s="64"/>
      <c r="D46" s="64"/>
      <c r="E46" s="99"/>
      <c r="F46" s="64"/>
      <c r="G46" s="64"/>
      <c r="H46" s="64"/>
      <c r="I46" s="99"/>
      <c r="J46" s="64"/>
      <c r="K46" s="64"/>
      <c r="L46" s="64"/>
      <c r="M46" s="99"/>
      <c r="N46" s="64"/>
      <c r="O46" s="64"/>
      <c r="P46" s="64"/>
      <c r="Q46" s="99"/>
      <c r="R46" s="93">
        <f t="shared" si="7"/>
        <v>0</v>
      </c>
      <c r="S46" s="71">
        <f t="shared" si="9"/>
        <v>0</v>
      </c>
      <c r="T46" s="92"/>
      <c r="U46" s="92"/>
      <c r="V46" s="92"/>
      <c r="W46" s="92"/>
      <c r="X46" s="92"/>
      <c r="Y46" s="66"/>
      <c r="Z46" s="66"/>
      <c r="AA46" s="66"/>
      <c r="AB46" s="66"/>
      <c r="AC46" s="66"/>
      <c r="AD46" s="66"/>
      <c r="AE46" s="66"/>
      <c r="AG46" s="64" t="s">
        <v>445</v>
      </c>
      <c r="AH46" s="64"/>
      <c r="AI46" s="64"/>
      <c r="AJ46" s="64"/>
      <c r="AK46" s="99"/>
      <c r="AL46" s="64"/>
      <c r="AM46" s="64"/>
      <c r="AN46" s="64"/>
      <c r="AO46" s="99"/>
      <c r="AP46" s="64"/>
      <c r="AQ46" s="64"/>
      <c r="AR46" s="64"/>
      <c r="AS46" s="99"/>
      <c r="AT46" s="64"/>
      <c r="AU46" s="64"/>
      <c r="AV46" s="64"/>
      <c r="AW46" s="99"/>
      <c r="AX46" s="93">
        <f t="shared" si="8"/>
        <v>0</v>
      </c>
      <c r="AY46" s="71">
        <f t="shared" si="10"/>
        <v>0</v>
      </c>
      <c r="AZ46" s="66"/>
      <c r="BA46" s="66"/>
      <c r="BB46" s="66"/>
      <c r="BC46" s="66"/>
      <c r="BD46" s="66"/>
      <c r="BE46" s="66"/>
      <c r="BF46" s="66"/>
      <c r="BG46" s="66"/>
      <c r="BH46" s="66"/>
      <c r="BI46" s="64"/>
      <c r="BJ46" s="64"/>
      <c r="BK46" s="64"/>
    </row>
    <row r="47" spans="1:63" x14ac:dyDescent="0.25">
      <c r="A47" s="64" t="s">
        <v>446</v>
      </c>
      <c r="B47" s="64"/>
      <c r="C47" s="64"/>
      <c r="D47" s="64"/>
      <c r="E47" s="99"/>
      <c r="F47" s="64"/>
      <c r="G47" s="64"/>
      <c r="H47" s="64"/>
      <c r="I47" s="99"/>
      <c r="J47" s="64"/>
      <c r="K47" s="64"/>
      <c r="L47" s="64"/>
      <c r="M47" s="99"/>
      <c r="N47" s="64"/>
      <c r="O47" s="64"/>
      <c r="P47" s="64"/>
      <c r="Q47" s="99"/>
      <c r="R47" s="93">
        <f t="shared" si="7"/>
        <v>0</v>
      </c>
      <c r="S47" s="71">
        <f t="shared" si="9"/>
        <v>0</v>
      </c>
      <c r="T47" s="92"/>
      <c r="U47" s="92"/>
      <c r="V47" s="92"/>
      <c r="W47" s="92"/>
      <c r="X47" s="92"/>
      <c r="Y47" s="66"/>
      <c r="Z47" s="66"/>
      <c r="AA47" s="66"/>
      <c r="AB47" s="66"/>
      <c r="AC47" s="66"/>
      <c r="AD47" s="66"/>
      <c r="AE47" s="66"/>
      <c r="AG47" s="64" t="s">
        <v>446</v>
      </c>
      <c r="AH47" s="64"/>
      <c r="AI47" s="64"/>
      <c r="AJ47" s="64"/>
      <c r="AK47" s="99"/>
      <c r="AL47" s="64"/>
      <c r="AM47" s="64"/>
      <c r="AN47" s="64"/>
      <c r="AO47" s="99"/>
      <c r="AP47" s="64"/>
      <c r="AQ47" s="64"/>
      <c r="AR47" s="64"/>
      <c r="AS47" s="99"/>
      <c r="AT47" s="64"/>
      <c r="AU47" s="64"/>
      <c r="AV47" s="64"/>
      <c r="AW47" s="99"/>
      <c r="AX47" s="93">
        <f t="shared" si="8"/>
        <v>0</v>
      </c>
      <c r="AY47" s="71">
        <f t="shared" si="10"/>
        <v>0</v>
      </c>
      <c r="AZ47" s="66"/>
      <c r="BA47" s="66"/>
      <c r="BB47" s="66"/>
      <c r="BC47" s="66"/>
      <c r="BD47" s="66"/>
      <c r="BE47" s="66"/>
      <c r="BF47" s="66"/>
      <c r="BG47" s="66"/>
      <c r="BH47" s="66"/>
      <c r="BI47" s="64"/>
      <c r="BJ47" s="64"/>
      <c r="BK47" s="64"/>
    </row>
    <row r="48" spans="1:63" x14ac:dyDescent="0.25">
      <c r="A48" s="64" t="s">
        <v>447</v>
      </c>
      <c r="B48" s="64"/>
      <c r="C48" s="64"/>
      <c r="D48" s="64"/>
      <c r="E48" s="99"/>
      <c r="F48" s="64"/>
      <c r="G48" s="64"/>
      <c r="H48" s="64"/>
      <c r="I48" s="99"/>
      <c r="J48" s="64"/>
      <c r="K48" s="64"/>
      <c r="L48" s="64"/>
      <c r="M48" s="99"/>
      <c r="N48" s="64"/>
      <c r="O48" s="64"/>
      <c r="P48" s="64"/>
      <c r="Q48" s="99"/>
      <c r="R48" s="93">
        <f t="shared" si="7"/>
        <v>0</v>
      </c>
      <c r="S48" s="71">
        <f t="shared" si="9"/>
        <v>0</v>
      </c>
      <c r="T48" s="92"/>
      <c r="U48" s="92"/>
      <c r="V48" s="92"/>
      <c r="W48" s="92"/>
      <c r="X48" s="92"/>
      <c r="Y48" s="66"/>
      <c r="Z48" s="66"/>
      <c r="AA48" s="66"/>
      <c r="AB48" s="66"/>
      <c r="AC48" s="66"/>
      <c r="AD48" s="66"/>
      <c r="AE48" s="66"/>
      <c r="AG48" s="64" t="s">
        <v>447</v>
      </c>
      <c r="AH48" s="64"/>
      <c r="AI48" s="64"/>
      <c r="AJ48" s="64"/>
      <c r="AK48" s="99"/>
      <c r="AL48" s="64"/>
      <c r="AM48" s="64"/>
      <c r="AN48" s="64"/>
      <c r="AO48" s="99"/>
      <c r="AP48" s="64"/>
      <c r="AQ48" s="64"/>
      <c r="AR48" s="64"/>
      <c r="AS48" s="99"/>
      <c r="AT48" s="64"/>
      <c r="AU48" s="64"/>
      <c r="AV48" s="64"/>
      <c r="AW48" s="99"/>
      <c r="AX48" s="93">
        <f t="shared" si="8"/>
        <v>0</v>
      </c>
      <c r="AY48" s="71">
        <f t="shared" si="10"/>
        <v>0</v>
      </c>
      <c r="AZ48" s="66"/>
      <c r="BA48" s="66"/>
      <c r="BB48" s="66"/>
      <c r="BC48" s="66"/>
      <c r="BD48" s="66"/>
      <c r="BE48" s="66"/>
      <c r="BF48" s="66"/>
      <c r="BG48" s="66"/>
      <c r="BH48" s="66"/>
      <c r="BI48" s="66"/>
      <c r="BJ48" s="66"/>
      <c r="BK48" s="66"/>
    </row>
    <row r="49" spans="1:63" x14ac:dyDescent="0.25">
      <c r="A49" s="64" t="s">
        <v>448</v>
      </c>
      <c r="B49" s="64"/>
      <c r="C49" s="64"/>
      <c r="D49" s="64"/>
      <c r="E49" s="99"/>
      <c r="F49" s="64"/>
      <c r="G49" s="64"/>
      <c r="H49" s="64"/>
      <c r="I49" s="99"/>
      <c r="J49" s="64"/>
      <c r="K49" s="64"/>
      <c r="L49" s="64"/>
      <c r="M49" s="99"/>
      <c r="N49" s="64"/>
      <c r="O49" s="64"/>
      <c r="P49" s="64"/>
      <c r="Q49" s="99"/>
      <c r="R49" s="93">
        <f t="shared" si="7"/>
        <v>0</v>
      </c>
      <c r="S49" s="71">
        <f t="shared" si="9"/>
        <v>0</v>
      </c>
      <c r="T49" s="92"/>
      <c r="U49" s="92"/>
      <c r="V49" s="92"/>
      <c r="W49" s="92"/>
      <c r="X49" s="92"/>
      <c r="Y49" s="66"/>
      <c r="Z49" s="66"/>
      <c r="AA49" s="66"/>
      <c r="AB49" s="66"/>
      <c r="AC49" s="66"/>
      <c r="AD49" s="66"/>
      <c r="AE49" s="66"/>
      <c r="AG49" s="64" t="s">
        <v>448</v>
      </c>
      <c r="AH49" s="64"/>
      <c r="AI49" s="64"/>
      <c r="AJ49" s="64"/>
      <c r="AK49" s="99"/>
      <c r="AL49" s="64"/>
      <c r="AM49" s="64"/>
      <c r="AN49" s="64"/>
      <c r="AO49" s="99"/>
      <c r="AP49" s="64"/>
      <c r="AQ49" s="64"/>
      <c r="AR49" s="64"/>
      <c r="AS49" s="99"/>
      <c r="AT49" s="64"/>
      <c r="AU49" s="64"/>
      <c r="AV49" s="64"/>
      <c r="AW49" s="99"/>
      <c r="AX49" s="93">
        <f t="shared" si="8"/>
        <v>0</v>
      </c>
      <c r="AY49" s="71">
        <f t="shared" si="10"/>
        <v>0</v>
      </c>
      <c r="AZ49" s="66"/>
      <c r="BA49" s="66"/>
      <c r="BB49" s="66"/>
      <c r="BC49" s="66"/>
      <c r="BD49" s="66"/>
      <c r="BE49" s="66"/>
      <c r="BF49" s="66"/>
      <c r="BG49" s="66"/>
      <c r="BH49" s="66"/>
      <c r="BI49" s="66"/>
      <c r="BJ49" s="66"/>
      <c r="BK49" s="66"/>
    </row>
    <row r="50" spans="1:63" x14ac:dyDescent="0.25">
      <c r="A50" s="64" t="s">
        <v>449</v>
      </c>
      <c r="B50" s="64"/>
      <c r="C50" s="64"/>
      <c r="D50" s="64"/>
      <c r="E50" s="99"/>
      <c r="F50" s="64"/>
      <c r="G50" s="64"/>
      <c r="H50" s="64"/>
      <c r="I50" s="99"/>
      <c r="J50" s="64"/>
      <c r="K50" s="64"/>
      <c r="L50" s="64"/>
      <c r="M50" s="99"/>
      <c r="N50" s="64"/>
      <c r="O50" s="64"/>
      <c r="P50" s="64"/>
      <c r="Q50" s="99"/>
      <c r="R50" s="93">
        <f t="shared" si="7"/>
        <v>0</v>
      </c>
      <c r="S50" s="71">
        <f t="shared" si="9"/>
        <v>0</v>
      </c>
      <c r="T50" s="92"/>
      <c r="U50" s="92"/>
      <c r="V50" s="92"/>
      <c r="W50" s="92"/>
      <c r="X50" s="92"/>
      <c r="Y50" s="66"/>
      <c r="Z50" s="66"/>
      <c r="AA50" s="66"/>
      <c r="AB50" s="66"/>
      <c r="AC50" s="66"/>
      <c r="AD50" s="66"/>
      <c r="AE50" s="66"/>
      <c r="AG50" s="64" t="s">
        <v>449</v>
      </c>
      <c r="AH50" s="64"/>
      <c r="AI50" s="64"/>
      <c r="AJ50" s="64"/>
      <c r="AK50" s="99"/>
      <c r="AL50" s="64"/>
      <c r="AM50" s="64"/>
      <c r="AN50" s="64"/>
      <c r="AO50" s="99"/>
      <c r="AP50" s="64"/>
      <c r="AQ50" s="64"/>
      <c r="AR50" s="64"/>
      <c r="AS50" s="99"/>
      <c r="AT50" s="64"/>
      <c r="AU50" s="64"/>
      <c r="AV50" s="64"/>
      <c r="AW50" s="99"/>
      <c r="AX50" s="93">
        <f t="shared" si="8"/>
        <v>0</v>
      </c>
      <c r="AY50" s="71">
        <f t="shared" si="10"/>
        <v>0</v>
      </c>
      <c r="AZ50" s="66"/>
      <c r="BA50" s="66"/>
      <c r="BB50" s="66"/>
      <c r="BC50" s="66"/>
      <c r="BD50" s="66"/>
      <c r="BE50" s="66"/>
      <c r="BF50" s="66"/>
      <c r="BG50" s="66"/>
      <c r="BH50" s="66"/>
      <c r="BI50" s="66"/>
      <c r="BJ50" s="66"/>
      <c r="BK50" s="66"/>
    </row>
    <row r="51" spans="1:63" x14ac:dyDescent="0.25">
      <c r="A51" s="64" t="s">
        <v>450</v>
      </c>
      <c r="B51" s="64"/>
      <c r="C51" s="64"/>
      <c r="D51" s="64"/>
      <c r="E51" s="99"/>
      <c r="F51" s="64"/>
      <c r="G51" s="64"/>
      <c r="H51" s="64"/>
      <c r="I51" s="99"/>
      <c r="J51" s="64"/>
      <c r="K51" s="64"/>
      <c r="L51" s="64"/>
      <c r="M51" s="99"/>
      <c r="N51" s="64"/>
      <c r="O51" s="64"/>
      <c r="P51" s="64"/>
      <c r="Q51" s="99"/>
      <c r="R51" s="93">
        <f t="shared" si="7"/>
        <v>0</v>
      </c>
      <c r="S51" s="71">
        <f t="shared" si="9"/>
        <v>0</v>
      </c>
      <c r="T51" s="92"/>
      <c r="U51" s="92"/>
      <c r="V51" s="92"/>
      <c r="W51" s="92"/>
      <c r="X51" s="92"/>
      <c r="Y51" s="66"/>
      <c r="Z51" s="66"/>
      <c r="AA51" s="66"/>
      <c r="AB51" s="66"/>
      <c r="AC51" s="66"/>
      <c r="AD51" s="66"/>
      <c r="AE51" s="66"/>
      <c r="AG51" s="64" t="s">
        <v>450</v>
      </c>
      <c r="AH51" s="64"/>
      <c r="AI51" s="64"/>
      <c r="AJ51" s="64"/>
      <c r="AK51" s="99"/>
      <c r="AL51" s="64"/>
      <c r="AM51" s="64"/>
      <c r="AN51" s="64"/>
      <c r="AO51" s="99"/>
      <c r="AP51" s="64"/>
      <c r="AQ51" s="64"/>
      <c r="AR51" s="64"/>
      <c r="AS51" s="99"/>
      <c r="AT51" s="64"/>
      <c r="AU51" s="64"/>
      <c r="AV51" s="64"/>
      <c r="AW51" s="99"/>
      <c r="AX51" s="93">
        <f t="shared" si="8"/>
        <v>0</v>
      </c>
      <c r="AY51" s="71">
        <f t="shared" si="10"/>
        <v>0</v>
      </c>
      <c r="AZ51" s="66"/>
      <c r="BA51" s="66"/>
      <c r="BB51" s="66"/>
      <c r="BC51" s="66"/>
      <c r="BD51" s="66"/>
      <c r="BE51" s="66"/>
      <c r="BF51" s="66"/>
      <c r="BG51" s="66"/>
      <c r="BH51" s="66"/>
      <c r="BI51" s="66"/>
      <c r="BJ51" s="66"/>
      <c r="BK51" s="66"/>
    </row>
    <row r="52" spans="1:63" x14ac:dyDescent="0.25">
      <c r="A52" s="64" t="s">
        <v>451</v>
      </c>
      <c r="B52" s="64"/>
      <c r="C52" s="64"/>
      <c r="D52" s="64"/>
      <c r="E52" s="99"/>
      <c r="F52" s="64"/>
      <c r="G52" s="64"/>
      <c r="H52" s="64"/>
      <c r="I52" s="99"/>
      <c r="J52" s="64"/>
      <c r="K52" s="64"/>
      <c r="L52" s="64"/>
      <c r="M52" s="99"/>
      <c r="N52" s="64"/>
      <c r="O52" s="64"/>
      <c r="P52" s="64"/>
      <c r="Q52" s="99"/>
      <c r="R52" s="93">
        <f t="shared" si="7"/>
        <v>0</v>
      </c>
      <c r="S52" s="71">
        <f t="shared" si="9"/>
        <v>0</v>
      </c>
      <c r="T52" s="92"/>
      <c r="U52" s="92"/>
      <c r="V52" s="92"/>
      <c r="W52" s="92"/>
      <c r="X52" s="92"/>
      <c r="Y52" s="66"/>
      <c r="Z52" s="66"/>
      <c r="AA52" s="66"/>
      <c r="AB52" s="66"/>
      <c r="AC52" s="66"/>
      <c r="AD52" s="66"/>
      <c r="AE52" s="66"/>
      <c r="AG52" s="64" t="s">
        <v>451</v>
      </c>
      <c r="AH52" s="64"/>
      <c r="AI52" s="64"/>
      <c r="AJ52" s="64"/>
      <c r="AK52" s="99"/>
      <c r="AL52" s="64"/>
      <c r="AM52" s="64"/>
      <c r="AN52" s="64"/>
      <c r="AO52" s="99"/>
      <c r="AP52" s="64"/>
      <c r="AQ52" s="64"/>
      <c r="AR52" s="64"/>
      <c r="AS52" s="99"/>
      <c r="AT52" s="64"/>
      <c r="AU52" s="64"/>
      <c r="AV52" s="64"/>
      <c r="AW52" s="99"/>
      <c r="AX52" s="93">
        <f t="shared" si="8"/>
        <v>0</v>
      </c>
      <c r="AY52" s="71">
        <f t="shared" si="10"/>
        <v>0</v>
      </c>
      <c r="AZ52" s="66"/>
      <c r="BA52" s="66"/>
      <c r="BB52" s="66"/>
      <c r="BC52" s="66"/>
      <c r="BD52" s="66"/>
      <c r="BE52" s="66"/>
      <c r="BF52" s="66"/>
      <c r="BG52" s="66"/>
      <c r="BH52" s="66"/>
      <c r="BI52" s="66"/>
      <c r="BJ52" s="66"/>
      <c r="BK52" s="66"/>
    </row>
    <row r="53" spans="1:63" x14ac:dyDescent="0.25">
      <c r="A53" s="64" t="s">
        <v>452</v>
      </c>
      <c r="B53" s="64"/>
      <c r="C53" s="64"/>
      <c r="D53" s="64"/>
      <c r="E53" s="99"/>
      <c r="F53" s="64"/>
      <c r="G53" s="64"/>
      <c r="H53" s="64"/>
      <c r="I53" s="99"/>
      <c r="J53" s="64"/>
      <c r="K53" s="64"/>
      <c r="L53" s="64"/>
      <c r="M53" s="99"/>
      <c r="N53" s="64"/>
      <c r="O53" s="64"/>
      <c r="P53" s="64"/>
      <c r="Q53" s="99"/>
      <c r="R53" s="93">
        <f t="shared" si="7"/>
        <v>0</v>
      </c>
      <c r="S53" s="71">
        <f t="shared" si="9"/>
        <v>0</v>
      </c>
      <c r="T53" s="92"/>
      <c r="U53" s="92"/>
      <c r="V53" s="92"/>
      <c r="W53" s="92"/>
      <c r="X53" s="92"/>
      <c r="Y53" s="66"/>
      <c r="Z53" s="66"/>
      <c r="AA53" s="66"/>
      <c r="AB53" s="66"/>
      <c r="AC53" s="66"/>
      <c r="AD53" s="66"/>
      <c r="AE53" s="66"/>
      <c r="AG53" s="64" t="s">
        <v>452</v>
      </c>
      <c r="AH53" s="64"/>
      <c r="AI53" s="64"/>
      <c r="AJ53" s="64"/>
      <c r="AK53" s="99"/>
      <c r="AL53" s="64"/>
      <c r="AM53" s="64"/>
      <c r="AN53" s="64"/>
      <c r="AO53" s="99"/>
      <c r="AP53" s="64"/>
      <c r="AQ53" s="64"/>
      <c r="AR53" s="64"/>
      <c r="AS53" s="99"/>
      <c r="AT53" s="64"/>
      <c r="AU53" s="64"/>
      <c r="AV53" s="64"/>
      <c r="AW53" s="99"/>
      <c r="AX53" s="93">
        <f t="shared" si="8"/>
        <v>0</v>
      </c>
      <c r="AY53" s="71">
        <f t="shared" si="10"/>
        <v>0</v>
      </c>
      <c r="AZ53" s="66"/>
      <c r="BA53" s="66"/>
      <c r="BB53" s="66"/>
      <c r="BC53" s="66"/>
      <c r="BD53" s="66"/>
      <c r="BE53" s="66"/>
      <c r="BF53" s="66"/>
      <c r="BG53" s="66"/>
      <c r="BH53" s="66"/>
      <c r="BI53" s="66"/>
      <c r="BJ53" s="66"/>
      <c r="BK53" s="66"/>
    </row>
    <row r="54" spans="1:63" x14ac:dyDescent="0.25">
      <c r="A54" s="64" t="s">
        <v>453</v>
      </c>
      <c r="B54" s="64"/>
      <c r="C54" s="64"/>
      <c r="D54" s="64"/>
      <c r="E54" s="99"/>
      <c r="F54" s="64"/>
      <c r="G54" s="64"/>
      <c r="H54" s="64"/>
      <c r="I54" s="99"/>
      <c r="J54" s="64"/>
      <c r="K54" s="64"/>
      <c r="L54" s="64"/>
      <c r="M54" s="99"/>
      <c r="N54" s="64"/>
      <c r="O54" s="64"/>
      <c r="P54" s="64"/>
      <c r="Q54" s="99"/>
      <c r="R54" s="93">
        <f t="shared" si="7"/>
        <v>0</v>
      </c>
      <c r="S54" s="71">
        <f t="shared" si="9"/>
        <v>0</v>
      </c>
      <c r="T54" s="92"/>
      <c r="U54" s="92"/>
      <c r="V54" s="92"/>
      <c r="W54" s="92"/>
      <c r="X54" s="92"/>
      <c r="Y54" s="66"/>
      <c r="Z54" s="66"/>
      <c r="AA54" s="66"/>
      <c r="AB54" s="66"/>
      <c r="AC54" s="66"/>
      <c r="AD54" s="66"/>
      <c r="AE54" s="66"/>
      <c r="AG54" s="64" t="s">
        <v>453</v>
      </c>
      <c r="AH54" s="64"/>
      <c r="AI54" s="64"/>
      <c r="AJ54" s="64"/>
      <c r="AK54" s="99"/>
      <c r="AL54" s="64"/>
      <c r="AM54" s="64"/>
      <c r="AN54" s="64"/>
      <c r="AO54" s="99"/>
      <c r="AP54" s="64"/>
      <c r="AQ54" s="64"/>
      <c r="AR54" s="64"/>
      <c r="AS54" s="99"/>
      <c r="AT54" s="64"/>
      <c r="AU54" s="64"/>
      <c r="AV54" s="64"/>
      <c r="AW54" s="99"/>
      <c r="AX54" s="93">
        <f t="shared" si="8"/>
        <v>0</v>
      </c>
      <c r="AY54" s="71">
        <f t="shared" si="10"/>
        <v>0</v>
      </c>
      <c r="AZ54" s="66"/>
      <c r="BA54" s="66"/>
      <c r="BB54" s="66"/>
      <c r="BC54" s="66"/>
      <c r="BD54" s="66"/>
      <c r="BE54" s="66"/>
      <c r="BF54" s="66"/>
      <c r="BG54" s="66"/>
      <c r="BH54" s="66"/>
      <c r="BI54" s="66"/>
      <c r="BJ54" s="66"/>
      <c r="BK54" s="66"/>
    </row>
    <row r="55" spans="1:63" x14ac:dyDescent="0.25">
      <c r="A55" s="64" t="s">
        <v>454</v>
      </c>
      <c r="B55" s="64"/>
      <c r="C55" s="64"/>
      <c r="D55" s="64"/>
      <c r="E55" s="99"/>
      <c r="F55" s="64"/>
      <c r="G55" s="64"/>
      <c r="H55" s="64"/>
      <c r="I55" s="99"/>
      <c r="J55" s="64"/>
      <c r="K55" s="64"/>
      <c r="L55" s="64"/>
      <c r="M55" s="99"/>
      <c r="N55" s="64"/>
      <c r="O55" s="64"/>
      <c r="P55" s="64"/>
      <c r="Q55" s="99"/>
      <c r="R55" s="93">
        <f t="shared" si="7"/>
        <v>0</v>
      </c>
      <c r="S55" s="71">
        <f t="shared" si="9"/>
        <v>0</v>
      </c>
      <c r="T55" s="92"/>
      <c r="U55" s="92"/>
      <c r="V55" s="92"/>
      <c r="W55" s="92"/>
      <c r="X55" s="92"/>
      <c r="Y55" s="66"/>
      <c r="Z55" s="66"/>
      <c r="AA55" s="66"/>
      <c r="AB55" s="66"/>
      <c r="AC55" s="66"/>
      <c r="AD55" s="66"/>
      <c r="AE55" s="66"/>
      <c r="AG55" s="64" t="s">
        <v>454</v>
      </c>
      <c r="AH55" s="64"/>
      <c r="AI55" s="64"/>
      <c r="AJ55" s="64"/>
      <c r="AK55" s="99"/>
      <c r="AL55" s="64"/>
      <c r="AM55" s="64"/>
      <c r="AN55" s="64"/>
      <c r="AO55" s="99"/>
      <c r="AP55" s="64"/>
      <c r="AQ55" s="64"/>
      <c r="AR55" s="64"/>
      <c r="AS55" s="99"/>
      <c r="AT55" s="64"/>
      <c r="AU55" s="64"/>
      <c r="AV55" s="64"/>
      <c r="AW55" s="99"/>
      <c r="AX55" s="93">
        <f t="shared" si="8"/>
        <v>0</v>
      </c>
      <c r="AY55" s="71">
        <f t="shared" si="10"/>
        <v>0</v>
      </c>
      <c r="AZ55" s="66"/>
      <c r="BA55" s="66"/>
      <c r="BB55" s="66"/>
      <c r="BC55" s="66"/>
      <c r="BD55" s="66"/>
      <c r="BE55" s="66"/>
      <c r="BF55" s="66"/>
      <c r="BG55" s="66"/>
      <c r="BH55" s="66"/>
      <c r="BI55" s="66"/>
      <c r="BJ55" s="66"/>
      <c r="BK55" s="66"/>
    </row>
    <row r="56" spans="1:63" x14ac:dyDescent="0.25">
      <c r="A56" s="64" t="s">
        <v>455</v>
      </c>
      <c r="B56" s="64"/>
      <c r="C56" s="64"/>
      <c r="D56" s="64"/>
      <c r="E56" s="99"/>
      <c r="F56" s="64"/>
      <c r="G56" s="64"/>
      <c r="H56" s="64"/>
      <c r="I56" s="99"/>
      <c r="J56" s="64"/>
      <c r="K56" s="64"/>
      <c r="L56" s="64"/>
      <c r="M56" s="99"/>
      <c r="N56" s="64"/>
      <c r="O56" s="64"/>
      <c r="P56" s="64"/>
      <c r="Q56" s="99"/>
      <c r="R56" s="93">
        <f t="shared" si="7"/>
        <v>0</v>
      </c>
      <c r="S56" s="71">
        <f t="shared" si="9"/>
        <v>0</v>
      </c>
      <c r="T56" s="92"/>
      <c r="U56" s="92"/>
      <c r="V56" s="92"/>
      <c r="W56" s="92"/>
      <c r="X56" s="92"/>
      <c r="Y56" s="66"/>
      <c r="Z56" s="66"/>
      <c r="AA56" s="66"/>
      <c r="AB56" s="66"/>
      <c r="AC56" s="66"/>
      <c r="AD56" s="66"/>
      <c r="AE56" s="66"/>
      <c r="AG56" s="64" t="s">
        <v>455</v>
      </c>
      <c r="AH56" s="64"/>
      <c r="AI56" s="64"/>
      <c r="AJ56" s="64"/>
      <c r="AK56" s="99"/>
      <c r="AL56" s="64"/>
      <c r="AM56" s="64"/>
      <c r="AN56" s="64"/>
      <c r="AO56" s="99"/>
      <c r="AP56" s="64"/>
      <c r="AQ56" s="64"/>
      <c r="AR56" s="64"/>
      <c r="AS56" s="99"/>
      <c r="AT56" s="64"/>
      <c r="AU56" s="64"/>
      <c r="AV56" s="64"/>
      <c r="AW56" s="99"/>
      <c r="AX56" s="93">
        <f t="shared" si="8"/>
        <v>0</v>
      </c>
      <c r="AY56" s="71">
        <f t="shared" si="10"/>
        <v>0</v>
      </c>
      <c r="AZ56" s="66"/>
      <c r="BA56" s="66"/>
      <c r="BB56" s="66"/>
      <c r="BC56" s="66"/>
      <c r="BD56" s="66"/>
      <c r="BE56" s="66"/>
      <c r="BF56" s="66"/>
      <c r="BG56" s="66"/>
      <c r="BH56" s="66"/>
      <c r="BI56" s="66"/>
      <c r="BJ56" s="66"/>
      <c r="BK56" s="66"/>
    </row>
    <row r="57" spans="1:63" x14ac:dyDescent="0.25">
      <c r="A57" s="64" t="s">
        <v>456</v>
      </c>
      <c r="B57" s="64"/>
      <c r="C57" s="64"/>
      <c r="D57" s="64"/>
      <c r="E57" s="99"/>
      <c r="F57" s="64"/>
      <c r="G57" s="64"/>
      <c r="H57" s="64"/>
      <c r="I57" s="99"/>
      <c r="J57" s="64"/>
      <c r="K57" s="64"/>
      <c r="L57" s="64"/>
      <c r="M57" s="99"/>
      <c r="N57" s="64"/>
      <c r="O57" s="64"/>
      <c r="P57" s="64"/>
      <c r="Q57" s="99"/>
      <c r="R57" s="93">
        <f t="shared" si="7"/>
        <v>0</v>
      </c>
      <c r="S57" s="71">
        <f t="shared" si="9"/>
        <v>0</v>
      </c>
      <c r="T57" s="92"/>
      <c r="U57" s="92"/>
      <c r="V57" s="92"/>
      <c r="W57" s="92"/>
      <c r="X57" s="92"/>
      <c r="Y57" s="66"/>
      <c r="Z57" s="66"/>
      <c r="AA57" s="66"/>
      <c r="AB57" s="66"/>
      <c r="AC57" s="66"/>
      <c r="AD57" s="66"/>
      <c r="AE57" s="66"/>
      <c r="AG57" s="64" t="s">
        <v>456</v>
      </c>
      <c r="AH57" s="64"/>
      <c r="AI57" s="64"/>
      <c r="AJ57" s="64"/>
      <c r="AK57" s="99"/>
      <c r="AL57" s="64"/>
      <c r="AM57" s="64"/>
      <c r="AN57" s="64"/>
      <c r="AO57" s="99"/>
      <c r="AP57" s="64"/>
      <c r="AQ57" s="64"/>
      <c r="AR57" s="64"/>
      <c r="AS57" s="99"/>
      <c r="AT57" s="64"/>
      <c r="AU57" s="64"/>
      <c r="AV57" s="64"/>
      <c r="AW57" s="99"/>
      <c r="AX57" s="93">
        <f t="shared" si="8"/>
        <v>0</v>
      </c>
      <c r="AY57" s="71">
        <f t="shared" si="10"/>
        <v>0</v>
      </c>
      <c r="AZ57" s="66"/>
      <c r="BA57" s="66"/>
      <c r="BB57" s="66"/>
      <c r="BC57" s="66"/>
      <c r="BD57" s="66"/>
      <c r="BE57" s="66"/>
      <c r="BF57" s="66"/>
      <c r="BG57" s="66"/>
      <c r="BH57" s="66"/>
      <c r="BI57" s="66"/>
      <c r="BJ57" s="66"/>
      <c r="BK57" s="66"/>
    </row>
    <row r="58" spans="1:63" x14ac:dyDescent="0.25">
      <c r="A58" s="68" t="s">
        <v>457</v>
      </c>
      <c r="B58" s="65">
        <f t="shared" ref="B58:Q58" si="11">SUM(B37:B57)</f>
        <v>0</v>
      </c>
      <c r="C58" s="65">
        <f t="shared" si="11"/>
        <v>0</v>
      </c>
      <c r="D58" s="65">
        <f t="shared" si="11"/>
        <v>0</v>
      </c>
      <c r="E58" s="100">
        <f t="shared" si="11"/>
        <v>0</v>
      </c>
      <c r="F58" s="65">
        <f t="shared" si="11"/>
        <v>0</v>
      </c>
      <c r="G58" s="65">
        <f t="shared" si="11"/>
        <v>0</v>
      </c>
      <c r="H58" s="65">
        <f t="shared" si="11"/>
        <v>0</v>
      </c>
      <c r="I58" s="100">
        <f t="shared" si="11"/>
        <v>0</v>
      </c>
      <c r="J58" s="65">
        <f t="shared" si="11"/>
        <v>0</v>
      </c>
      <c r="K58" s="65">
        <f t="shared" si="11"/>
        <v>0</v>
      </c>
      <c r="L58" s="65">
        <f t="shared" si="11"/>
        <v>0</v>
      </c>
      <c r="M58" s="100">
        <f t="shared" si="11"/>
        <v>0</v>
      </c>
      <c r="N58" s="65">
        <f t="shared" si="11"/>
        <v>0</v>
      </c>
      <c r="O58" s="65">
        <f t="shared" si="11"/>
        <v>0</v>
      </c>
      <c r="P58" s="65">
        <f t="shared" si="11"/>
        <v>0</v>
      </c>
      <c r="Q58" s="100">
        <f t="shared" si="11"/>
        <v>0</v>
      </c>
      <c r="R58" s="65">
        <f t="shared" ref="R58:AE58" si="12">SUM(R37:R57)</f>
        <v>0</v>
      </c>
      <c r="S58" s="71">
        <f t="shared" si="12"/>
        <v>0</v>
      </c>
      <c r="T58" s="65">
        <f t="shared" si="12"/>
        <v>0</v>
      </c>
      <c r="U58" s="65">
        <f t="shared" si="12"/>
        <v>0</v>
      </c>
      <c r="V58" s="65">
        <f t="shared" si="12"/>
        <v>0</v>
      </c>
      <c r="W58" s="65">
        <f t="shared" si="12"/>
        <v>0</v>
      </c>
      <c r="X58" s="65">
        <f t="shared" si="12"/>
        <v>0</v>
      </c>
      <c r="Y58" s="65">
        <f t="shared" si="12"/>
        <v>0</v>
      </c>
      <c r="Z58" s="65">
        <f t="shared" si="12"/>
        <v>0</v>
      </c>
      <c r="AA58" s="65">
        <f t="shared" si="12"/>
        <v>0</v>
      </c>
      <c r="AB58" s="65">
        <f t="shared" si="12"/>
        <v>0</v>
      </c>
      <c r="AC58" s="65">
        <f t="shared" si="12"/>
        <v>0</v>
      </c>
      <c r="AD58" s="65">
        <f t="shared" si="12"/>
        <v>0</v>
      </c>
      <c r="AE58" s="65">
        <f t="shared" si="12"/>
        <v>0</v>
      </c>
      <c r="AG58" s="68" t="s">
        <v>457</v>
      </c>
      <c r="AH58" s="65">
        <f t="shared" ref="AH58:AW58" si="13">SUM(AH37:AH57)</f>
        <v>0</v>
      </c>
      <c r="AI58" s="65">
        <f t="shared" si="13"/>
        <v>0</v>
      </c>
      <c r="AJ58" s="65">
        <f t="shared" si="13"/>
        <v>0</v>
      </c>
      <c r="AK58" s="100">
        <f t="shared" si="13"/>
        <v>0</v>
      </c>
      <c r="AL58" s="65">
        <f t="shared" si="13"/>
        <v>0</v>
      </c>
      <c r="AM58" s="65">
        <f t="shared" si="13"/>
        <v>0</v>
      </c>
      <c r="AN58" s="65">
        <f t="shared" si="13"/>
        <v>0</v>
      </c>
      <c r="AO58" s="100">
        <f t="shared" si="13"/>
        <v>0</v>
      </c>
      <c r="AP58" s="65">
        <f t="shared" si="13"/>
        <v>0</v>
      </c>
      <c r="AQ58" s="65">
        <f t="shared" si="13"/>
        <v>0</v>
      </c>
      <c r="AR58" s="65">
        <f t="shared" si="13"/>
        <v>0</v>
      </c>
      <c r="AS58" s="100">
        <f t="shared" si="13"/>
        <v>0</v>
      </c>
      <c r="AT58" s="65">
        <f t="shared" si="13"/>
        <v>0</v>
      </c>
      <c r="AU58" s="65">
        <f t="shared" si="13"/>
        <v>0</v>
      </c>
      <c r="AV58" s="65">
        <f t="shared" si="13"/>
        <v>0</v>
      </c>
      <c r="AW58" s="100">
        <f t="shared" si="13"/>
        <v>0</v>
      </c>
      <c r="AX58" s="94">
        <f t="shared" ref="AX58:BK58" si="14">SUM(AX37:AX57)</f>
        <v>0</v>
      </c>
      <c r="AY58" s="72">
        <f t="shared" si="14"/>
        <v>0</v>
      </c>
      <c r="AZ58" s="65">
        <f t="shared" si="14"/>
        <v>0</v>
      </c>
      <c r="BA58" s="65">
        <f t="shared" si="14"/>
        <v>0</v>
      </c>
      <c r="BB58" s="65">
        <f t="shared" si="14"/>
        <v>0</v>
      </c>
      <c r="BC58" s="65">
        <f t="shared" si="14"/>
        <v>0</v>
      </c>
      <c r="BD58" s="65">
        <f t="shared" si="14"/>
        <v>0</v>
      </c>
      <c r="BE58" s="65">
        <f t="shared" si="14"/>
        <v>0</v>
      </c>
      <c r="BF58" s="65">
        <f t="shared" si="14"/>
        <v>0</v>
      </c>
      <c r="BG58" s="65">
        <f t="shared" si="14"/>
        <v>0</v>
      </c>
      <c r="BH58" s="65">
        <f t="shared" si="14"/>
        <v>0</v>
      </c>
      <c r="BI58" s="65">
        <f t="shared" si="14"/>
        <v>0</v>
      </c>
      <c r="BJ58" s="65">
        <f t="shared" si="14"/>
        <v>0</v>
      </c>
      <c r="BK58" s="65">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E35"/>
  <sheetViews>
    <sheetView topLeftCell="A2" zoomScale="120" zoomScaleNormal="120" workbookViewId="0">
      <selection activeCell="H14" sqref="H14"/>
    </sheetView>
  </sheetViews>
  <sheetFormatPr baseColWidth="10" defaultColWidth="11.42578125" defaultRowHeight="15" x14ac:dyDescent="0.25"/>
  <cols>
    <col min="1" max="1" width="21" customWidth="1"/>
    <col min="2" max="2" width="24.42578125" bestFit="1" customWidth="1"/>
    <col min="3" max="4" width="20.42578125" customWidth="1"/>
    <col min="5" max="5" width="24.28515625" customWidth="1"/>
  </cols>
  <sheetData>
    <row r="1" spans="1:5" s="2" customFormat="1" ht="16.5" customHeight="1" x14ac:dyDescent="0.25">
      <c r="A1" s="534"/>
      <c r="B1" s="537" t="s">
        <v>0</v>
      </c>
      <c r="C1" s="537"/>
      <c r="D1" s="537"/>
      <c r="E1" s="128" t="s">
        <v>1</v>
      </c>
    </row>
    <row r="2" spans="1:5" s="2" customFormat="1" ht="20.25" customHeight="1" x14ac:dyDescent="0.25">
      <c r="A2" s="535"/>
      <c r="B2" s="538" t="s">
        <v>2</v>
      </c>
      <c r="C2" s="538"/>
      <c r="D2" s="538"/>
      <c r="E2" s="129" t="s">
        <v>3</v>
      </c>
    </row>
    <row r="3" spans="1:5" s="2" customFormat="1" ht="30" customHeight="1" x14ac:dyDescent="0.25">
      <c r="A3" s="535"/>
      <c r="B3" s="539" t="s">
        <v>4</v>
      </c>
      <c r="C3" s="539"/>
      <c r="D3" s="539"/>
      <c r="E3" s="129" t="s">
        <v>5</v>
      </c>
    </row>
    <row r="4" spans="1:5" s="2" customFormat="1" ht="16.5" customHeight="1" thickBot="1" x14ac:dyDescent="0.3">
      <c r="A4" s="536"/>
      <c r="B4" s="275"/>
      <c r="C4" s="275"/>
      <c r="D4" s="275"/>
      <c r="E4" s="130" t="s">
        <v>458</v>
      </c>
    </row>
    <row r="5" spans="1:5" s="2" customFormat="1" ht="9" customHeight="1" thickBot="1" x14ac:dyDescent="0.3">
      <c r="A5"/>
      <c r="B5"/>
      <c r="C5"/>
      <c r="D5"/>
      <c r="E5"/>
    </row>
    <row r="6" spans="1:5" ht="14.25" customHeight="1" x14ac:dyDescent="0.25">
      <c r="A6" s="551" t="s">
        <v>459</v>
      </c>
      <c r="B6" s="345"/>
      <c r="C6" s="345"/>
      <c r="D6" s="345"/>
      <c r="E6" s="552"/>
    </row>
    <row r="7" spans="1:5" ht="15.75" customHeight="1" thickBot="1" x14ac:dyDescent="0.3">
      <c r="A7" s="135" t="s">
        <v>460</v>
      </c>
      <c r="B7" s="136" t="s">
        <v>461</v>
      </c>
      <c r="C7" s="540" t="s">
        <v>462</v>
      </c>
      <c r="D7" s="540"/>
      <c r="E7" s="541"/>
    </row>
    <row r="8" spans="1:5" s="2" customFormat="1" ht="95.25" customHeight="1" x14ac:dyDescent="0.25">
      <c r="A8" s="245">
        <v>45341</v>
      </c>
      <c r="B8" s="246" t="s">
        <v>628</v>
      </c>
      <c r="C8" s="545" t="s">
        <v>629</v>
      </c>
      <c r="D8" s="546"/>
      <c r="E8" s="547"/>
    </row>
    <row r="9" spans="1:5" x14ac:dyDescent="0.25">
      <c r="A9" s="132"/>
      <c r="B9" s="131"/>
      <c r="C9" s="542"/>
      <c r="D9" s="543"/>
      <c r="E9" s="544"/>
    </row>
    <row r="10" spans="1:5" x14ac:dyDescent="0.25">
      <c r="A10" s="132"/>
      <c r="B10" s="131"/>
      <c r="C10" s="542"/>
      <c r="D10" s="543"/>
      <c r="E10" s="544"/>
    </row>
    <row r="11" spans="1:5" x14ac:dyDescent="0.25">
      <c r="A11" s="132"/>
      <c r="B11" s="131"/>
      <c r="C11" s="542"/>
      <c r="D11" s="543"/>
      <c r="E11" s="544"/>
    </row>
    <row r="12" spans="1:5" x14ac:dyDescent="0.25">
      <c r="A12" s="132"/>
      <c r="B12" s="131"/>
      <c r="C12" s="542"/>
      <c r="D12" s="543"/>
      <c r="E12" s="544"/>
    </row>
    <row r="13" spans="1:5" x14ac:dyDescent="0.25">
      <c r="A13" s="132"/>
      <c r="B13" s="131"/>
      <c r="C13" s="542"/>
      <c r="D13" s="543"/>
      <c r="E13" s="544"/>
    </row>
    <row r="14" spans="1:5" x14ac:dyDescent="0.25">
      <c r="A14" s="132"/>
      <c r="B14" s="131"/>
      <c r="C14" s="542"/>
      <c r="D14" s="543"/>
      <c r="E14" s="544"/>
    </row>
    <row r="15" spans="1:5" x14ac:dyDescent="0.25">
      <c r="A15" s="132"/>
      <c r="B15" s="131"/>
      <c r="C15" s="542"/>
      <c r="D15" s="543"/>
      <c r="E15" s="544"/>
    </row>
    <row r="16" spans="1:5" x14ac:dyDescent="0.25">
      <c r="A16" s="132"/>
      <c r="B16" s="131"/>
      <c r="C16" s="542"/>
      <c r="D16" s="543"/>
      <c r="E16" s="544"/>
    </row>
    <row r="17" spans="1:5" x14ac:dyDescent="0.25">
      <c r="A17" s="132"/>
      <c r="B17" s="131"/>
      <c r="C17" s="542"/>
      <c r="D17" s="543"/>
      <c r="E17" s="544"/>
    </row>
    <row r="18" spans="1:5" x14ac:dyDescent="0.25">
      <c r="A18" s="132"/>
      <c r="B18" s="131"/>
      <c r="C18" s="542"/>
      <c r="D18" s="543"/>
      <c r="E18" s="544"/>
    </row>
    <row r="19" spans="1:5" x14ac:dyDescent="0.25">
      <c r="A19" s="132"/>
      <c r="B19" s="131"/>
      <c r="C19" s="542"/>
      <c r="D19" s="543"/>
      <c r="E19" s="544"/>
    </row>
    <row r="20" spans="1:5" x14ac:dyDescent="0.25">
      <c r="A20" s="132"/>
      <c r="B20" s="131"/>
      <c r="C20" s="542"/>
      <c r="D20" s="543"/>
      <c r="E20" s="544"/>
    </row>
    <row r="21" spans="1:5" x14ac:dyDescent="0.25">
      <c r="A21" s="132"/>
      <c r="B21" s="131"/>
      <c r="C21" s="542"/>
      <c r="D21" s="543"/>
      <c r="E21" s="544"/>
    </row>
    <row r="22" spans="1:5" x14ac:dyDescent="0.25">
      <c r="A22" s="132"/>
      <c r="B22" s="131"/>
      <c r="C22" s="542"/>
      <c r="D22" s="543"/>
      <c r="E22" s="544"/>
    </row>
    <row r="23" spans="1:5" x14ac:dyDescent="0.25">
      <c r="A23" s="132"/>
      <c r="B23" s="131"/>
      <c r="C23" s="542"/>
      <c r="D23" s="543"/>
      <c r="E23" s="544"/>
    </row>
    <row r="24" spans="1:5" x14ac:dyDescent="0.25">
      <c r="A24" s="132"/>
      <c r="B24" s="131"/>
      <c r="C24" s="542"/>
      <c r="D24" s="543"/>
      <c r="E24" s="544"/>
    </row>
    <row r="25" spans="1:5" x14ac:dyDescent="0.25">
      <c r="A25" s="132"/>
      <c r="B25" s="131"/>
      <c r="C25" s="542"/>
      <c r="D25" s="543"/>
      <c r="E25" s="544"/>
    </row>
    <row r="26" spans="1:5" x14ac:dyDescent="0.25">
      <c r="A26" s="132"/>
      <c r="B26" s="131"/>
      <c r="C26" s="542"/>
      <c r="D26" s="543"/>
      <c r="E26" s="544"/>
    </row>
    <row r="27" spans="1:5" x14ac:dyDescent="0.25">
      <c r="A27" s="132"/>
      <c r="B27" s="131"/>
      <c r="C27" s="542"/>
      <c r="D27" s="543"/>
      <c r="E27" s="544"/>
    </row>
    <row r="28" spans="1:5" x14ac:dyDescent="0.25">
      <c r="A28" s="132"/>
      <c r="B28" s="131"/>
      <c r="C28" s="542"/>
      <c r="D28" s="543"/>
      <c r="E28" s="544"/>
    </row>
    <row r="29" spans="1:5" x14ac:dyDescent="0.25">
      <c r="A29" s="132"/>
      <c r="B29" s="131"/>
      <c r="C29" s="542"/>
      <c r="D29" s="543"/>
      <c r="E29" s="544"/>
    </row>
    <row r="30" spans="1:5" x14ac:dyDescent="0.25">
      <c r="A30" s="132"/>
      <c r="B30" s="131"/>
      <c r="C30" s="542"/>
      <c r="D30" s="543"/>
      <c r="E30" s="544"/>
    </row>
    <row r="31" spans="1:5" x14ac:dyDescent="0.25">
      <c r="A31" s="132"/>
      <c r="B31" s="131"/>
      <c r="C31" s="542"/>
      <c r="D31" s="543"/>
      <c r="E31" s="544"/>
    </row>
    <row r="32" spans="1:5" x14ac:dyDescent="0.25">
      <c r="A32" s="132"/>
      <c r="B32" s="131"/>
      <c r="C32" s="542"/>
      <c r="D32" s="543"/>
      <c r="E32" s="544"/>
    </row>
    <row r="33" spans="1:5" x14ac:dyDescent="0.25">
      <c r="A33" s="132"/>
      <c r="B33" s="131"/>
      <c r="C33" s="542"/>
      <c r="D33" s="543"/>
      <c r="E33" s="544"/>
    </row>
    <row r="34" spans="1:5" x14ac:dyDescent="0.25">
      <c r="A34" s="132"/>
      <c r="B34" s="131"/>
      <c r="C34" s="542"/>
      <c r="D34" s="543"/>
      <c r="E34" s="544"/>
    </row>
    <row r="35" spans="1:5" ht="15.75" thickBot="1" x14ac:dyDescent="0.3">
      <c r="A35" s="133"/>
      <c r="B35" s="134"/>
      <c r="C35" s="548"/>
      <c r="D35" s="549"/>
      <c r="E35" s="550"/>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erificada xmlns="7e380ddb-9297-4d2e-bf28-676d793894d1" xsi:nil="true"/>
    <OK xmlns="7e380ddb-9297-4d2e-bf28-676d793894d1"/>
    <ESTADOOK xmlns="7e380ddb-9297-4d2e-bf28-676d793894d1">true</ESTADOOK>
    <SharedWithUsers xmlns="578a6d3d-8be8-4b83-8196-1711dda9f75b">
      <UserInfo>
        <DisplayName>Clara López García</DisplayName>
        <AccountId>72</AccountId>
        <AccountType/>
      </UserInfo>
      <UserInfo>
        <DisplayName>Maria del Carmen Morales Palomino</DisplayName>
        <AccountId>32</AccountId>
        <AccountType/>
      </UserInfo>
      <UserInfo>
        <DisplayName>Leidy Briyith Alvarez Yate</DisplayName>
        <AccountId>102</AccountId>
        <AccountType/>
      </UserInfo>
      <UserInfo>
        <DisplayName>Laura Carolina Avila Velosa</DisplayName>
        <AccountId>39</AccountId>
        <AccountType/>
      </UserInfo>
      <UserInfo>
        <DisplayName>Sol Angy Cortes Perez</DisplayName>
        <AccountId>40</AccountId>
        <AccountType/>
      </UserInfo>
      <UserInfo>
        <DisplayName>Sandra María Cifuentes Sandoval</DisplayName>
        <AccountId>36</AccountId>
        <AccountType/>
      </UserInfo>
      <UserInfo>
        <DisplayName>Sandra Janneth Acosta Cubillos</DisplayName>
        <AccountId>151</AccountId>
        <AccountType/>
      </UserInfo>
      <UserInfo>
        <DisplayName>Leidy Yohana Rodríguez Niño</DisplayName>
        <AccountId>38</AccountId>
        <AccountType/>
      </UserInfo>
      <UserInfo>
        <DisplayName>Maria Alejandra Munoz Dominguez</DisplayName>
        <AccountId>142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AB19D431F401743BFE4321ED84A1B1E" ma:contentTypeVersion="9" ma:contentTypeDescription="Crear nuevo documento." ma:contentTypeScope="" ma:versionID="45e6c763ac5eff627635e40074a77f48">
  <xsd:schema xmlns:xsd="http://www.w3.org/2001/XMLSchema" xmlns:xs="http://www.w3.org/2001/XMLSchema" xmlns:p="http://schemas.microsoft.com/office/2006/metadata/properties" xmlns:ns2="7e380ddb-9297-4d2e-bf28-676d793894d1" xmlns:ns3="578a6d3d-8be8-4b83-8196-1711dda9f75b" targetNamespace="http://schemas.microsoft.com/office/2006/metadata/properties" ma:root="true" ma:fieldsID="1d971ad9b5020d59bb2b97396d7b8db1" ns2:_="" ns3:_="">
    <xsd:import namespace="7e380ddb-9297-4d2e-bf28-676d793894d1"/>
    <xsd:import namespace="578a6d3d-8be8-4b83-8196-1711dda9f7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element ref="ns2:Verificada" minOccurs="0"/>
                <xsd:element ref="ns2:OK"/>
                <xsd:element ref="ns2:ESTADOOK"/>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80ddb-9297-4d2e-bf28-676d79389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Verificada" ma:index="14" nillable="true" ma:displayName="Verificada" ma:description="Verificación de soportes" ma:format="Dropdown" ma:internalName="Verificada">
      <xsd:simpleType>
        <xsd:restriction base="dms:Choice">
          <xsd:enumeration value="Si"/>
          <xsd:enumeration value="No"/>
        </xsd:restriction>
      </xsd:simpleType>
    </xsd:element>
    <xsd:element name="OK" ma:index="15" ma:displayName="Soporte verificado" ma:description="Soportes verificados" ma:format="RadioButtons" ma:indexed="true" ma:internalName="OK">
      <xsd:simpleType>
        <xsd:union memberTypes="dms:Text">
          <xsd:simpleType>
            <xsd:restriction base="dms:Choice">
              <xsd:enumeration value="SI"/>
              <xsd:enumeration value="NO"/>
            </xsd:restriction>
          </xsd:simpleType>
        </xsd:union>
      </xsd:simpleType>
    </xsd:element>
    <xsd:element name="ESTADOOK" ma:index="16" ma:displayName="ESTADO OK" ma:default="1" ma:description="Soportes verificados" ma:format="Dropdown" ma:internalName="ESTADOOK">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78a6d3d-8be8-4b83-8196-1711dda9f75b"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7e380ddb-9297-4d2e-bf28-676d793894d1"/>
    <ds:schemaRef ds:uri="578a6d3d-8be8-4b83-8196-1711dda9f75b"/>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07B506F2-FB8E-4345-A9EA-C4AB644364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80ddb-9297-4d2e-bf28-676d793894d1"/>
    <ds:schemaRef ds:uri="578a6d3d-8be8-4b83-8196-1711dda9f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5</vt:i4>
      </vt:variant>
    </vt:vector>
  </HeadingPairs>
  <TitlesOfParts>
    <vt:vector size="15" baseType="lpstr">
      <vt:lpstr>Meta 1 PA proyecto</vt:lpstr>
      <vt:lpstr>Meta 4 PA proyecto</vt:lpstr>
      <vt:lpstr>Meta 5 PA proyecto</vt:lpstr>
      <vt:lpstr>Meta 6 PA proyecto</vt:lpstr>
      <vt:lpstr>Indicadores PA</vt:lpstr>
      <vt:lpstr>Siglas</vt:lpstr>
      <vt:lpstr>Hoja1</vt:lpstr>
      <vt:lpstr>Territorialización PA</vt:lpstr>
      <vt:lpstr>Control de Cambios</vt:lpstr>
      <vt:lpstr>LISTAS</vt:lpstr>
      <vt:lpstr>'Indicadores PA'!Área_de_impresión</vt:lpstr>
      <vt:lpstr>'Meta 1 PA proyecto'!Área_de_impresión</vt:lpstr>
      <vt:lpstr>'Meta 4 PA proyecto'!Área_de_impresión</vt:lpstr>
      <vt:lpstr>'Meta 5 PA proyecto'!Área_de_impresión</vt:lpstr>
      <vt:lpstr>'Meta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Cindy Rocio Lopez Villanueva</cp:lastModifiedBy>
  <cp:revision/>
  <dcterms:created xsi:type="dcterms:W3CDTF">2011-04-26T22:16:52Z</dcterms:created>
  <dcterms:modified xsi:type="dcterms:W3CDTF">2024-03-06T23:07:12Z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0x0101003AB19D431F401743BFE4321ED84A1B1E</vt:lpwstr>
  </property>
</Properties>
</file>