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jvidal\Downloads\"/>
    </mc:Choice>
  </mc:AlternateContent>
  <xr:revisionPtr revIDLastSave="0" documentId="13_ncr:1_{168175AC-9A64-4CDC-ABF6-4EB4189A4192}" xr6:coauthVersionLast="47" xr6:coauthVersionMax="47" xr10:uidLastSave="{00000000-0000-0000-0000-000000000000}"/>
  <bookViews>
    <workbookView xWindow="-120" yWindow="-120" windowWidth="29040" windowHeight="15840" activeTab="4"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0">'Meta 1 PA proyecto'!$A$1:$AD$50</definedName>
    <definedName name="_xlnm.Print_Area" localSheetId="1">'Meta 4 PA proyecto'!$A$1:$AD$44</definedName>
    <definedName name="_xlnm.Print_Area" localSheetId="2">'Meta 5 PA proyecto'!$A$1:$AD$44</definedName>
    <definedName name="_xlnm.Print_Area" localSheetId="3">'Meta 6 PA proyecto'!$A$1:$AD$46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43" l="1"/>
  <c r="P35" i="43"/>
  <c r="P36" i="40"/>
  <c r="P35" i="40"/>
  <c r="AG24" i="40" l="1"/>
  <c r="AG25" i="40"/>
  <c r="AG22" i="40"/>
  <c r="AF23" i="40"/>
  <c r="AF24" i="40"/>
  <c r="AF25" i="40"/>
  <c r="AF22" i="40"/>
  <c r="B24" i="45" l="1"/>
  <c r="AC23" i="40"/>
  <c r="AG23" i="40" s="1"/>
  <c r="AS13" i="36"/>
  <c r="AT13" i="36" s="1"/>
  <c r="AS14" i="36"/>
  <c r="AT14" i="36" s="1"/>
  <c r="AS15" i="36"/>
  <c r="AS16" i="36"/>
  <c r="AT16" i="36" s="1"/>
  <c r="AS17" i="36"/>
  <c r="AT17" i="36" s="1"/>
  <c r="AS18" i="36"/>
  <c r="AT18" i="36" s="1"/>
  <c r="AS19" i="36"/>
  <c r="AT19" i="36" s="1"/>
  <c r="P46" i="45"/>
  <c r="P45" i="45"/>
  <c r="P44" i="45"/>
  <c r="P43" i="45"/>
  <c r="P42" i="45"/>
  <c r="P41" i="45"/>
  <c r="P36" i="45"/>
  <c r="P35" i="45"/>
  <c r="A35" i="45"/>
  <c r="P30" i="45"/>
  <c r="A30" i="45"/>
  <c r="AC25" i="45"/>
  <c r="N25" i="45"/>
  <c r="O25" i="45" s="1"/>
  <c r="AC24" i="45"/>
  <c r="N24" i="45"/>
  <c r="AC23" i="45"/>
  <c r="AD23" i="45" s="1"/>
  <c r="N23" i="45"/>
  <c r="O23" i="45" s="1"/>
  <c r="AC22" i="45"/>
  <c r="N22" i="45"/>
  <c r="P44" i="44"/>
  <c r="P43" i="44"/>
  <c r="P42" i="44"/>
  <c r="P41" i="44"/>
  <c r="P36" i="44"/>
  <c r="P35" i="44"/>
  <c r="A35" i="44"/>
  <c r="P30" i="44"/>
  <c r="A30" i="44"/>
  <c r="AC25" i="44"/>
  <c r="AD25" i="44" s="1"/>
  <c r="N25" i="44"/>
  <c r="O25" i="44" s="1"/>
  <c r="AC24" i="44"/>
  <c r="N24" i="44"/>
  <c r="AC23" i="44"/>
  <c r="AD23" i="44" s="1"/>
  <c r="N23" i="44"/>
  <c r="O23" i="44" s="1"/>
  <c r="AC22" i="44"/>
  <c r="N22" i="44"/>
  <c r="AB24" i="43"/>
  <c r="B24" i="43"/>
  <c r="P44" i="43"/>
  <c r="P43" i="43"/>
  <c r="P42" i="43"/>
  <c r="P41" i="43"/>
  <c r="A35" i="43"/>
  <c r="P30" i="43"/>
  <c r="A30" i="43"/>
  <c r="AC25" i="43"/>
  <c r="N25" i="43"/>
  <c r="O25" i="43" s="1"/>
  <c r="AC24" i="43"/>
  <c r="N24" i="43"/>
  <c r="AC23" i="43"/>
  <c r="N23" i="43"/>
  <c r="O23" i="43" s="1"/>
  <c r="AC22" i="43"/>
  <c r="N22" i="43"/>
  <c r="P48" i="40"/>
  <c r="P47" i="40"/>
  <c r="A35" i="40"/>
  <c r="A30" i="40"/>
  <c r="AB24" i="40"/>
  <c r="AD25"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E25" i="40" s="1"/>
  <c r="AC24" i="40"/>
  <c r="AC22" i="40"/>
  <c r="N25" i="40"/>
  <c r="O25" i="40"/>
  <c r="N24" i="40"/>
  <c r="P50" i="40"/>
  <c r="P49" i="40"/>
  <c r="P46" i="40"/>
  <c r="P45" i="40"/>
  <c r="P44" i="40"/>
  <c r="P43" i="40"/>
  <c r="P42"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D23" i="40" l="1"/>
  <c r="AE23" i="40"/>
  <c r="AE25" i="45"/>
  <c r="AE23" i="45"/>
  <c r="AD25" i="45"/>
  <c r="AE23" i="44"/>
  <c r="AE25" i="44"/>
  <c r="AE23" i="43"/>
  <c r="AD23" i="43"/>
  <c r="AE25"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D5F13A8-C60E-4C53-ABB4-CAD0033FE5F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1092ADE-C3DE-4BED-A352-1A4182BFBDE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F0156BD-D0A4-4968-A285-E66B1A0E678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590A1D7-39FE-475B-AB94-0EC103B7CDB3}">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E3AAE7D-90D2-4041-B37B-81A1D66FA32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7ABE53A-61C9-4543-B91F-15B0E822A08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8E274033-72F2-4334-98B6-4D0CD822B554}">
      <text>
        <r>
          <rPr>
            <b/>
            <sz val="9"/>
            <color indexed="81"/>
            <rFont val="Tahoma"/>
            <family val="2"/>
          </rPr>
          <t>Daniel Avendaño:</t>
        </r>
        <r>
          <rPr>
            <sz val="9"/>
            <color indexed="81"/>
            <rFont val="Tahoma"/>
            <family val="2"/>
          </rPr>
          <t xml:space="preserve">
Reserva definitiva despues de liberaciones.</t>
        </r>
      </text>
    </comment>
    <comment ref="A25" authorId="0" shapeId="0" xr:uid="{A0B85AC7-FB24-494D-BAF7-69AB989B85E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2BB592C3-BD27-4FE7-897E-A76379A0D8FD}">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42E8A07-90C8-41F6-B99D-68546F402E9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55D5813-1E5D-4B88-A488-E6D90BE7973D}">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25909B7-9D01-48EA-97D4-3E1AE5B1B3B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3F64608-4286-4948-8249-8CD080FDADDB}">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481295C4-10A1-45BE-8E56-FF6D7B2076B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88082F1-78CD-4B58-856B-2814C8CA7CEA}">
      <text>
        <r>
          <rPr>
            <b/>
            <sz val="9"/>
            <color indexed="81"/>
            <rFont val="Tahoma"/>
            <family val="2"/>
          </rPr>
          <t>Daniel Avendaño:</t>
        </r>
        <r>
          <rPr>
            <sz val="9"/>
            <color indexed="81"/>
            <rFont val="Tahoma"/>
            <family val="2"/>
          </rPr>
          <t xml:space="preserve">
Reserva definitiva despues de liberaciones.</t>
        </r>
      </text>
    </comment>
    <comment ref="A25" authorId="0" shapeId="0" xr:uid="{86CF8E4C-AD00-4FCD-BAE8-A7299D1A2FFF}">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8995B0D-B293-426F-BC5F-94CBB441F52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A0888C7-5655-433E-BCCE-8E1F59D1569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FF69E0A-B2DE-4553-A4DD-5E7991A8C136}">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01B1D13-39CA-42FC-A139-FEDFDE08E1D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7796C4-8D0D-456F-9581-C3E568C13BF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91419F7-A2C8-4090-AF88-792FFA4E8C3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8E01743-9E62-44BA-B3B7-F964571ED0E0}">
      <text>
        <r>
          <rPr>
            <b/>
            <sz val="9"/>
            <color indexed="81"/>
            <rFont val="Tahoma"/>
            <family val="2"/>
          </rPr>
          <t>Daniel Avendaño:</t>
        </r>
        <r>
          <rPr>
            <sz val="9"/>
            <color indexed="81"/>
            <rFont val="Tahoma"/>
            <family val="2"/>
          </rPr>
          <t xml:space="preserve">
Reserva definitiva despues de liberaciones.</t>
        </r>
      </text>
    </comment>
    <comment ref="A25" authorId="0" shapeId="0" xr:uid="{710F4BF0-625D-4F36-AAA3-1BE5B990B97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1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<sst xmlns="http://schemas.openxmlformats.org/spreadsheetml/2006/main" count="1288" uniqueCount="452">
  <si>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</si>
  <si>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</si>
  <si>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</si>
  <si>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</si>
  <si>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</si>
  <si>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</si>
  <si>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</si>
  <si>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</si>
  <si>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ENE</t>
  </si>
  <si>
    <t>FECHA DE REPORTE</t>
  </si>
  <si>
    <t>TIPO DE REPORTE</t>
  </si>
  <si>
    <t>FORMULACION</t>
  </si>
  <si>
    <t>x</t>
  </si>
  <si>
    <t>ACTUALIZACION</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</si>
  <si>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</si>
  <si>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</si>
  <si>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</si>
  <si>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</si>
  <si>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</si>
  <si>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</si>
  <si>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</si>
  <si>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</si>
  <si>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</si>
  <si>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</si>
  <si>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</si>
  <si>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EJECUCIÓN PRESUPUESTAL DEL PROYECTO</t>
  </si>
  <si>
    <t>RESERVA CONSTITUIDA</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</si>
  <si>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</si>
  <si>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</si>
  <si>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</si>
  <si>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</si>
  <si>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</si>
  <si>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</si>
  <si>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</si>
  <si>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</si>
  <si>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</si>
  <si>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</si>
  <si>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</si>
  <si>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</si>
  <si>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</si>
  <si>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</si>
  <si>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</si>
  <si>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</si>
  <si>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</si>
  <si>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</si>
  <si>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</si>
  <si>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</si>
  <si>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</si>
  <si>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</si>
  <si>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</si>
  <si>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</si>
  <si>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</si>
  <si>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</si>
  <si>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</si>
  <si>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</si>
  <si>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</si>
  <si>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</si>
  <si>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</si>
  <si>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</si>
  <si>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</si>
  <si>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</si>
  <si>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</si>
  <si>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</si>
  <si>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</si>
  <si>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</si>
  <si>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</si>
  <si>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</si>
  <si>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 Se participó en la UTA del Comité de Apoyo a la Lactancia Materna y en la UTA de la Comisión Intersectorial del Sistema Distrital de Cuidado.  </t>
  </si>
  <si>
    <t xml:space="preserve">No se presentaron retrasos </t>
  </si>
  <si>
    <t>Transversalización: 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</si>
  <si>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</si>
  <si>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</si>
  <si>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</si>
  <si>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</si>
  <si>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</si>
  <si>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</si>
  <si>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</si>
  <si>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</si>
  <si>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</si>
  <si>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</si>
  <si>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</si>
  <si>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</si>
  <si>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</si>
  <si>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</si>
  <si>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</si>
  <si>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</si>
  <si>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</si>
  <si>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</si>
  <si>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</si>
  <si>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</si>
  <si>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</si>
  <si>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</si>
  <si>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</si>
  <si>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t>2. Realizar el acompañamiento técnico a las mesas, comités y comisiones de los sectores y las entidades de la administración distrital.</t>
  </si>
  <si>
    <t>Actividad 2</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</si>
  <si>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</si>
  <si>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t>4.  Apoyar la implementación del Trazador Presupuestal de Igualdad y Equidad de Género (aportes a documentos, informes, participación en mesas, sensibilizaciones)</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</si>
  <si>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</si>
  <si>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*Incluir tantas filas sean necesarias</t>
  </si>
  <si>
    <t>4 - Realizar el seguimiento de 2 Políticas Públicas lideradas por la Secretaría Distrital de la Mujer</t>
  </si>
  <si>
    <t xml:space="preserve">Se avanzó en el proceso contractual del equipo que realiza el seguimiento de las políticas que lidera la SDMujer, -Política Pública de Mujeres y Equidad de Género y Política Pública de Actividades Sexuales Pagas.
Se realizó revisión, retroalimentación y consolidación del reporte de logros de transversalización de género del mes de diciembre del 2023, de los sectores: Gestión Pública, Hacienda, Desarrollo Económico, Educación, Salud, Integración Social, Cultura, Ambiente y Hábitat. Los sectores Seguridad, Jurídica y Movilidad no remiten reporte, ya que cumplieron con las metas programadas en la vigencia.
Se realizó revisión y retroalimentación de los reportes del IV Trimestre 2023 de plan de acción de la PPMyEG y PPASP de los sectores Cultura, Recreación y Deporte y Gestión Jurídica.
Se actualizó con corte a septiembre del 2023 el informe de derechos del Plan de Igualdad de Oportunidades Para la Equidad de Género
</t>
  </si>
  <si>
    <t xml:space="preserve">Se avanzó en el proceso contractual del equipo que realiza el seguimiento de las políticas que lidera la SDMujer, -Política Pública de Mujeres y Equidad de Género y Política Pública de Actividades Sexuales Pagas.
Se realizó revisión, retroalimentación y consolidación del reporte de logros de transversalización de género del mes de diciembre del 2023, de los sectores: Gestión Pública, Hacienda, Desarrollo Económico, Educación, Salud, Integración Social, Cultura, Ambiente y Hábitat. Los sectores Seguridad, Jurídica y Movilidad no remiten reporte, ya que cumplieron con las metas programadas en la vigencia.
Se realizó revisión y retroalimentación de los reportes del IV Trimestre 2023 de la PPMyEG y PPASP de los sectores Cultura, Recreación y Deporte y Gestión Jurídica.
Se actualizó con corte a septiembre del 2023 el informe de derechos del Plan de Igualdad de Oportunidades Para la Equidad de Género
</t>
  </si>
  <si>
    <t>NA</t>
  </si>
  <si>
    <t>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</si>
  <si>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</si>
  <si>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t>Se realizó revisión, retroalimentación y consolidación del reporte de logros de transversalización de género del mes de diciembre del 2023, de los sectores: Gestión Pública, Hacienda, Desarrollo Económico, Educación, Salud, Integración Social, Cultura, Ambiente y Hábitat. Los sectores Seguridad, Jurídica y Movilidad no remiten reporte, ya que cumplieron con las metas programadas en la vigencia.
Se realizó revisión y retroalimentación de los reportes de plan de acción del IV Trimestre 2023 de la PPMyEG de los sectores Cultura, Recreación y Deporte y Gestión Jurídica.
Se actualizó con corte a septiembre del 2023 el informe de derechos del Plan de Igualdad de Oportunidades Para la Equidad de Género</t>
  </si>
  <si>
    <t>https://secretariadistritald.sharepoint.com/:f:/s/PLANDEACCIN-POADDDP2023/Ek8mhUlAovtGhYzxuQ1T_88Bma-AFH0JWdOzPtcYdPqefg?e=EkQXVR</t>
  </si>
  <si>
    <t>7. Realizar el seguimiento, la verificación, consolidación, análisis y reporte de información relacionada con la implementación de la Política Pública de Actividades Sexuales Pagadas,  a partir de su plan de acción.</t>
  </si>
  <si>
    <t>Se realizó revisión y retroalimentación de los reportes del plan de acción del IV Trimestre 2023 de la PPASP de los sectores Cultura, Recreación y Deporte y Gestión Jurídica.</t>
  </si>
  <si>
    <t>https://secretariadistritald.sharepoint.com/:f:/s/PLANDEACCIN-POADDDP2023/EkLVMduA6NNDgzY0smQznioBSbudYQvGtFi1LO3447PxSg?e=aSxut7</t>
  </si>
  <si>
    <t xml:space="preserve">5 - Acompañar el 100%  de la incorporación del enfoque de género y  la implementación de siete derechos de la PPMyEG														</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</si>
  <si>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</si>
  <si>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t>9. Realizar acciones para la conmemoración de fechas emblemáticas en relación con la garantía de los 7 derechos de la PPMyEG (8 de Marzo, 28 de Mayo)</t>
  </si>
  <si>
    <t>6 - Acompañar el 100% de la implementación de las  Políticas Públicas de PPMYEG y PPASP y de los productos que la SDMujer es responsable</t>
  </si>
  <si>
    <t>En el mes de enero se realizó el reporte de seguimiento de 2 políticas públicas distritales en las que tiene responsabilidad la SDMujer</t>
  </si>
  <si>
    <t>Se realizó el reporte de seguimiento de 2 políticas públicas distritales en las que tiene responsabilidad la SDMujer</t>
  </si>
  <si>
    <t>No existen retrasos</t>
  </si>
  <si>
    <t>El acompañamiento técnico a las políticas públicas  en el marco  del Ciclo de Política, aporta a la transversalización del enfoque de género en las políticas públicias distritales en formulación e implementación. y para su seguimiento</t>
  </si>
  <si>
    <t>10. Apoyar técnicamente la implementación y socialización de la Política Pública de Mujeres y Equidad de Género - PPMYEG-.</t>
  </si>
  <si>
    <t>11. Apoyar técnicamente la implementación y socialización de la Pública de Actividades Sexuales Pagadas -PPASP-. </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</si>
  <si>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</si>
  <si>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Se realizó el reporte de seguimiento de 2 políticas públicas distritales en las que tiene responsabilidad la SDMujer: Primera Infancia, Infancia y Adolescencia, y Seguridad Convivencia y Justicia</t>
  </si>
  <si>
    <t>https://secretariadistritald.sharepoint.com/sites/PLANDEACCIN-POADDDP2023/Documentos%20compartidos/Forms/AllItems.aspx?ct=1707257282025&amp;or=OWA%2DNT&amp;cid=5b6e0195%2D0922%2D8f90%2D3e3a%2Dba6ef82bdfb3&amp;ga=1&amp;id=%2Fsites%2FPLANDEACCIN%2DPOADDDP2023%2FDocumentos%20compartidos%2F2024%2FEnero%2FMeta%206%2FActividad%2018&amp;viewid=4d6dd43b%2D39de%2D4e81%2Daa22%2D0dcb072c5726</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</si>
  <si>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</si>
  <si>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</si>
  <si>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</si>
  <si>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</si>
  <si>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</si>
  <si>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</si>
  <si>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</si>
  <si>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</si>
  <si>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X</t>
  </si>
  <si>
    <t>PRODUCTO INSTITUCIONAL (PMR):</t>
  </si>
  <si>
    <t>OBJETIVO ESTRATEGICO:</t>
  </si>
  <si>
    <t>3. Implementar de manera transversal el enfoque de género y las políticas públicas lideradas por la SdMujer, en los 15 sectores de la administración distrital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</si>
  <si>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</si>
  <si>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</si>
  <si>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</si>
  <si>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</si>
  <si>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</si>
  <si>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</si>
  <si>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</si>
  <si>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</si>
  <si>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</si>
  <si>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</si>
  <si>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</si>
  <si>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</si>
  <si>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</si>
  <si>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</si>
  <si>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</si>
  <si>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</si>
  <si>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</si>
  <si>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</si>
  <si>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</si>
  <si>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</si>
  <si>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</si>
  <si>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Gestión de Políticas Públicas</t>
  </si>
  <si>
    <t>Implementar la Política Pública de Mujeres y Equidad de género en los sectores responsables del cumplimiento de su plan de acción. (Meta 4 y 6)</t>
  </si>
  <si>
    <t>Política Pública de Mujeres y Equidad de Género en los sectores responsables del cumplimiento de su plan de acción implementada.</t>
  </si>
  <si>
    <t>(Número de acciones ejecutadas para la implementación de la Política Pública de Mujeres y Equidad de Género / Número de acciones programadas para la implementación de la Política Pública de Mujeres y Equidad de Género) *100</t>
  </si>
  <si>
    <t>Constante</t>
  </si>
  <si>
    <t>Procentaje</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</si>
  <si>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</si>
  <si>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Dirección de Derechos y Diseño de Política</t>
  </si>
  <si>
    <t>Mensual</t>
  </si>
  <si>
    <t>Solicitudes de seguimiento y retroalimentación trimestrales para la implementación de la PPMYEG, acompañamientos técnicos realizados a los sectores de la administración distrital para la implementación de la PPMYEG</t>
  </si>
  <si>
    <t>Se avanzó en el proceso contractual del equipo que realiza el seguimiento de las políticas que lidera la SDMujer, -PPMyEG y PPASP
Se realizó revisión, retroalimentación y consolidación del reporte de logros de transversalización de género del mes de diciembre del 2023, de los sectores: Gestión Pública, Hacienda, Desarrollo Económico, Educación, Salud, Integración Social, Cultura, Ambiente y Hábitat. Los sectores Seguridad, Jurídica y Movilidad no remiten reporte, ya que cumplieron con las metas programadas en la vigencia.
Se realizó revisión y retroalimentación de los reportes del IV Trimestre 2023 de plan de acción de la PPMyEG de los sectores Cultura, Recreación y Deporte y Gestión Jurídica.
Se actualizó con corte a septiembre del 2023 el informe de derechos del Plan de Igualdad de Oportunidades Para la Equidad de Género.</t>
  </si>
  <si>
    <t>https://secretariadistritald.sharepoint.com/:f:/s/PLANDEACCIN-POADDDP2023/EsO81M9fh7JPl1hbtv2iQ_UB_J25wZRzW9NMDidbc_8cDQ?e=E9nNqo</t>
  </si>
  <si>
    <t>No se presentaron retrasos</t>
  </si>
  <si>
    <t>suma</t>
  </si>
  <si>
    <t>Transversalización del Enfoque de Género y Diferencial para Mujeres</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</si>
  <si>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</si>
  <si>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</si>
  <si>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(Número de sectores en los que se implementa la estrategia de transversalización/ Numero de sectores programados para la implementación de la estrategia de transversalización) *100</t>
  </si>
  <si>
    <t>Número</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</si>
  <si>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</si>
  <si>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Informes, documentos de lineamientos, actas de reunión y listados de asistencia.</t>
  </si>
  <si>
    <t xml:space="preserve">Se acompañó  técnicamente a 2 sectores mediante la participación en las siguientes instancias:  UTA del Comité de Apoyo a la Lactancia Materna y UTA de la Comisión Intersectorial del Sistema Distrital de Cuidado.  	</t>
  </si>
  <si>
    <t>creciente</t>
  </si>
  <si>
    <t>Transversalización del Enfoque de Género y Diferencial para las mujeres</t>
  </si>
  <si>
    <t>Realizar procesos de información y sensibilización que contribuyan a la implementación de 7 derechos de la Política Pública de Mujeres y Equidad de Género</t>
  </si>
  <si>
    <t>Procesos de información y sensibilización realizadas sobre los 7 derechos priorizados de la Política Pública de Mujeres y Equidad de Género</t>
  </si>
  <si>
    <t>Numero de procesos de información y sensibilización ejecutados sobre los 7 derechos priorizados de la Política Pública de Mujeres y Equidad de Género</t>
  </si>
  <si>
    <t>Suma</t>
  </si>
  <si>
    <t>A demanda</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</si>
  <si>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</si>
  <si>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Ficha de resultados de sensibilizaciones.</t>
  </si>
  <si>
    <t>decreciente</t>
  </si>
  <si>
    <t>Gestión de Polìticas Pùblicas</t>
  </si>
  <si>
    <t>Socializar documento guía metodológica sobre el seguimiento con enfoque de género en la UTA de la CIM.</t>
  </si>
  <si>
    <t>Documento guía metodológica sobre el seguimiento con enfoque de género en la UTA de la CIM socializado.</t>
  </si>
  <si>
    <t>(Número de socializaciones de la Guia Metodologica sobre el seguimiento con enfoque de género realizadasen la UTA de la CIM / Número de socializaciones programadas )*100</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</si>
  <si>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</si>
  <si>
    <t>Anual</t>
  </si>
  <si>
    <t>1. Acta de la socialización de la Guía</t>
  </si>
  <si>
    <t>constante</t>
  </si>
  <si>
    <t>Realizar los informes de asistencia técnica para la transversalización del enfoque de género de cada uno de los 15 sectores de la Administración Distrital.</t>
  </si>
  <si>
    <t>Informes de asistencia técnica para la transversalización del enfoque de género para cada uno de los 15 sectores de la Administración Distrital.</t>
  </si>
  <si>
    <t>(Informe de asistencia técnica realizado/  informe de asistencia técnica programado) *100</t>
  </si>
  <si>
    <t>A través del Infome de asistencia técnica  se da cuenta de los avances generados a los 15 sectores de la administración distrital sobre la transversalización del enfoque de género.</t>
  </si>
  <si>
    <t>Trimestral</t>
  </si>
  <si>
    <t>15 informes de asistencia técnica para la transversalización del enfoque de género para cada uno de los 15 sectores de la Administración Distrital.</t>
  </si>
  <si>
    <t>Desarrollar sesiones de la secretaría técnica de la CIM</t>
  </si>
  <si>
    <t>Informe de la Comisión Intersectorial de Mujeres con Secretaría técnica</t>
  </si>
  <si>
    <t>(Informe de la Comisión Intersectorial de Mujeres/ Informe de la Comisión Intersectorial de Mujeres programado) *100</t>
  </si>
  <si>
    <t>Creciente</t>
  </si>
  <si>
    <t xml:space="preserve">Este indicador a traves del informe de la Comisión Intersectorial de Mujeres da cuenta del desarrollo de las sesiones con secretaría técnica </t>
  </si>
  <si>
    <t>cuatrimestral</t>
  </si>
  <si>
    <t xml:space="preserve"> 1. Informes de la CIM</t>
  </si>
  <si>
    <t>Coordinar la Unidad Técnica de Apoyo (UTA) de la Comisión Intersectorial de Mujeres.</t>
  </si>
  <si>
    <t>Número de sesiones de la UTA realizadas</t>
  </si>
  <si>
    <t>(Numero de sesiones de la UTA realizadas /Numero de sesiones de la UTA programadas) *100</t>
  </si>
  <si>
    <t>Este indicador da cuenta de la coordinación de la Unidad Técnica de Apoyo (UTA) de la Comisión Intersectorial de Mujeres (CIM) y se reporta  lo relevante de cada sesión</t>
  </si>
  <si>
    <t>1. Actas de la UTA 2. Presentaciones UTA</t>
  </si>
  <si>
    <t>ELABORÓ</t>
  </si>
  <si>
    <t>Firma:</t>
  </si>
  <si>
    <t>APROBÓ (Según aplique Gerenta de proyecto, Lider técnica y responsable de proceso)</t>
  </si>
  <si>
    <t>REVISÓ OFICINA ASESORA DE PLANEACIÓN</t>
  </si>
  <si>
    <t xml:space="preserve">VoBo. </t>
  </si>
  <si>
    <t>Nombre:</t>
  </si>
  <si>
    <t xml:space="preserve">Cargo: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</si>
  <si>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</si>
  <si>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</si>
  <si>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</si>
  <si>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</si>
  <si>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</si>
  <si>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</si>
  <si>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</si>
  <si>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</si>
  <si>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</si>
  <si>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</si>
  <si>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</si>
  <si>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</si>
  <si>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</si>
  <si>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</si>
  <si>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</si>
  <si>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</si>
  <si>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</si>
  <si>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</si>
  <si>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</si>
  <si>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</si>
  <si>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</si>
  <si>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</si>
  <si>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</si>
  <si>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</si>
  <si>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</si>
  <si>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</si>
  <si>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</si>
  <si>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</si>
  <si>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</si>
  <si>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</si>
  <si>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</si>
  <si>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</si>
  <si>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</si>
  <si>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</si>
  <si>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</si>
  <si>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</si>
  <si>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</si>
  <si>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</si>
  <si>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</si>
  <si>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</si>
  <si>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</si>
  <si>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</si>
  <si>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</si>
  <si>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</si>
  <si>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</si>
  <si>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</si>
  <si>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</si>
  <si>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</si>
  <si>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</si>
  <si>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</si>
  <si>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</si>
  <si>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</si>
  <si>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</si>
  <si>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</si>
  <si>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</si>
  <si>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</si>
  <si>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</si>
  <si>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</si>
  <si>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</si>
  <si>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</si>
  <si>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</si>
  <si>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</si>
  <si>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</si>
  <si>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</si>
  <si>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</si>
  <si>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</si>
  <si>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</si>
  <si>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</si>
  <si>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</si>
  <si>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</si>
  <si>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</si>
  <si>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</si>
  <si>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</si>
  <si>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</si>
  <si>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</si>
  <si>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</si>
  <si>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</si>
  <si>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</si>
  <si>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</si>
  <si>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</si>
  <si>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</si>
  <si>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</si>
  <si>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</si>
  <si>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</si>
  <si>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</si>
  <si>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</si>
  <si>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</si>
  <si>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</si>
  <si>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</si>
  <si>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</si>
  <si>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</si>
  <si>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</si>
  <si>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</si>
  <si>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</si>
  <si>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</si>
  <si>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</si>
  <si>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</si>
  <si>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</si>
  <si>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</si>
  <si>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</si>
  <si>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</si>
  <si>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</si>
  <si>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</si>
  <si>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</si>
  <si>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</si>
  <si>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</si>
  <si>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</si>
  <si>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</si>
  <si>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</si>
  <si>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</si>
  <si>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</si>
  <si>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</si>
  <si>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</si>
  <si>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</si>
  <si>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</si>
  <si>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</si>
  <si>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</si>
  <si>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</si>
  <si>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</si>
  <si>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</si>
  <si>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</si>
  <si>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</si>
  <si>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</si>
  <si>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</si>
  <si>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</si>
  <si>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</si>
  <si>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</si>
  <si>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</si>
  <si>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</si>
  <si>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</si>
  <si>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</si>
  <si>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</si>
  <si>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</si>
  <si>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</si>
  <si>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</si>
  <si>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</si>
  <si>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</si>
  <si>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</si>
  <si>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</si>
  <si>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</si>
  <si>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</si>
  <si>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</si>
  <si>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</si>
  <si>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</si>
  <si>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</si>
  <si>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</si>
  <si>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</si>
  <si>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</si>
  <si>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</si>
  <si>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</si>
  <si>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</si>
  <si>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</si>
  <si>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</si>
  <si>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</si>
  <si>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</si>
  <si>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</si>
  <si>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</si>
  <si>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</si>
  <si>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</si>
  <si>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</si>
  <si>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</si>
  <si>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</si>
  <si>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</si>
  <si>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</si>
  <si>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</si>
  <si>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</si>
  <si>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</si>
  <si>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</si>
  <si>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</si>
  <si>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</si>
  <si>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</si>
  <si>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</si>
  <si>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</si>
  <si>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</si>
  <si>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</si>
  <si>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</si>
  <si>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</si>
  <si>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</si>
  <si>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</si>
  <si>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</si>
  <si>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</si>
  <si>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</si>
  <si>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</si>
  <si>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</si>
  <si>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</si>
  <si>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</si>
  <si>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</si>
  <si>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</si>
  <si>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</si>
  <si>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</si>
  <si>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</si>
  <si>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</si>
  <si>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</si>
  <si>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</si>
  <si>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</si>
  <si>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</si>
  <si>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</si>
  <si>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</si>
  <si>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</si>
  <si>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</si>
  <si>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</si>
  <si>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</si>
  <si>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</si>
  <si>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</si>
  <si>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</si>
  <si>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</si>
  <si>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</si>
  <si>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</si>
  <si>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</si>
  <si>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</si>
  <si>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</si>
  <si>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</si>
  <si>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</si>
  <si>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</si>
  <si>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</si>
  <si>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</si>
  <si>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</si>
  <si>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</si>
  <si>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</si>
  <si>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</si>
  <si>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</si>
  <si>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</si>
  <si>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</si>
  <si>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</si>
  <si>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</si>
  <si>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No aplica</t>
  </si>
  <si>
    <t>No se programó avance para el periodo reportado</t>
  </si>
  <si>
    <t>No aplica para el periodo reportado</t>
  </si>
  <si>
    <t>No se presentaron avances en el periodo reportado</t>
  </si>
  <si>
    <t>Cargo: Jefe Oficina Asesora de Planeación</t>
  </si>
  <si>
    <t>Nombre: Carlos Alfonso Gaitán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</si>
</sst>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4">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sz val="11"/>
      <color theme="1"/>
      <name val="Times Roman"/>
    </font>
    <font>
      <u/>
      <sz val="11"/>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3" fillId="0" borderId="0" applyNumberFormat="0" applyFill="0" applyBorder="0" applyAlignment="0" applyProtection="0"/>
  </cellStyleXfs>
  <cellXfs count="444">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69" fontId="9" fillId="0" borderId="1" xfId="10" applyFont="1" applyBorder="1" applyAlignment="1">
      <alignment vertical="center" wrapText="1"/>
    </xf>
    <xf numFmtId="9" fontId="9" fillId="0" borderId="3" xfId="22" applyNumberFormat="1" applyFont="1" applyBorder="1" applyAlignment="1">
      <alignment horizontal="center" vertical="center" wrapText="1"/>
    </xf>
    <xf numFmtId="9" fontId="8" fillId="0" borderId="6" xfId="28" applyFont="1" applyBorder="1" applyAlignment="1">
      <alignment horizontal="center" vertical="center" wrapText="1"/>
    </xf>
    <xf numFmtId="9" fontId="8" fillId="0" borderId="4" xfId="29" applyFont="1" applyFill="1" applyBorder="1" applyAlignment="1" applyProtection="1">
      <alignment horizontal="center" vertical="center" wrapText="1"/>
      <protection locked="0"/>
    </xf>
    <xf numFmtId="9" fontId="8" fillId="9" borderId="4" xfId="29" applyFont="1" applyFill="1" applyBorder="1" applyAlignment="1" applyProtection="1">
      <alignment horizontal="center" vertical="center" wrapText="1"/>
      <protection locked="0"/>
    </xf>
    <xf numFmtId="172" fontId="18" fillId="9" borderId="14" xfId="10" applyNumberFormat="1" applyFont="1" applyFill="1" applyBorder="1" applyAlignment="1">
      <alignment vertical="center"/>
    </xf>
    <xf numFmtId="172" fontId="18" fillId="9" borderId="4" xfId="10" applyNumberFormat="1" applyFont="1" applyFill="1" applyBorder="1" applyAlignment="1">
      <alignment vertical="center"/>
    </xf>
    <xf numFmtId="172" fontId="18" fillId="9" borderId="13" xfId="10" applyNumberFormat="1" applyFont="1" applyFill="1" applyBorder="1" applyAlignment="1">
      <alignment vertical="center"/>
    </xf>
    <xf numFmtId="172" fontId="18" fillId="9" borderId="6" xfId="10" applyNumberFormat="1" applyFont="1" applyFill="1" applyBorder="1" applyAlignment="1">
      <alignment vertical="center"/>
    </xf>
    <xf numFmtId="172" fontId="18" fillId="9" borderId="23" xfId="10" applyNumberFormat="1" applyFont="1" applyFill="1" applyBorder="1" applyAlignment="1">
      <alignment vertical="center"/>
    </xf>
    <xf numFmtId="172" fontId="18" fillId="9" borderId="5" xfId="10" applyNumberFormat="1" applyFont="1" applyFill="1" applyBorder="1" applyAlignment="1">
      <alignment vertical="center"/>
    </xf>
    <xf numFmtId="9" fontId="34" fillId="0" borderId="6" xfId="29" applyFont="1" applyFill="1" applyBorder="1" applyAlignment="1" applyProtection="1">
      <alignment horizontal="center" vertical="center" wrapText="1"/>
      <protection locked="0"/>
    </xf>
    <xf numFmtId="0" fontId="30" fillId="0" borderId="39" xfId="0" applyFont="1" applyBorder="1" applyAlignment="1">
      <alignment horizontal="center" vertical="center" wrapText="1"/>
    </xf>
    <xf numFmtId="0" fontId="8" fillId="0" borderId="8" xfId="0" applyFont="1" applyBorder="1" applyAlignment="1">
      <alignment horizontal="center" vertical="center" wrapText="1"/>
    </xf>
    <xf numFmtId="0" fontId="30" fillId="0" borderId="12" xfId="0" applyFont="1" applyBorder="1" applyAlignment="1">
      <alignment horizontal="center" vertical="center"/>
    </xf>
    <xf numFmtId="9" fontId="0" fillId="0" borderId="6" xfId="0" applyNumberFormat="1" applyBorder="1"/>
    <xf numFmtId="9" fontId="42" fillId="0" borderId="6" xfId="0" applyNumberFormat="1" applyFont="1" applyBorder="1"/>
    <xf numFmtId="0" fontId="42" fillId="0" borderId="6" xfId="0" applyFont="1" applyBorder="1" applyAlignment="1">
      <alignment horizontal="center" vertical="center" wrapText="1"/>
    </xf>
    <xf numFmtId="0" fontId="42" fillId="0" borderId="6" xfId="0" applyFont="1" applyBorder="1"/>
    <xf numFmtId="0" fontId="42" fillId="0" borderId="6" xfId="0" applyFont="1" applyBorder="1" applyAlignment="1">
      <alignment horizontal="center" vertical="center"/>
    </xf>
    <xf numFmtId="9" fontId="42" fillId="0" borderId="6" xfId="0" applyNumberFormat="1" applyFont="1" applyBorder="1" applyAlignment="1">
      <alignment horizontal="center" vertical="center"/>
    </xf>
    <xf numFmtId="0" fontId="42" fillId="0" borderId="12" xfId="0" applyFont="1" applyBorder="1" applyAlignment="1">
      <alignment wrapText="1"/>
    </xf>
    <xf numFmtId="0" fontId="42" fillId="0" borderId="6" xfId="0" applyFont="1" applyBorder="1" applyAlignment="1">
      <alignment wrapText="1"/>
    </xf>
    <xf numFmtId="0" fontId="42" fillId="0" borderId="6" xfId="0" applyFont="1" applyBorder="1" applyAlignment="1">
      <alignment vertical="top" wrapText="1"/>
    </xf>
    <xf numFmtId="0" fontId="30" fillId="0" borderId="4" xfId="0" applyFont="1" applyBorder="1" applyAlignment="1">
      <alignment horizontal="center" vertical="center" wrapText="1"/>
    </xf>
    <xf numFmtId="172" fontId="18" fillId="9" borderId="20" xfId="10" applyNumberFormat="1" applyFont="1" applyFill="1" applyBorder="1" applyAlignment="1">
      <alignment vertical="center"/>
    </xf>
    <xf numFmtId="172" fontId="18" fillId="9" borderId="21" xfId="10" applyNumberFormat="1" applyFont="1" applyFill="1" applyBorder="1" applyAlignment="1">
      <alignment vertical="center"/>
    </xf>
    <xf numFmtId="0" fontId="30" fillId="0" borderId="6" xfId="28" applyNumberFormat="1" applyFont="1" applyBorder="1" applyAlignment="1">
      <alignment vertical="center" wrapText="1"/>
    </xf>
    <xf numFmtId="0" fontId="9" fillId="0" borderId="8" xfId="22" applyFont="1" applyBorder="1" applyAlignment="1">
      <alignment horizontal="center" vertical="center" wrapText="1"/>
    </xf>
    <xf numFmtId="0" fontId="9" fillId="13" borderId="3" xfId="22" applyFont="1" applyFill="1" applyBorder="1" applyAlignment="1">
      <alignment horizontal="center" vertical="center" wrapText="1"/>
    </xf>
    <xf numFmtId="9" fontId="30" fillId="0" borderId="39" xfId="28" applyFont="1" applyBorder="1" applyAlignment="1">
      <alignment vertical="center"/>
    </xf>
    <xf numFmtId="0" fontId="9" fillId="10" borderId="71" xfId="22" applyFont="1" applyFill="1" applyBorder="1" applyAlignment="1">
      <alignment horizontal="left" vertical="center" wrapText="1"/>
    </xf>
    <xf numFmtId="0" fontId="9" fillId="0" borderId="30" xfId="22" applyFont="1" applyBorder="1" applyAlignment="1">
      <alignment horizontal="left" vertical="center" wrapText="1"/>
    </xf>
    <xf numFmtId="0" fontId="9" fillId="0" borderId="74" xfId="22" applyFont="1" applyBorder="1" applyAlignment="1">
      <alignment horizontal="center" vertical="center" wrapText="1"/>
    </xf>
    <xf numFmtId="9" fontId="30" fillId="0" borderId="6" xfId="28" applyFont="1" applyBorder="1" applyAlignment="1">
      <alignment horizontal="center" vertical="center" wrapText="1"/>
    </xf>
    <xf numFmtId="9" fontId="30" fillId="0" borderId="6" xfId="0" applyNumberFormat="1" applyFont="1" applyBorder="1" applyAlignment="1">
      <alignment vertical="center"/>
    </xf>
    <xf numFmtId="9" fontId="30" fillId="10" borderId="5" xfId="30" applyFont="1" applyFill="1" applyBorder="1" applyAlignment="1" applyProtection="1">
      <alignment horizontal="center" vertical="center" wrapText="1"/>
    </xf>
    <xf numFmtId="0" fontId="43" fillId="0" borderId="6" xfId="34" applyNumberFormat="1" applyBorder="1" applyAlignment="1">
      <alignment vertical="center" wrapText="1"/>
    </xf>
    <xf numFmtId="0" fontId="43" fillId="0" borderId="0" xfId="34"/>
    <xf numFmtId="172" fontId="0" fillId="0" borderId="0" xfId="0" applyNumberFormat="1" applyAlignment="1">
      <alignment vertical="center"/>
    </xf>
    <xf numFmtId="1" fontId="30" fillId="10" borderId="5" xfId="30" applyNumberFormat="1" applyFont="1" applyFill="1" applyBorder="1" applyAlignment="1" applyProtection="1">
      <alignment horizontal="center" vertical="center" wrapText="1"/>
    </xf>
    <xf numFmtId="1" fontId="9" fillId="0" borderId="3" xfId="1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32" fillId="10" borderId="71" xfId="30" applyNumberFormat="1" applyFont="1" applyFill="1" applyBorder="1" applyAlignment="1" applyProtection="1">
      <alignment horizontal="center" vertical="center" wrapText="1"/>
    </xf>
    <xf numFmtId="1" fontId="31" fillId="10" borderId="73" xfId="30" applyNumberFormat="1" applyFont="1" applyFill="1" applyBorder="1" applyAlignment="1" applyProtection="1">
      <alignment vertical="center" wrapText="1"/>
    </xf>
    <xf numFmtId="1" fontId="31" fillId="10" borderId="5" xfId="30" applyNumberFormat="1" applyFont="1" applyFill="1" applyBorder="1" applyAlignment="1" applyProtection="1">
      <alignment vertical="center" wrapText="1"/>
    </xf>
    <xf numFmtId="1" fontId="9" fillId="10" borderId="5" xfId="28" applyNumberFormat="1" applyFont="1" applyFill="1" applyBorder="1" applyAlignment="1" applyProtection="1">
      <alignment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60" xfId="22" applyNumberFormat="1" applyFont="1" applyBorder="1" applyAlignment="1">
      <alignment horizontal="center" vertical="center" wrapText="1"/>
    </xf>
    <xf numFmtId="9" fontId="34" fillId="0" borderId="29" xfId="22" applyNumberFormat="1" applyFon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11" xfId="22" applyNumberFormat="1" applyFont="1" applyBorder="1" applyAlignment="1">
      <alignment horizontal="center" vertical="center" wrapText="1"/>
    </xf>
    <xf numFmtId="9" fontId="43" fillId="0" borderId="29" xfId="34" applyNumberForma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2" fontId="8" fillId="0" borderId="58" xfId="22" applyNumberFormat="1" applyFont="1" applyBorder="1" applyAlignment="1">
      <alignment horizontal="left" vertical="top" wrapText="1"/>
    </xf>
    <xf numFmtId="2" fontId="8" fillId="0" borderId="14" xfId="22" applyNumberFormat="1" applyFont="1" applyBorder="1" applyAlignment="1">
      <alignment horizontal="left" vertical="top" wrapText="1"/>
    </xf>
    <xf numFmtId="9" fontId="8" fillId="0" borderId="6" xfId="28"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34" fillId="0" borderId="29" xfId="30" applyFont="1" applyFill="1" applyBorder="1" applyAlignment="1" applyProtection="1">
      <alignment horizontal="center" vertical="center" wrapText="1"/>
    </xf>
    <xf numFmtId="9" fontId="34" fillId="0" borderId="7" xfId="30" applyFont="1" applyFill="1" applyBorder="1" applyAlignment="1" applyProtection="1">
      <alignment horizontal="center" vertical="center" wrapText="1"/>
    </xf>
    <xf numFmtId="9" fontId="34" fillId="0" borderId="8" xfId="30" applyFont="1" applyFill="1" applyBorder="1" applyAlignment="1" applyProtection="1">
      <alignment horizontal="center" vertical="center" wrapText="1"/>
    </xf>
    <xf numFmtId="9" fontId="34" fillId="0" borderId="44" xfId="30" applyFont="1" applyFill="1" applyBorder="1" applyAlignment="1" applyProtection="1">
      <alignment horizontal="center" vertical="center" wrapText="1"/>
    </xf>
    <xf numFmtId="9" fontId="34" fillId="0" borderId="45" xfId="30" applyFont="1" applyFill="1" applyBorder="1" applyAlignment="1" applyProtection="1">
      <alignment horizontal="center" vertical="center" wrapText="1"/>
    </xf>
    <xf numFmtId="9" fontId="34" fillId="0" borderId="46" xfId="30" applyFont="1" applyFill="1" applyBorder="1" applyAlignment="1" applyProtection="1">
      <alignment horizontal="center" vertical="center" wrapText="1"/>
    </xf>
    <xf numFmtId="9" fontId="34" fillId="0" borderId="6" xfId="30" applyFont="1" applyFill="1" applyBorder="1" applyAlignment="1" applyProtection="1">
      <alignment horizontal="center" vertical="center" wrapText="1"/>
    </xf>
    <xf numFmtId="9" fontId="34" fillId="0" borderId="5"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9" fontId="34"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2" fontId="34" fillId="0" borderId="6" xfId="22" applyNumberFormat="1" applyFont="1" applyBorder="1" applyAlignment="1">
      <alignment horizontal="left" vertical="top" wrapText="1"/>
    </xf>
    <xf numFmtId="9" fontId="34" fillId="0" borderId="6" xfId="28" applyFont="1" applyBorder="1" applyAlignment="1">
      <alignment horizontal="center" vertical="center" wrapText="1"/>
    </xf>
    <xf numFmtId="9" fontId="43" fillId="0" borderId="71" xfId="34" applyNumberFormat="1" applyBorder="1" applyAlignment="1">
      <alignment horizontal="center" vertical="center" wrapText="1"/>
    </xf>
    <xf numFmtId="0" fontId="38" fillId="0" borderId="6" xfId="0" applyFont="1" applyBorder="1" applyAlignment="1">
      <alignment horizontal="left" vertical="top"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0" fontId="9" fillId="13" borderId="72"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9" fillId="0" borderId="44" xfId="22" applyFont="1" applyBorder="1" applyAlignment="1">
      <alignment horizontal="center" vertical="center" wrapText="1"/>
    </xf>
    <xf numFmtId="9" fontId="30" fillId="0" borderId="8"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0" fontId="39" fillId="0" borderId="58" xfId="0" applyFont="1" applyBorder="1" applyAlignment="1">
      <alignment vertical="top" wrapText="1"/>
    </xf>
    <xf numFmtId="0" fontId="39" fillId="0" borderId="69" xfId="0" applyFont="1" applyBorder="1" applyAlignment="1">
      <alignment vertical="top" wrapText="1"/>
    </xf>
    <xf numFmtId="9" fontId="34" fillId="0" borderId="3" xfId="22" applyNumberFormat="1" applyFont="1" applyBorder="1" applyAlignment="1">
      <alignment horizontal="center" vertical="center" wrapText="1"/>
    </xf>
    <xf numFmtId="9" fontId="34" fillId="0" borderId="4" xfId="22" applyNumberFormat="1" applyFont="1" applyBorder="1" applyAlignment="1">
      <alignment horizontal="center" vertical="center" wrapText="1"/>
    </xf>
    <xf numFmtId="0" fontId="39" fillId="0" borderId="17" xfId="0" applyFont="1" applyBorder="1" applyAlignment="1">
      <alignment vertical="top" wrapText="1"/>
    </xf>
    <xf numFmtId="0" fontId="39" fillId="0" borderId="70" xfId="0" applyFont="1" applyBorder="1" applyAlignment="1">
      <alignment vertical="top" wrapText="1"/>
    </xf>
    <xf numFmtId="9" fontId="34" fillId="0" borderId="6" xfId="22" applyNumberFormat="1" applyFont="1" applyBorder="1" applyAlignment="1">
      <alignment horizontal="center" vertical="center" wrapText="1"/>
    </xf>
    <xf numFmtId="9" fontId="34" fillId="0" borderId="7" xfId="22" applyNumberFormat="1" applyFont="1" applyBorder="1" applyAlignment="1">
      <alignment horizontal="center" vertical="center" wrapText="1"/>
    </xf>
    <xf numFmtId="9" fontId="34" fillId="0" borderId="8"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0" xfId="22" applyNumberFormat="1" applyFont="1" applyBorder="1" applyAlignment="1">
      <alignment horizontal="center" vertical="center" wrapText="1"/>
    </xf>
    <xf numFmtId="9" fontId="34" fillId="0" borderId="11" xfId="22" applyNumberFormat="1" applyFont="1" applyBorder="1" applyAlignment="1">
      <alignment horizontal="center" vertical="center" wrapText="1"/>
    </xf>
    <xf numFmtId="9" fontId="43" fillId="0" borderId="7" xfId="34" applyNumberFormat="1" applyBorder="1" applyAlignment="1">
      <alignment horizontal="center" vertical="center" wrapText="1"/>
    </xf>
    <xf numFmtId="9" fontId="43" fillId="0" borderId="59" xfId="34" applyNumberFormat="1" applyBorder="1" applyAlignment="1">
      <alignment horizontal="center" vertical="center" wrapText="1"/>
    </xf>
    <xf numFmtId="9" fontId="43" fillId="0" borderId="15" xfId="34" applyNumberFormat="1" applyBorder="1" applyAlignment="1">
      <alignment horizontal="center" vertical="center" wrapText="1"/>
    </xf>
    <xf numFmtId="9" fontId="43" fillId="0" borderId="10" xfId="34" applyNumberFormat="1" applyBorder="1" applyAlignment="1">
      <alignment horizontal="center" vertical="center" wrapText="1"/>
    </xf>
    <xf numFmtId="9" fontId="43" fillId="0" borderId="60" xfId="34" applyNumberFormat="1" applyBorder="1" applyAlignment="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38" xfId="0" applyFont="1" applyFill="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sharepoint.com/:f:/s/PLANDEACCIN-POADDDP2023/Egyy_kwV0lJNnvc6IDdDOkIBEgZ0exyiUe5osWdHUwUl4g?e=sclm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kLVMduA6NNDgzY0smQznioBSbudYQvGtFi1LO3447PxSg?e=aSxut7" TargetMode="External"/><Relationship Id="rId7" Type="http://schemas.openxmlformats.org/officeDocument/2006/relationships/comments" Target="../comments2.xml"/><Relationship Id="rId2" Type="http://schemas.openxmlformats.org/officeDocument/2006/relationships/hyperlink" Target="https://secretariadistritald.sharepoint.com/:f:/s/PLANDEACCIN-POADDDP2023/EkLVMduA6NNDgzY0smQznioBSbudYQvGtFi1LO3447PxSg?e=8mZZiS" TargetMode="External"/><Relationship Id="rId1" Type="http://schemas.openxmlformats.org/officeDocument/2006/relationships/hyperlink" Target="https://secretariadistritald.sharepoint.com/:f:/s/PLANDEACCIN-POADDDP2023/Ek8mhUlAovtGhYzxuQ1T_88Bma-AFH0JWdOzPtcYdPqefg?e=EkQXVR"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ecretariadistritald.sharepoint.com/sites/PLANDEACCIN-POADDDP2023/Documentos%20compartidos/Forms/AllItems.aspx?ct=1707257282025&amp;or=OWA%2DNT&amp;cid=5b6e0195%2D0922%2D8f90%2D3e3a%2Dba6ef82bdfb3&amp;ga=1&amp;id=%2Fsites%2FPLANDEACCIN%2DPOADDDP2023%2FDocumentos%20compartidos%2F2024%2FEnero%2FMeta%206%2FActividad%2018&amp;viewid=4d6dd43b%2D39de%2D4e81%2Daa22%2D0dcb072c5726"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sharepoint.com/:f:/s/PLANDEACCIN-POADDDP2023/Ep8W8cX6gYxNspZJr5b2WZsB2a6YdqDnAvLL14Sbe6Usiw?e=h1JYg8" TargetMode="External"/><Relationship Id="rId1" Type="http://schemas.openxmlformats.org/officeDocument/2006/relationships/hyperlink" Target="https://secretariadistritald.sharepoint.com/:f:/s/PLANDEACCIN-POADDDP2023/EsO81M9fh7JPl1hbtv2iQ_UB_J25wZRzW9NMDidbc_8cDQ?e=E9nNq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1"/>
  <sheetViews>
    <sheetView showGridLines="0" topLeftCell="L42" zoomScale="90" zoomScaleNormal="90" workbookViewId="0">
      <selection activeCell="C11" sqref="C11:AE13"/>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4"/>
      <c r="B1" s="297"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9"/>
      <c r="AB1" s="306" t="s">
        <v>1</v>
      </c>
      <c r="AC1" s="307"/>
      <c r="AD1" s="307"/>
      <c r="AE1" s="308"/>
    </row>
    <row r="2" spans="1:31" ht="30.75" customHeight="1" thickBot="1">
      <c r="A2" s="295"/>
      <c r="B2" s="297" t="s">
        <v>2</v>
      </c>
      <c r="C2" s="298"/>
      <c r="D2" s="298"/>
      <c r="E2" s="298"/>
      <c r="F2" s="298"/>
      <c r="G2" s="298"/>
      <c r="H2" s="298"/>
      <c r="I2" s="298"/>
      <c r="J2" s="298"/>
      <c r="K2" s="298"/>
      <c r="L2" s="298"/>
      <c r="M2" s="298"/>
      <c r="N2" s="298"/>
      <c r="O2" s="298"/>
      <c r="P2" s="298"/>
      <c r="Q2" s="298"/>
      <c r="R2" s="298"/>
      <c r="S2" s="298"/>
      <c r="T2" s="298"/>
      <c r="U2" s="298"/>
      <c r="V2" s="298"/>
      <c r="W2" s="298"/>
      <c r="X2" s="298"/>
      <c r="Y2" s="298"/>
      <c r="Z2" s="298"/>
      <c r="AA2" s="299"/>
      <c r="AB2" s="306" t="s">
        <v>3</v>
      </c>
      <c r="AC2" s="307"/>
      <c r="AD2" s="307"/>
      <c r="AE2" s="308"/>
    </row>
    <row r="3" spans="1:31" ht="24" customHeight="1" thickBot="1">
      <c r="A3" s="295"/>
      <c r="B3" s="300" t="s">
        <v>4</v>
      </c>
      <c r="C3" s="301"/>
      <c r="D3" s="301"/>
      <c r="E3" s="301"/>
      <c r="F3" s="301"/>
      <c r="G3" s="301"/>
      <c r="H3" s="301"/>
      <c r="I3" s="301"/>
      <c r="J3" s="301"/>
      <c r="K3" s="301"/>
      <c r="L3" s="301"/>
      <c r="M3" s="301"/>
      <c r="N3" s="301"/>
      <c r="O3" s="301"/>
      <c r="P3" s="301"/>
      <c r="Q3" s="301"/>
      <c r="R3" s="301"/>
      <c r="S3" s="301"/>
      <c r="T3" s="301"/>
      <c r="U3" s="301"/>
      <c r="V3" s="301"/>
      <c r="W3" s="301"/>
      <c r="X3" s="301"/>
      <c r="Y3" s="301"/>
      <c r="Z3" s="301"/>
      <c r="AA3" s="302"/>
      <c r="AB3" s="306" t="s">
        <v>5</v>
      </c>
      <c r="AC3" s="307"/>
      <c r="AD3" s="307"/>
      <c r="AE3" s="308"/>
    </row>
    <row r="4" spans="1:31" ht="21.75" customHeight="1" thickBot="1">
      <c r="A4" s="296"/>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5"/>
      <c r="AB4" s="309" t="s">
        <v>6</v>
      </c>
      <c r="AC4" s="310"/>
      <c r="AD4" s="310"/>
      <c r="AE4" s="311"/>
    </row>
    <row r="5" spans="1:31" ht="9" customHeight="1" thickBot="1">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c r="A7" s="251" t="s">
        <v>7</v>
      </c>
      <c r="B7" s="252"/>
      <c r="C7" s="289" t="s">
        <v>8</v>
      </c>
      <c r="D7" s="251" t="s">
        <v>9</v>
      </c>
      <c r="E7" s="257"/>
      <c r="F7" s="257"/>
      <c r="G7" s="257"/>
      <c r="H7" s="252"/>
      <c r="I7" s="281">
        <v>45329</v>
      </c>
      <c r="J7" s="282"/>
      <c r="K7" s="251" t="s">
        <v>10</v>
      </c>
      <c r="L7" s="252"/>
      <c r="M7" s="273" t="s">
        <v>11</v>
      </c>
      <c r="N7" s="274"/>
      <c r="O7" s="262"/>
      <c r="P7" s="263"/>
      <c r="Q7" s="4"/>
      <c r="R7" s="4"/>
      <c r="S7" s="4"/>
      <c r="T7" s="4"/>
      <c r="U7" s="4"/>
      <c r="V7" s="4"/>
      <c r="W7" s="4"/>
      <c r="X7" s="4"/>
      <c r="Y7" s="4"/>
      <c r="Z7" s="5"/>
      <c r="AA7" s="4"/>
      <c r="AB7" s="4"/>
      <c r="AD7" s="7"/>
      <c r="AE7" s="8"/>
    </row>
    <row r="8" spans="1:31">
      <c r="A8" s="253"/>
      <c r="B8" s="254"/>
      <c r="C8" s="290"/>
      <c r="D8" s="253"/>
      <c r="E8" s="258"/>
      <c r="F8" s="258"/>
      <c r="G8" s="258"/>
      <c r="H8" s="254"/>
      <c r="I8" s="283"/>
      <c r="J8" s="284"/>
      <c r="K8" s="253"/>
      <c r="L8" s="254"/>
      <c r="M8" s="292" t="s">
        <v>13</v>
      </c>
      <c r="N8" s="293"/>
      <c r="O8" s="275"/>
      <c r="P8" s="276"/>
      <c r="Q8" s="4"/>
      <c r="R8" s="4"/>
      <c r="S8" s="4"/>
      <c r="T8" s="4"/>
      <c r="U8" s="4"/>
      <c r="V8" s="4"/>
      <c r="W8" s="4"/>
      <c r="X8" s="4"/>
      <c r="Y8" s="4"/>
      <c r="Z8" s="5"/>
      <c r="AA8" s="4"/>
      <c r="AB8" s="4"/>
      <c r="AD8" s="7"/>
      <c r="AE8" s="8"/>
    </row>
    <row r="9" spans="1:31" ht="15.75" thickBot="1">
      <c r="A9" s="255"/>
      <c r="B9" s="256"/>
      <c r="C9" s="291"/>
      <c r="D9" s="255"/>
      <c r="E9" s="259"/>
      <c r="F9" s="259"/>
      <c r="G9" s="259"/>
      <c r="H9" s="256"/>
      <c r="I9" s="285"/>
      <c r="J9" s="286"/>
      <c r="K9" s="255"/>
      <c r="L9" s="256"/>
      <c r="M9" s="277" t="s">
        <v>14</v>
      </c>
      <c r="N9" s="278"/>
      <c r="O9" s="279" t="s">
        <v>12</v>
      </c>
      <c r="P9" s="280"/>
      <c r="Q9" s="4"/>
      <c r="R9" s="4"/>
      <c r="S9" s="4"/>
      <c r="T9" s="4"/>
      <c r="U9" s="4"/>
      <c r="V9" s="4"/>
      <c r="W9" s="4"/>
      <c r="X9" s="4"/>
      <c r="Y9" s="4"/>
      <c r="Z9" s="5"/>
      <c r="AA9" s="4"/>
      <c r="AB9" s="4"/>
      <c r="AD9" s="7"/>
      <c r="AE9" s="8"/>
    </row>
    <row r="10" spans="1:31" ht="15" customHeight="1" thickBot="1">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c r="A11" s="251" t="s">
        <v>15</v>
      </c>
      <c r="B11" s="252"/>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c r="A12" s="253"/>
      <c r="B12" s="254"/>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c r="A13" s="255"/>
      <c r="B13" s="256"/>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0" t="s">
        <v>17</v>
      </c>
      <c r="B15" s="261"/>
      <c r="C15" s="270" t="s">
        <v>18</v>
      </c>
      <c r="D15" s="271"/>
      <c r="E15" s="271"/>
      <c r="F15" s="271"/>
      <c r="G15" s="271"/>
      <c r="H15" s="271"/>
      <c r="I15" s="271"/>
      <c r="J15" s="271"/>
      <c r="K15" s="272"/>
      <c r="L15" s="287" t="s">
        <v>19</v>
      </c>
      <c r="M15" s="320"/>
      <c r="N15" s="320"/>
      <c r="O15" s="320"/>
      <c r="P15" s="320"/>
      <c r="Q15" s="288"/>
      <c r="R15" s="321" t="s">
        <v>20</v>
      </c>
      <c r="S15" s="322"/>
      <c r="T15" s="322"/>
      <c r="U15" s="322"/>
      <c r="V15" s="322"/>
      <c r="W15" s="322"/>
      <c r="X15" s="323"/>
      <c r="Y15" s="287" t="s">
        <v>21</v>
      </c>
      <c r="Z15" s="288"/>
      <c r="AA15" s="312" t="s">
        <v>22</v>
      </c>
      <c r="AB15" s="313"/>
      <c r="AC15" s="313"/>
      <c r="AD15" s="313"/>
      <c r="AE15" s="314"/>
    </row>
    <row r="16" spans="1:31" ht="9" customHeight="1" thickBot="1">
      <c r="A16" s="6"/>
      <c r="B16" s="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D16" s="7"/>
      <c r="AE16" s="8"/>
    </row>
    <row r="17" spans="1:33" s="16" customFormat="1" ht="37.5" customHeight="1" thickBot="1">
      <c r="A17" s="260" t="s">
        <v>23</v>
      </c>
      <c r="B17" s="261"/>
      <c r="C17" s="312" t="s">
        <v>24</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4"/>
    </row>
    <row r="18" spans="1:33"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25" customHeight="1" thickBot="1">
      <c r="A19" s="287" t="s">
        <v>25</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288"/>
      <c r="AF19" s="20"/>
    </row>
    <row r="20" spans="1:33" ht="32.25" customHeight="1" thickBot="1">
      <c r="A20" s="107" t="s">
        <v>26</v>
      </c>
      <c r="B20" s="317" t="s">
        <v>27</v>
      </c>
      <c r="C20" s="318"/>
      <c r="D20" s="318"/>
      <c r="E20" s="318"/>
      <c r="F20" s="318"/>
      <c r="G20" s="318"/>
      <c r="H20" s="318"/>
      <c r="I20" s="318"/>
      <c r="J20" s="318"/>
      <c r="K20" s="318"/>
      <c r="L20" s="318"/>
      <c r="M20" s="318"/>
      <c r="N20" s="318"/>
      <c r="O20" s="319"/>
      <c r="P20" s="287" t="s">
        <v>28</v>
      </c>
      <c r="Q20" s="320"/>
      <c r="R20" s="320"/>
      <c r="S20" s="320"/>
      <c r="T20" s="320"/>
      <c r="U20" s="320"/>
      <c r="V20" s="320"/>
      <c r="W20" s="320"/>
      <c r="X20" s="320"/>
      <c r="Y20" s="320"/>
      <c r="Z20" s="320"/>
      <c r="AA20" s="320"/>
      <c r="AB20" s="320"/>
      <c r="AC20" s="320"/>
      <c r="AD20" s="320"/>
      <c r="AE20" s="288"/>
      <c r="AF20" s="20"/>
    </row>
    <row r="21" spans="1:33" ht="32.25" customHeight="1" thickBot="1">
      <c r="A21" s="148">
        <v>48622667</v>
      </c>
      <c r="B21" s="116" t="s">
        <v>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6"/>
      <c r="Q21" s="107" t="s">
        <v>8</v>
      </c>
      <c r="R21" s="108" t="s">
        <v>29</v>
      </c>
      <c r="S21" s="108" t="s">
        <v>30</v>
      </c>
      <c r="T21" s="108" t="s">
        <v>31</v>
      </c>
      <c r="U21" s="108" t="s">
        <v>32</v>
      </c>
      <c r="V21" s="108" t="s">
        <v>33</v>
      </c>
      <c r="W21" s="108" t="s">
        <v>34</v>
      </c>
      <c r="X21" s="108" t="s">
        <v>35</v>
      </c>
      <c r="Y21" s="108" t="s">
        <v>36</v>
      </c>
      <c r="Z21" s="108" t="s">
        <v>37</v>
      </c>
      <c r="AA21" s="108" t="s">
        <v>38</v>
      </c>
      <c r="AB21" s="108" t="s">
        <v>39</v>
      </c>
      <c r="AC21" s="108" t="s">
        <v>40</v>
      </c>
      <c r="AD21" s="145" t="s">
        <v>42</v>
      </c>
      <c r="AE21" s="145" t="s">
        <v>43</v>
      </c>
      <c r="AF21" s="1"/>
    </row>
    <row r="22" spans="1:33" ht="32.25" customHeight="1">
      <c r="A22" s="142" t="s">
        <v>44</v>
      </c>
      <c r="B22" s="86">
        <v>27645000</v>
      </c>
      <c r="C22" s="84"/>
      <c r="D22" s="84"/>
      <c r="E22" s="84"/>
      <c r="F22" s="84"/>
      <c r="G22" s="84"/>
      <c r="H22" s="84"/>
      <c r="I22" s="84"/>
      <c r="J22" s="84"/>
      <c r="K22" s="84"/>
      <c r="L22" s="84"/>
      <c r="M22" s="84"/>
      <c r="N22" s="84">
        <f>SUM(B22:M22)</f>
        <v>27645000</v>
      </c>
      <c r="O22" s="87"/>
      <c r="P22" s="142" t="s">
        <v>45</v>
      </c>
      <c r="Q22" s="173">
        <v>1221428500</v>
      </c>
      <c r="R22" s="109"/>
      <c r="S22" s="109"/>
      <c r="T22" s="109"/>
      <c r="U22" s="109"/>
      <c r="V22" s="109"/>
      <c r="W22" s="109"/>
      <c r="X22" s="109"/>
      <c r="Y22" s="109"/>
      <c r="Z22" s="109"/>
      <c r="AA22" s="109"/>
      <c r="AB22" s="109"/>
      <c r="AC22" s="109">
        <f>SUM(Q22:AB22)</f>
        <v>1221428500</v>
      </c>
      <c r="AE22" s="110"/>
      <c r="AF22" s="1">
        <f>+N22+'Meta 4 PA proyecto'!N22+'Meta 5 PA proyecto'!N22+'Meta 6 PA proyecto'!N22</f>
        <v>44692366</v>
      </c>
      <c r="AG22" s="187">
        <f>+AC22+'Meta 4 PA proyecto'!AC22+'Meta 5 PA proyecto'!AC22+'Meta 6 PA proyecto'!AC22</f>
        <v>2607000000</v>
      </c>
    </row>
    <row r="23" spans="1:33" ht="32.25" customHeight="1">
      <c r="A23" s="143" t="s">
        <v>46</v>
      </c>
      <c r="B23" s="83">
        <v>20977667</v>
      </c>
      <c r="C23" s="82"/>
      <c r="D23" s="82"/>
      <c r="E23" s="82"/>
      <c r="F23" s="82"/>
      <c r="G23" s="82"/>
      <c r="H23" s="82"/>
      <c r="I23" s="82"/>
      <c r="J23" s="82"/>
      <c r="K23" s="82"/>
      <c r="L23" s="82"/>
      <c r="M23" s="82"/>
      <c r="N23" s="82">
        <f>SUM(B23:M23)</f>
        <v>20977667</v>
      </c>
      <c r="O23" s="96">
        <f>IFERROR(N23/(SUMIF(B23:M23,"&gt;0",B22:M22))," ")</f>
        <v>0.75882318683306205</v>
      </c>
      <c r="P23" s="143" t="s">
        <v>47</v>
      </c>
      <c r="Q23" s="173">
        <v>221349600</v>
      </c>
      <c r="R23" s="156"/>
      <c r="S23" s="82"/>
      <c r="T23" s="82"/>
      <c r="U23" s="82"/>
      <c r="V23" s="156"/>
      <c r="W23" s="82"/>
      <c r="X23" s="82"/>
      <c r="Y23" s="82"/>
      <c r="Z23" s="82"/>
      <c r="AA23" s="82"/>
      <c r="AB23" s="82"/>
      <c r="AC23" s="82">
        <f>SUM(Q23:AB23)</f>
        <v>221349600</v>
      </c>
      <c r="AD23" s="82">
        <f>AC23/SUM(Q22:V22)</f>
        <v>0.18122190533461435</v>
      </c>
      <c r="AE23" s="88">
        <f>AC23/AC22</f>
        <v>0.18122190533461435</v>
      </c>
      <c r="AF23" s="1">
        <f>+N23+'Meta 4 PA proyecto'!N23+'Meta 5 PA proyecto'!N23+'Meta 6 PA proyecto'!N23</f>
        <v>25653567</v>
      </c>
      <c r="AG23" s="187">
        <f>+AC23+'Meta 4 PA proyecto'!AC23+'Meta 5 PA proyecto'!AC23+'Meta 6 PA proyecto'!AC23</f>
        <v>528852000</v>
      </c>
    </row>
    <row r="24" spans="1:33" ht="32.25" customHeight="1">
      <c r="A24" s="143" t="s">
        <v>48</v>
      </c>
      <c r="B24" s="83">
        <v>48622667</v>
      </c>
      <c r="C24" s="82"/>
      <c r="D24" s="82"/>
      <c r="E24" s="82"/>
      <c r="F24" s="82"/>
      <c r="G24" s="82"/>
      <c r="H24" s="82"/>
      <c r="I24" s="82"/>
      <c r="J24" s="82"/>
      <c r="K24" s="82"/>
      <c r="L24" s="82"/>
      <c r="M24" s="82"/>
      <c r="N24" s="82">
        <f>SUM(B24:M24)</f>
        <v>48622667</v>
      </c>
      <c r="O24" s="85"/>
      <c r="P24" s="143" t="s">
        <v>44</v>
      </c>
      <c r="Q24" s="83"/>
      <c r="R24" s="82"/>
      <c r="S24" s="82">
        <v>56487500</v>
      </c>
      <c r="T24" s="82">
        <v>120439000</v>
      </c>
      <c r="U24" s="82">
        <v>120439000</v>
      </c>
      <c r="V24" s="82">
        <v>120439000</v>
      </c>
      <c r="W24" s="82">
        <v>135795000</v>
      </c>
      <c r="X24" s="82">
        <v>120439000</v>
      </c>
      <c r="Y24" s="82">
        <v>120439000</v>
      </c>
      <c r="Z24" s="82">
        <v>120439000</v>
      </c>
      <c r="AA24" s="82">
        <v>120439000</v>
      </c>
      <c r="AB24" s="82">
        <f>120439000+65634000</f>
        <v>186073000</v>
      </c>
      <c r="AC24" s="82">
        <f>SUM(Q24:AB24)</f>
        <v>1221428500</v>
      </c>
      <c r="AD24" s="82"/>
      <c r="AE24" s="111"/>
      <c r="AF24" s="1">
        <f>+N24+'Meta 4 PA proyecto'!N24+'Meta 5 PA proyecto'!N24+'Meta 6 PA proyecto'!N24</f>
        <v>70345933</v>
      </c>
      <c r="AG24" s="187">
        <f>+AC24+'Meta 4 PA proyecto'!AC24+'Meta 5 PA proyecto'!AC24+'Meta 6 PA proyecto'!AC24</f>
        <v>2607000000</v>
      </c>
    </row>
    <row r="25" spans="1:33" ht="32.25" customHeight="1">
      <c r="A25" s="144" t="s">
        <v>49</v>
      </c>
      <c r="B25" s="83">
        <v>23661323</v>
      </c>
      <c r="C25" s="120">
        <v>0</v>
      </c>
      <c r="D25" s="120"/>
      <c r="E25" s="120">
        <v>0</v>
      </c>
      <c r="F25" s="120"/>
      <c r="G25" s="120"/>
      <c r="H25" s="120"/>
      <c r="I25" s="120"/>
      <c r="J25" s="120"/>
      <c r="K25" s="120"/>
      <c r="L25" s="120"/>
      <c r="M25" s="120"/>
      <c r="N25" s="120">
        <f>SUM(B25:M25)</f>
        <v>23661323</v>
      </c>
      <c r="O25" s="121">
        <f>IFERROR(N25/(SUMIF(B25:M25,"&gt;0",B24:M24))," ")</f>
        <v>0.48663153339573084</v>
      </c>
      <c r="P25" s="144" t="s">
        <v>49</v>
      </c>
      <c r="Q25" s="119"/>
      <c r="R25" s="120"/>
      <c r="S25" s="120"/>
      <c r="T25" s="120"/>
      <c r="U25" s="120"/>
      <c r="V25" s="120"/>
      <c r="W25" s="120"/>
      <c r="X25" s="120"/>
      <c r="Y25" s="120"/>
      <c r="Z25" s="120"/>
      <c r="AA25" s="120"/>
      <c r="AB25" s="120"/>
      <c r="AC25" s="120">
        <f>SUM(Q25:AB25)</f>
        <v>0</v>
      </c>
      <c r="AD25" s="120">
        <f>AC25/SUM(Q24:V24)</f>
        <v>0</v>
      </c>
      <c r="AE25" s="122">
        <f>AC25/AC24</f>
        <v>0</v>
      </c>
      <c r="AF25" s="1">
        <f>+N25+'Meta 4 PA proyecto'!N25+'Meta 5 PA proyecto'!N25+'Meta 6 PA proyecto'!N25</f>
        <v>29773689</v>
      </c>
      <c r="AG25" s="187">
        <f>+AC25+'Meta 4 PA proyecto'!AC25+'Meta 5 PA proyecto'!AC25+'Meta 6 PA proyecto'!AC25</f>
        <v>0</v>
      </c>
    </row>
    <row r="26" spans="1:33" customFormat="1" ht="16.5" customHeight="1"/>
    <row r="27" spans="1:33" ht="33.950000000000003" customHeight="1">
      <c r="A27" s="246" t="s">
        <v>50</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8"/>
    </row>
    <row r="28" spans="1:33" ht="15" customHeight="1">
      <c r="A28" s="223" t="s">
        <v>51</v>
      </c>
      <c r="B28" s="225" t="s">
        <v>52</v>
      </c>
      <c r="C28" s="225"/>
      <c r="D28" s="225" t="s">
        <v>53</v>
      </c>
      <c r="E28" s="225"/>
      <c r="F28" s="225"/>
      <c r="G28" s="225"/>
      <c r="H28" s="225"/>
      <c r="I28" s="225"/>
      <c r="J28" s="225"/>
      <c r="K28" s="225"/>
      <c r="L28" s="225"/>
      <c r="M28" s="225"/>
      <c r="N28" s="225"/>
      <c r="O28" s="225"/>
      <c r="P28" s="225" t="s">
        <v>40</v>
      </c>
      <c r="Q28" s="225" t="s">
        <v>54</v>
      </c>
      <c r="R28" s="225"/>
      <c r="S28" s="225"/>
      <c r="T28" s="225"/>
      <c r="U28" s="225"/>
      <c r="V28" s="225"/>
      <c r="W28" s="225"/>
      <c r="X28" s="225"/>
      <c r="Y28" s="225" t="s">
        <v>55</v>
      </c>
      <c r="Z28" s="225"/>
      <c r="AA28" s="225"/>
      <c r="AB28" s="225"/>
      <c r="AC28" s="225"/>
      <c r="AD28" s="225"/>
      <c r="AE28" s="249"/>
    </row>
    <row r="29" spans="1:33" ht="27" customHeight="1">
      <c r="A29" s="223"/>
      <c r="B29" s="225"/>
      <c r="C29" s="225"/>
      <c r="D29" s="103" t="s">
        <v>8</v>
      </c>
      <c r="E29" s="103" t="s">
        <v>29</v>
      </c>
      <c r="F29" s="103" t="s">
        <v>30</v>
      </c>
      <c r="G29" s="103" t="s">
        <v>31</v>
      </c>
      <c r="H29" s="103" t="s">
        <v>32</v>
      </c>
      <c r="I29" s="103" t="s">
        <v>33</v>
      </c>
      <c r="J29" s="103" t="s">
        <v>34</v>
      </c>
      <c r="K29" s="103" t="s">
        <v>35</v>
      </c>
      <c r="L29" s="103" t="s">
        <v>36</v>
      </c>
      <c r="M29" s="103" t="s">
        <v>37</v>
      </c>
      <c r="N29" s="103" t="s">
        <v>38</v>
      </c>
      <c r="O29" s="103" t="s">
        <v>39</v>
      </c>
      <c r="P29" s="225"/>
      <c r="Q29" s="225"/>
      <c r="R29" s="225"/>
      <c r="S29" s="225"/>
      <c r="T29" s="225"/>
      <c r="U29" s="225"/>
      <c r="V29" s="225"/>
      <c r="W29" s="225"/>
      <c r="X29" s="225"/>
      <c r="Y29" s="225"/>
      <c r="Z29" s="225"/>
      <c r="AA29" s="225"/>
      <c r="AB29" s="225"/>
      <c r="AC29" s="225"/>
      <c r="AD29" s="225"/>
      <c r="AE29" s="249"/>
    </row>
    <row r="30" spans="1:33" ht="80.25" customHeight="1" thickBot="1">
      <c r="A30" s="112" t="str">
        <f>C17</f>
        <v>1 - Acompañar técnicamente a 15 sectores de la Administración Distrital en la inclusión del enfoque de género en las políticas, planes,  programas y proyectos así como en su cultura organizacional e institucional</v>
      </c>
      <c r="B30" s="324" t="s">
        <v>56</v>
      </c>
      <c r="C30" s="324"/>
      <c r="D30" s="106"/>
      <c r="E30" s="106"/>
      <c r="F30" s="106"/>
      <c r="G30" s="106"/>
      <c r="H30" s="106"/>
      <c r="I30" s="106"/>
      <c r="J30" s="106"/>
      <c r="K30" s="106"/>
      <c r="L30" s="106"/>
      <c r="M30" s="106"/>
      <c r="N30" s="106"/>
      <c r="O30" s="106"/>
      <c r="P30" s="113">
        <f>SUM(D30:O30)</f>
        <v>0</v>
      </c>
      <c r="Q30" s="315" t="s">
        <v>446</v>
      </c>
      <c r="R30" s="315"/>
      <c r="S30" s="315"/>
      <c r="T30" s="315"/>
      <c r="U30" s="315"/>
      <c r="V30" s="315"/>
      <c r="W30" s="315"/>
      <c r="X30" s="315"/>
      <c r="Y30" s="315" t="s">
        <v>446</v>
      </c>
      <c r="Z30" s="315"/>
      <c r="AA30" s="315"/>
      <c r="AB30" s="315"/>
      <c r="AC30" s="315"/>
      <c r="AD30" s="315"/>
      <c r="AE30" s="316"/>
    </row>
    <row r="31" spans="1:33" ht="12" customHeight="1" thickBot="1">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3" ht="45" customHeight="1">
      <c r="A32" s="226" t="s">
        <v>57</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25" customHeight="1">
      <c r="A33" s="223" t="s">
        <v>58</v>
      </c>
      <c r="B33" s="225" t="s">
        <v>59</v>
      </c>
      <c r="C33" s="225" t="s">
        <v>52</v>
      </c>
      <c r="D33" s="225" t="s">
        <v>60</v>
      </c>
      <c r="E33" s="225"/>
      <c r="F33" s="225"/>
      <c r="G33" s="225"/>
      <c r="H33" s="225"/>
      <c r="I33" s="225"/>
      <c r="J33" s="225"/>
      <c r="K33" s="225"/>
      <c r="L33" s="225"/>
      <c r="M33" s="225"/>
      <c r="N33" s="225"/>
      <c r="O33" s="225"/>
      <c r="P33" s="225"/>
      <c r="Q33" s="225" t="s">
        <v>61</v>
      </c>
      <c r="R33" s="225"/>
      <c r="S33" s="225"/>
      <c r="T33" s="225"/>
      <c r="U33" s="225"/>
      <c r="V33" s="225"/>
      <c r="W33" s="225"/>
      <c r="X33" s="225"/>
      <c r="Y33" s="225"/>
      <c r="Z33" s="225"/>
      <c r="AA33" s="225"/>
      <c r="AB33" s="225"/>
      <c r="AC33" s="225"/>
      <c r="AD33" s="225"/>
      <c r="AE33" s="249"/>
      <c r="AG33" s="21"/>
      <c r="AH33" s="21"/>
      <c r="AI33" s="21"/>
      <c r="AJ33" s="21"/>
      <c r="AK33" s="21"/>
      <c r="AL33" s="21"/>
      <c r="AM33" s="21"/>
      <c r="AN33" s="21"/>
      <c r="AO33" s="21"/>
    </row>
    <row r="34" spans="1:41" ht="27" customHeight="1">
      <c r="A34" s="223"/>
      <c r="B34" s="225"/>
      <c r="C34" s="250"/>
      <c r="D34" s="103" t="s">
        <v>8</v>
      </c>
      <c r="E34" s="103" t="s">
        <v>29</v>
      </c>
      <c r="F34" s="103" t="s">
        <v>30</v>
      </c>
      <c r="G34" s="103" t="s">
        <v>31</v>
      </c>
      <c r="H34" s="103" t="s">
        <v>32</v>
      </c>
      <c r="I34" s="103" t="s">
        <v>33</v>
      </c>
      <c r="J34" s="103" t="s">
        <v>34</v>
      </c>
      <c r="K34" s="103" t="s">
        <v>35</v>
      </c>
      <c r="L34" s="103" t="s">
        <v>36</v>
      </c>
      <c r="M34" s="103" t="s">
        <v>37</v>
      </c>
      <c r="N34" s="103" t="s">
        <v>38</v>
      </c>
      <c r="O34" s="103" t="s">
        <v>39</v>
      </c>
      <c r="P34" s="103" t="s">
        <v>40</v>
      </c>
      <c r="Q34" s="201" t="s">
        <v>62</v>
      </c>
      <c r="R34" s="202"/>
      <c r="S34" s="202"/>
      <c r="T34" s="229"/>
      <c r="U34" s="225" t="s">
        <v>63</v>
      </c>
      <c r="V34" s="225"/>
      <c r="W34" s="225"/>
      <c r="X34" s="225"/>
      <c r="Y34" s="225" t="s">
        <v>64</v>
      </c>
      <c r="Z34" s="225"/>
      <c r="AA34" s="225"/>
      <c r="AB34" s="225"/>
      <c r="AC34" s="225" t="s">
        <v>65</v>
      </c>
      <c r="AD34" s="225"/>
      <c r="AE34" s="249"/>
      <c r="AG34" s="21"/>
      <c r="AH34" s="21"/>
      <c r="AI34" s="21"/>
      <c r="AJ34" s="21"/>
      <c r="AK34" s="21"/>
      <c r="AL34" s="21"/>
      <c r="AM34" s="21"/>
      <c r="AN34" s="21"/>
      <c r="AO34" s="21"/>
    </row>
    <row r="35" spans="1:41" ht="45" customHeight="1">
      <c r="A35" s="218" t="str">
        <f>C17</f>
        <v>1 - Acompañar técnicamente a 15 sectores de la Administración Distrital en la inclusión del enfoque de género en las políticas, planes,  programas y proyectos así como en su cultura organizacional e institucional</v>
      </c>
      <c r="B35" s="220">
        <v>0.45</v>
      </c>
      <c r="C35" s="23" t="s">
        <v>66</v>
      </c>
      <c r="D35" s="22">
        <v>15</v>
      </c>
      <c r="E35" s="22">
        <v>15</v>
      </c>
      <c r="F35" s="22">
        <v>15</v>
      </c>
      <c r="G35" s="22">
        <v>15</v>
      </c>
      <c r="H35" s="22">
        <v>15</v>
      </c>
      <c r="I35" s="22"/>
      <c r="J35" s="22"/>
      <c r="K35" s="22"/>
      <c r="L35" s="22"/>
      <c r="M35" s="22"/>
      <c r="N35" s="22"/>
      <c r="O35" s="22"/>
      <c r="P35" s="189">
        <f>MAX(D35:O35)</f>
        <v>15</v>
      </c>
      <c r="Q35" s="235" t="s">
        <v>67</v>
      </c>
      <c r="R35" s="236"/>
      <c r="S35" s="236"/>
      <c r="T35" s="237"/>
      <c r="U35" s="241" t="s">
        <v>67</v>
      </c>
      <c r="V35" s="241"/>
      <c r="W35" s="241"/>
      <c r="X35" s="241"/>
      <c r="Y35" s="241" t="s">
        <v>68</v>
      </c>
      <c r="Z35" s="241"/>
      <c r="AA35" s="241"/>
      <c r="AB35" s="241"/>
      <c r="AC35" s="241" t="s">
        <v>69</v>
      </c>
      <c r="AD35" s="241"/>
      <c r="AE35" s="243"/>
      <c r="AG35" s="21"/>
      <c r="AH35" s="21"/>
      <c r="AI35" s="21"/>
      <c r="AJ35" s="21"/>
      <c r="AK35" s="21"/>
      <c r="AL35" s="21"/>
      <c r="AM35" s="21"/>
      <c r="AN35" s="21"/>
      <c r="AO35" s="21"/>
    </row>
    <row r="36" spans="1:41" ht="69.75" customHeight="1" thickBot="1">
      <c r="A36" s="219"/>
      <c r="B36" s="221"/>
      <c r="C36" s="24" t="s">
        <v>70</v>
      </c>
      <c r="D36" s="188">
        <v>15</v>
      </c>
      <c r="E36" s="25"/>
      <c r="F36" s="25"/>
      <c r="G36" s="26"/>
      <c r="H36" s="26"/>
      <c r="I36" s="26"/>
      <c r="J36" s="26"/>
      <c r="K36" s="26"/>
      <c r="L36" s="26"/>
      <c r="M36" s="26"/>
      <c r="N36" s="26"/>
      <c r="O36" s="26"/>
      <c r="P36" s="190">
        <f>MAX(D36:O36)</f>
        <v>15</v>
      </c>
      <c r="Q36" s="238"/>
      <c r="R36" s="239"/>
      <c r="S36" s="239"/>
      <c r="T36" s="240"/>
      <c r="U36" s="242"/>
      <c r="V36" s="242"/>
      <c r="W36" s="242"/>
      <c r="X36" s="242"/>
      <c r="Y36" s="242"/>
      <c r="Z36" s="242"/>
      <c r="AA36" s="242"/>
      <c r="AB36" s="242"/>
      <c r="AC36" s="242"/>
      <c r="AD36" s="242"/>
      <c r="AE36" s="244"/>
      <c r="AG36" s="21"/>
      <c r="AH36" s="21"/>
      <c r="AI36" s="21"/>
      <c r="AJ36" s="21"/>
      <c r="AK36" s="21"/>
      <c r="AL36" s="21"/>
      <c r="AM36" s="21"/>
      <c r="AN36" s="21"/>
      <c r="AO36" s="21"/>
    </row>
    <row r="37" spans="1:41" customFormat="1" ht="17.25" customHeight="1" thickBot="1"/>
    <row r="38" spans="1:41" ht="45" customHeight="1" thickBot="1">
      <c r="A38" s="226" t="s">
        <v>71</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25" customHeight="1">
      <c r="A39" s="222" t="s">
        <v>72</v>
      </c>
      <c r="B39" s="224" t="s">
        <v>73</v>
      </c>
      <c r="C39" s="230" t="s">
        <v>74</v>
      </c>
      <c r="D39" s="232" t="s">
        <v>75</v>
      </c>
      <c r="E39" s="233"/>
      <c r="F39" s="233"/>
      <c r="G39" s="233"/>
      <c r="H39" s="233"/>
      <c r="I39" s="233"/>
      <c r="J39" s="233"/>
      <c r="K39" s="233"/>
      <c r="L39" s="233"/>
      <c r="M39" s="233"/>
      <c r="N39" s="233"/>
      <c r="O39" s="233"/>
      <c r="P39" s="234"/>
      <c r="Q39" s="224" t="s">
        <v>76</v>
      </c>
      <c r="R39" s="224"/>
      <c r="S39" s="224"/>
      <c r="T39" s="224"/>
      <c r="U39" s="224"/>
      <c r="V39" s="224"/>
      <c r="W39" s="224"/>
      <c r="X39" s="224"/>
      <c r="Y39" s="224"/>
      <c r="Z39" s="224"/>
      <c r="AA39" s="224"/>
      <c r="AB39" s="224"/>
      <c r="AC39" s="224"/>
      <c r="AD39" s="224"/>
      <c r="AE39" s="245"/>
      <c r="AG39" s="21"/>
      <c r="AH39" s="21"/>
      <c r="AI39" s="21"/>
      <c r="AJ39" s="21"/>
      <c r="AK39" s="21"/>
      <c r="AL39" s="21"/>
      <c r="AM39" s="21"/>
      <c r="AN39" s="21"/>
      <c r="AO39" s="21"/>
    </row>
    <row r="40" spans="1:41" ht="26.25" customHeight="1">
      <c r="A40" s="223"/>
      <c r="B40" s="225"/>
      <c r="C40" s="231"/>
      <c r="D40" s="103" t="s">
        <v>77</v>
      </c>
      <c r="E40" s="103" t="s">
        <v>78</v>
      </c>
      <c r="F40" s="103" t="s">
        <v>79</v>
      </c>
      <c r="G40" s="103" t="s">
        <v>80</v>
      </c>
      <c r="H40" s="103" t="s">
        <v>81</v>
      </c>
      <c r="I40" s="103" t="s">
        <v>82</v>
      </c>
      <c r="J40" s="103" t="s">
        <v>83</v>
      </c>
      <c r="K40" s="103" t="s">
        <v>84</v>
      </c>
      <c r="L40" s="103" t="s">
        <v>85</v>
      </c>
      <c r="M40" s="103" t="s">
        <v>86</v>
      </c>
      <c r="N40" s="103" t="s">
        <v>87</v>
      </c>
      <c r="O40" s="103" t="s">
        <v>88</v>
      </c>
      <c r="P40" s="103" t="s">
        <v>89</v>
      </c>
      <c r="Q40" s="201" t="s">
        <v>90</v>
      </c>
      <c r="R40" s="202"/>
      <c r="S40" s="202"/>
      <c r="T40" s="202"/>
      <c r="U40" s="202"/>
      <c r="V40" s="202"/>
      <c r="W40" s="202"/>
      <c r="X40" s="229"/>
      <c r="Y40" s="201" t="s">
        <v>91</v>
      </c>
      <c r="Z40" s="202"/>
      <c r="AA40" s="202"/>
      <c r="AB40" s="202"/>
      <c r="AC40" s="202"/>
      <c r="AD40" s="202"/>
      <c r="AE40" s="203"/>
      <c r="AG40" s="27"/>
      <c r="AH40" s="27"/>
      <c r="AI40" s="27"/>
      <c r="AJ40" s="27"/>
      <c r="AK40" s="27"/>
      <c r="AL40" s="27"/>
      <c r="AM40" s="27"/>
      <c r="AN40" s="27"/>
      <c r="AO40" s="27"/>
    </row>
    <row r="41" spans="1:41" ht="32.25" customHeight="1">
      <c r="A41" s="215" t="s">
        <v>92</v>
      </c>
      <c r="B41" s="217">
        <v>0.11</v>
      </c>
      <c r="C41" s="31" t="s">
        <v>66</v>
      </c>
      <c r="D41" s="151">
        <v>0</v>
      </c>
      <c r="E41" s="152">
        <v>0.1</v>
      </c>
      <c r="F41" s="151">
        <v>0.3</v>
      </c>
      <c r="G41" s="151">
        <v>0.3</v>
      </c>
      <c r="H41" s="151">
        <v>0.3</v>
      </c>
      <c r="I41" s="32"/>
      <c r="J41" s="32"/>
      <c r="K41" s="32"/>
      <c r="L41" s="32"/>
      <c r="M41" s="32"/>
      <c r="N41" s="32"/>
      <c r="O41" s="32"/>
      <c r="P41" s="114">
        <f t="shared" ref="P41:P50" si="0">SUM(D41:O41)</f>
        <v>1</v>
      </c>
      <c r="Q41" s="195" t="s">
        <v>447</v>
      </c>
      <c r="R41" s="196"/>
      <c r="S41" s="196"/>
      <c r="T41" s="196"/>
      <c r="U41" s="196"/>
      <c r="V41" s="196"/>
      <c r="W41" s="196"/>
      <c r="X41" s="197"/>
      <c r="Y41" s="195" t="s">
        <v>448</v>
      </c>
      <c r="Z41" s="196"/>
      <c r="AA41" s="196"/>
      <c r="AB41" s="196"/>
      <c r="AC41" s="196"/>
      <c r="AD41" s="196"/>
      <c r="AE41" s="204"/>
      <c r="AG41" s="28"/>
      <c r="AH41" s="28"/>
      <c r="AI41" s="28"/>
      <c r="AJ41" s="28"/>
      <c r="AK41" s="28"/>
      <c r="AL41" s="28"/>
      <c r="AM41" s="28"/>
      <c r="AN41" s="28"/>
      <c r="AO41" s="28"/>
    </row>
    <row r="42" spans="1:41" ht="89.25" customHeight="1">
      <c r="A42" s="216"/>
      <c r="B42" s="217"/>
      <c r="C42" s="29" t="s">
        <v>70</v>
      </c>
      <c r="D42" s="30">
        <v>0</v>
      </c>
      <c r="E42" s="30"/>
      <c r="F42" s="30"/>
      <c r="G42" s="30"/>
      <c r="H42" s="30"/>
      <c r="I42" s="30"/>
      <c r="J42" s="30"/>
      <c r="K42" s="30"/>
      <c r="L42" s="30"/>
      <c r="M42" s="30"/>
      <c r="N42" s="30"/>
      <c r="O42" s="30"/>
      <c r="P42" s="114">
        <f t="shared" si="0"/>
        <v>0</v>
      </c>
      <c r="Q42" s="198"/>
      <c r="R42" s="199"/>
      <c r="S42" s="199"/>
      <c r="T42" s="199"/>
      <c r="U42" s="199"/>
      <c r="V42" s="199"/>
      <c r="W42" s="199"/>
      <c r="X42" s="200"/>
      <c r="Y42" s="198"/>
      <c r="Z42" s="199"/>
      <c r="AA42" s="199"/>
      <c r="AB42" s="199"/>
      <c r="AC42" s="199"/>
      <c r="AD42" s="199"/>
      <c r="AE42" s="205"/>
    </row>
    <row r="43" spans="1:41" ht="28.5" customHeight="1">
      <c r="A43" s="215" t="s">
        <v>93</v>
      </c>
      <c r="B43" s="217">
        <v>0.02</v>
      </c>
      <c r="C43" s="31" t="s">
        <v>66</v>
      </c>
      <c r="D43" s="151">
        <v>0</v>
      </c>
      <c r="E43" s="152">
        <v>0.1</v>
      </c>
      <c r="F43" s="151">
        <v>0.3</v>
      </c>
      <c r="G43" s="151">
        <v>0.3</v>
      </c>
      <c r="H43" s="151">
        <v>0.3</v>
      </c>
      <c r="I43" s="32"/>
      <c r="J43" s="32"/>
      <c r="K43" s="32"/>
      <c r="L43" s="32"/>
      <c r="M43" s="32"/>
      <c r="N43" s="32"/>
      <c r="O43" s="32"/>
      <c r="P43" s="114">
        <f t="shared" si="0"/>
        <v>1</v>
      </c>
      <c r="Q43" s="206" t="s">
        <v>67</v>
      </c>
      <c r="R43" s="207"/>
      <c r="S43" s="207"/>
      <c r="T43" s="207"/>
      <c r="U43" s="207"/>
      <c r="V43" s="207"/>
      <c r="W43" s="207"/>
      <c r="X43" s="208"/>
      <c r="Y43" s="212" t="s">
        <v>94</v>
      </c>
      <c r="Z43" s="207"/>
      <c r="AA43" s="207"/>
      <c r="AB43" s="207"/>
      <c r="AC43" s="207"/>
      <c r="AD43" s="207"/>
      <c r="AE43" s="213"/>
      <c r="AF43"/>
    </row>
    <row r="44" spans="1:41" ht="28.5" customHeight="1">
      <c r="A44" s="216"/>
      <c r="B44" s="217"/>
      <c r="C44" s="29" t="s">
        <v>70</v>
      </c>
      <c r="D44" s="30">
        <v>0.02</v>
      </c>
      <c r="E44" s="30"/>
      <c r="F44" s="30"/>
      <c r="G44" s="30"/>
      <c r="H44" s="30"/>
      <c r="I44" s="30"/>
      <c r="J44" s="30"/>
      <c r="K44" s="30"/>
      <c r="L44" s="30"/>
      <c r="M44" s="30"/>
      <c r="N44" s="30"/>
      <c r="O44" s="30"/>
      <c r="P44" s="114">
        <f t="shared" si="0"/>
        <v>0.02</v>
      </c>
      <c r="Q44" s="209"/>
      <c r="R44" s="210"/>
      <c r="S44" s="210"/>
      <c r="T44" s="210"/>
      <c r="U44" s="210"/>
      <c r="V44" s="210"/>
      <c r="W44" s="210"/>
      <c r="X44" s="211"/>
      <c r="Y44" s="209"/>
      <c r="Z44" s="210"/>
      <c r="AA44" s="210"/>
      <c r="AB44" s="210"/>
      <c r="AC44" s="210"/>
      <c r="AD44" s="210"/>
      <c r="AE44" s="214"/>
      <c r="AF44"/>
    </row>
    <row r="45" spans="1:41" ht="28.5" customHeight="1">
      <c r="A45" s="215" t="s">
        <v>95</v>
      </c>
      <c r="B45" s="217">
        <v>0.1</v>
      </c>
      <c r="C45" s="31" t="s">
        <v>66</v>
      </c>
      <c r="D45" s="150">
        <v>0</v>
      </c>
      <c r="E45" s="152">
        <v>0.1</v>
      </c>
      <c r="F45" s="151">
        <v>0.3</v>
      </c>
      <c r="G45" s="151">
        <v>0.3</v>
      </c>
      <c r="H45" s="151">
        <v>0.3</v>
      </c>
      <c r="I45" s="32"/>
      <c r="J45" s="32"/>
      <c r="K45" s="32"/>
      <c r="L45" s="32"/>
      <c r="M45" s="32"/>
      <c r="N45" s="32"/>
      <c r="O45" s="32"/>
      <c r="P45" s="114">
        <f t="shared" si="0"/>
        <v>1</v>
      </c>
      <c r="Q45" s="195" t="s">
        <v>447</v>
      </c>
      <c r="R45" s="196"/>
      <c r="S45" s="196"/>
      <c r="T45" s="196"/>
      <c r="U45" s="196"/>
      <c r="V45" s="196"/>
      <c r="W45" s="196"/>
      <c r="X45" s="197"/>
      <c r="Y45" s="195" t="s">
        <v>448</v>
      </c>
      <c r="Z45" s="196"/>
      <c r="AA45" s="196"/>
      <c r="AB45" s="196"/>
      <c r="AC45" s="196"/>
      <c r="AD45" s="196"/>
      <c r="AE45" s="204"/>
      <c r="AF45"/>
    </row>
    <row r="46" spans="1:41" ht="28.5" customHeight="1">
      <c r="A46" s="216"/>
      <c r="B46" s="217"/>
      <c r="C46" s="29" t="s">
        <v>70</v>
      </c>
      <c r="D46" s="30">
        <v>0</v>
      </c>
      <c r="E46" s="30"/>
      <c r="F46" s="30"/>
      <c r="G46" s="30"/>
      <c r="H46" s="30"/>
      <c r="I46" s="30"/>
      <c r="J46" s="30"/>
      <c r="K46" s="30"/>
      <c r="L46" s="30"/>
      <c r="M46" s="30"/>
      <c r="N46" s="30"/>
      <c r="O46" s="30"/>
      <c r="P46" s="114">
        <f t="shared" si="0"/>
        <v>0</v>
      </c>
      <c r="Q46" s="198"/>
      <c r="R46" s="199"/>
      <c r="S46" s="199"/>
      <c r="T46" s="199"/>
      <c r="U46" s="199"/>
      <c r="V46" s="199"/>
      <c r="W46" s="199"/>
      <c r="X46" s="200"/>
      <c r="Y46" s="198"/>
      <c r="Z46" s="199"/>
      <c r="AA46" s="199"/>
      <c r="AB46" s="199"/>
      <c r="AC46" s="199"/>
      <c r="AD46" s="199"/>
      <c r="AE46" s="205"/>
      <c r="AF46"/>
    </row>
    <row r="47" spans="1:41" ht="28.5" customHeight="1">
      <c r="A47" s="215" t="s">
        <v>96</v>
      </c>
      <c r="B47" s="217">
        <v>0.11</v>
      </c>
      <c r="C47" s="31" t="s">
        <v>66</v>
      </c>
      <c r="D47" s="150">
        <v>0</v>
      </c>
      <c r="E47" s="150">
        <v>0</v>
      </c>
      <c r="F47" s="150">
        <v>0.7</v>
      </c>
      <c r="G47" s="150">
        <v>0.15</v>
      </c>
      <c r="H47" s="150">
        <v>0.15</v>
      </c>
      <c r="I47" s="32"/>
      <c r="J47" s="32"/>
      <c r="K47" s="32"/>
      <c r="L47" s="32"/>
      <c r="M47" s="32"/>
      <c r="N47" s="32"/>
      <c r="O47" s="32"/>
      <c r="P47" s="114">
        <f t="shared" ref="P47:P48" si="1">SUM(D47:O47)</f>
        <v>1</v>
      </c>
      <c r="Q47" s="195" t="s">
        <v>447</v>
      </c>
      <c r="R47" s="196"/>
      <c r="S47" s="196"/>
      <c r="T47" s="196"/>
      <c r="U47" s="196"/>
      <c r="V47" s="196"/>
      <c r="W47" s="196"/>
      <c r="X47" s="197"/>
      <c r="Y47" s="195" t="s">
        <v>448</v>
      </c>
      <c r="Z47" s="196"/>
      <c r="AA47" s="196"/>
      <c r="AB47" s="196"/>
      <c r="AC47" s="196"/>
      <c r="AD47" s="196"/>
      <c r="AE47" s="204"/>
      <c r="AF47"/>
    </row>
    <row r="48" spans="1:41" ht="28.5" customHeight="1" thickBot="1">
      <c r="A48" s="216"/>
      <c r="B48" s="217"/>
      <c r="C48" s="24" t="s">
        <v>70</v>
      </c>
      <c r="D48" s="30">
        <v>0</v>
      </c>
      <c r="E48" s="33"/>
      <c r="F48" s="33"/>
      <c r="G48" s="33"/>
      <c r="H48" s="33"/>
      <c r="I48" s="30"/>
      <c r="J48" s="30"/>
      <c r="K48" s="30"/>
      <c r="L48" s="30"/>
      <c r="M48" s="30"/>
      <c r="N48" s="30"/>
      <c r="O48" s="30"/>
      <c r="P48" s="114">
        <f t="shared" si="1"/>
        <v>0</v>
      </c>
      <c r="Q48" s="198"/>
      <c r="R48" s="199"/>
      <c r="S48" s="199"/>
      <c r="T48" s="199"/>
      <c r="U48" s="199"/>
      <c r="V48" s="199"/>
      <c r="W48" s="199"/>
      <c r="X48" s="200"/>
      <c r="Y48" s="198"/>
      <c r="Z48" s="199"/>
      <c r="AA48" s="199"/>
      <c r="AB48" s="199"/>
      <c r="AC48" s="199"/>
      <c r="AD48" s="199"/>
      <c r="AE48" s="205"/>
      <c r="AF48"/>
    </row>
    <row r="49" spans="1:32" ht="28.5" customHeight="1">
      <c r="A49" s="215" t="s">
        <v>97</v>
      </c>
      <c r="B49" s="217">
        <v>0.11</v>
      </c>
      <c r="C49" s="31" t="s">
        <v>66</v>
      </c>
      <c r="D49" s="151">
        <v>0</v>
      </c>
      <c r="E49" s="152">
        <v>0.1</v>
      </c>
      <c r="F49" s="151">
        <v>0.3</v>
      </c>
      <c r="G49" s="151">
        <v>0.3</v>
      </c>
      <c r="H49" s="151">
        <v>0.3</v>
      </c>
      <c r="I49" s="32"/>
      <c r="J49" s="32"/>
      <c r="K49" s="32"/>
      <c r="L49" s="32"/>
      <c r="M49" s="32"/>
      <c r="N49" s="32"/>
      <c r="O49" s="32"/>
      <c r="P49" s="114">
        <f t="shared" si="0"/>
        <v>1</v>
      </c>
      <c r="Q49" s="195" t="s">
        <v>447</v>
      </c>
      <c r="R49" s="196"/>
      <c r="S49" s="196"/>
      <c r="T49" s="196"/>
      <c r="U49" s="196"/>
      <c r="V49" s="196"/>
      <c r="W49" s="196"/>
      <c r="X49" s="197"/>
      <c r="Y49" s="195" t="s">
        <v>448</v>
      </c>
      <c r="Z49" s="196"/>
      <c r="AA49" s="196"/>
      <c r="AB49" s="196"/>
      <c r="AC49" s="196"/>
      <c r="AD49" s="196"/>
      <c r="AE49" s="204"/>
      <c r="AF49"/>
    </row>
    <row r="50" spans="1:32" ht="89.25" customHeight="1" thickBot="1">
      <c r="A50" s="216"/>
      <c r="B50" s="217"/>
      <c r="C50" s="24" t="s">
        <v>70</v>
      </c>
      <c r="D50" s="30">
        <v>0</v>
      </c>
      <c r="E50" s="33"/>
      <c r="F50" s="33"/>
      <c r="G50" s="33"/>
      <c r="H50" s="33"/>
      <c r="I50" s="33"/>
      <c r="J50" s="33"/>
      <c r="K50" s="33"/>
      <c r="L50" s="33"/>
      <c r="M50" s="33"/>
      <c r="N50" s="33"/>
      <c r="O50" s="33"/>
      <c r="P50" s="115">
        <f t="shared" si="0"/>
        <v>0</v>
      </c>
      <c r="Q50" s="198"/>
      <c r="R50" s="199"/>
      <c r="S50" s="199"/>
      <c r="T50" s="199"/>
      <c r="U50" s="199"/>
      <c r="V50" s="199"/>
      <c r="W50" s="199"/>
      <c r="X50" s="200"/>
      <c r="Y50" s="198"/>
      <c r="Z50" s="199"/>
      <c r="AA50" s="199"/>
      <c r="AB50" s="199"/>
      <c r="AC50" s="199"/>
      <c r="AD50" s="199"/>
      <c r="AE50" s="205"/>
      <c r="AF50"/>
    </row>
    <row r="51" spans="1:32" ht="15" customHeight="1">
      <c r="A51" s="2" t="s">
        <v>98</v>
      </c>
    </row>
  </sheetData>
  <mergeCells count="8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9:A50"/>
    <mergeCell ref="B49:B50"/>
    <mergeCell ref="A43:A44"/>
    <mergeCell ref="B43:B44"/>
    <mergeCell ref="A45:A46"/>
    <mergeCell ref="B45:B46"/>
    <mergeCell ref="A47:A48"/>
    <mergeCell ref="B47:B48"/>
    <mergeCell ref="Q49:X50"/>
    <mergeCell ref="Y40:AE40"/>
    <mergeCell ref="Y41:AE42"/>
    <mergeCell ref="Q43:X44"/>
    <mergeCell ref="Y43:AE44"/>
    <mergeCell ref="Q45:X46"/>
    <mergeCell ref="Q41:X42"/>
    <mergeCell ref="Q47:X48"/>
    <mergeCell ref="Y45:AE46"/>
    <mergeCell ref="Y47:AE48"/>
    <mergeCell ref="Y49:AE50"/>
  </mergeCells>
  <dataValidations count="3">
    <dataValidation type="textLength" operator="lessThanOrEqual" allowBlank="1" showInputMessage="1" showErrorMessage="1" errorTitle="Máximo 2.000 caracteres" error="Máximo 2.000 caracteres" sqref="AC35 Q35 Y35 Q43 Q47 Q45 Q49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3" r:id="rId1" xr:uid="{B7DC17FB-0D1E-4632-AE8D-BCFD2ACF9402}"/>
  </hyperlinks>
  <pageMargins left="0.25" right="0.25" top="0.75" bottom="0.75" header="0.3" footer="0.3"/>
  <pageSetup scale="2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6627-8B7F-4B8F-8AB2-4859A0C5EAC4}">
  <sheetPr>
    <tabColor theme="7" tint="0.39997558519241921"/>
    <pageSetUpPr fitToPage="1"/>
  </sheetPr>
  <dimension ref="A1:AO45"/>
  <sheetViews>
    <sheetView showGridLines="0" topLeftCell="R36" zoomScale="70" zoomScaleNormal="70" workbookViewId="0">
      <selection activeCell="E47" sqref="E47"/>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19" width="18.140625" style="2" customWidth="1"/>
    <col min="20" max="20" width="23.140625" style="2" customWidth="1"/>
    <col min="21"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4"/>
      <c r="B1" s="297"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9"/>
      <c r="AB1" s="306" t="s">
        <v>1</v>
      </c>
      <c r="AC1" s="307"/>
      <c r="AD1" s="307"/>
      <c r="AE1" s="308"/>
    </row>
    <row r="2" spans="1:31" ht="30.75" customHeight="1" thickBot="1">
      <c r="A2" s="295"/>
      <c r="B2" s="297" t="s">
        <v>2</v>
      </c>
      <c r="C2" s="298"/>
      <c r="D2" s="298"/>
      <c r="E2" s="298"/>
      <c r="F2" s="298"/>
      <c r="G2" s="298"/>
      <c r="H2" s="298"/>
      <c r="I2" s="298"/>
      <c r="J2" s="298"/>
      <c r="K2" s="298"/>
      <c r="L2" s="298"/>
      <c r="M2" s="298"/>
      <c r="N2" s="298"/>
      <c r="O2" s="298"/>
      <c r="P2" s="298"/>
      <c r="Q2" s="298"/>
      <c r="R2" s="298"/>
      <c r="S2" s="298"/>
      <c r="T2" s="298"/>
      <c r="U2" s="298"/>
      <c r="V2" s="298"/>
      <c r="W2" s="298"/>
      <c r="X2" s="298"/>
      <c r="Y2" s="298"/>
      <c r="Z2" s="298"/>
      <c r="AA2" s="299"/>
      <c r="AB2" s="306" t="s">
        <v>3</v>
      </c>
      <c r="AC2" s="307"/>
      <c r="AD2" s="307"/>
      <c r="AE2" s="308"/>
    </row>
    <row r="3" spans="1:31" ht="24" customHeight="1" thickBot="1">
      <c r="A3" s="295"/>
      <c r="B3" s="300" t="s">
        <v>4</v>
      </c>
      <c r="C3" s="301"/>
      <c r="D3" s="301"/>
      <c r="E3" s="301"/>
      <c r="F3" s="301"/>
      <c r="G3" s="301"/>
      <c r="H3" s="301"/>
      <c r="I3" s="301"/>
      <c r="J3" s="301"/>
      <c r="K3" s="301"/>
      <c r="L3" s="301"/>
      <c r="M3" s="301"/>
      <c r="N3" s="301"/>
      <c r="O3" s="301"/>
      <c r="P3" s="301"/>
      <c r="Q3" s="301"/>
      <c r="R3" s="301"/>
      <c r="S3" s="301"/>
      <c r="T3" s="301"/>
      <c r="U3" s="301"/>
      <c r="V3" s="301"/>
      <c r="W3" s="301"/>
      <c r="X3" s="301"/>
      <c r="Y3" s="301"/>
      <c r="Z3" s="301"/>
      <c r="AA3" s="302"/>
      <c r="AB3" s="306" t="s">
        <v>5</v>
      </c>
      <c r="AC3" s="307"/>
      <c r="AD3" s="307"/>
      <c r="AE3" s="308"/>
    </row>
    <row r="4" spans="1:31" ht="21.75" customHeight="1" thickBot="1">
      <c r="A4" s="296"/>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5"/>
      <c r="AB4" s="309" t="s">
        <v>6</v>
      </c>
      <c r="AC4" s="310"/>
      <c r="AD4" s="310"/>
      <c r="AE4" s="311"/>
    </row>
    <row r="5" spans="1:31" ht="9" customHeight="1" thickBot="1">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251" t="s">
        <v>7</v>
      </c>
      <c r="B7" s="252"/>
      <c r="C7" s="289" t="s">
        <v>8</v>
      </c>
      <c r="D7" s="251" t="s">
        <v>9</v>
      </c>
      <c r="E7" s="257"/>
      <c r="F7" s="257"/>
      <c r="G7" s="257"/>
      <c r="H7" s="252"/>
      <c r="I7" s="281">
        <v>45329</v>
      </c>
      <c r="J7" s="282"/>
      <c r="K7" s="251" t="s">
        <v>10</v>
      </c>
      <c r="L7" s="252"/>
      <c r="M7" s="273" t="s">
        <v>11</v>
      </c>
      <c r="N7" s="274"/>
      <c r="O7" s="262"/>
      <c r="P7" s="263"/>
      <c r="Q7" s="4"/>
      <c r="R7" s="4"/>
      <c r="S7" s="4"/>
      <c r="T7" s="4"/>
      <c r="U7" s="4"/>
      <c r="V7" s="4"/>
      <c r="W7" s="4"/>
      <c r="X7" s="4"/>
      <c r="Y7" s="4"/>
      <c r="Z7" s="5"/>
      <c r="AA7" s="4"/>
      <c r="AB7" s="4"/>
      <c r="AD7" s="7"/>
      <c r="AE7" s="8"/>
    </row>
    <row r="8" spans="1:31" ht="15" customHeight="1">
      <c r="A8" s="253"/>
      <c r="B8" s="254"/>
      <c r="C8" s="290"/>
      <c r="D8" s="253"/>
      <c r="E8" s="258"/>
      <c r="F8" s="258"/>
      <c r="G8" s="258"/>
      <c r="H8" s="254"/>
      <c r="I8" s="283"/>
      <c r="J8" s="284"/>
      <c r="K8" s="253"/>
      <c r="L8" s="254"/>
      <c r="M8" s="292" t="s">
        <v>13</v>
      </c>
      <c r="N8" s="293"/>
      <c r="O8" s="275"/>
      <c r="P8" s="276"/>
      <c r="Q8" s="4"/>
      <c r="R8" s="4"/>
      <c r="S8" s="4"/>
      <c r="T8" s="4"/>
      <c r="U8" s="4"/>
      <c r="V8" s="4"/>
      <c r="W8" s="4"/>
      <c r="X8" s="4"/>
      <c r="Y8" s="4"/>
      <c r="Z8" s="5"/>
      <c r="AA8" s="4"/>
      <c r="AB8" s="4"/>
      <c r="AD8" s="7"/>
      <c r="AE8" s="8"/>
    </row>
    <row r="9" spans="1:31" ht="15.75" customHeight="1" thickBot="1">
      <c r="A9" s="255"/>
      <c r="B9" s="256"/>
      <c r="C9" s="291"/>
      <c r="D9" s="255"/>
      <c r="E9" s="259"/>
      <c r="F9" s="259"/>
      <c r="G9" s="259"/>
      <c r="H9" s="256"/>
      <c r="I9" s="285"/>
      <c r="J9" s="286"/>
      <c r="K9" s="255"/>
      <c r="L9" s="256"/>
      <c r="M9" s="277" t="s">
        <v>14</v>
      </c>
      <c r="N9" s="278"/>
      <c r="O9" s="279" t="s">
        <v>12</v>
      </c>
      <c r="P9" s="280"/>
      <c r="Q9" s="4"/>
      <c r="R9" s="4"/>
      <c r="S9" s="4"/>
      <c r="T9" s="4"/>
      <c r="U9" s="4"/>
      <c r="V9" s="4"/>
      <c r="W9" s="4"/>
      <c r="X9" s="4"/>
      <c r="Y9" s="4"/>
      <c r="Z9" s="5"/>
      <c r="AA9" s="4"/>
      <c r="AB9" s="4"/>
      <c r="AD9" s="7"/>
      <c r="AE9" s="8"/>
    </row>
    <row r="10" spans="1:31" ht="15" customHeight="1" thickBot="1">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c r="A11" s="251" t="s">
        <v>15</v>
      </c>
      <c r="B11" s="252"/>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c r="A12" s="253"/>
      <c r="B12" s="254"/>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c r="A13" s="255"/>
      <c r="B13" s="256"/>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0" t="s">
        <v>17</v>
      </c>
      <c r="B15" s="261"/>
      <c r="C15" s="270" t="s">
        <v>18</v>
      </c>
      <c r="D15" s="271"/>
      <c r="E15" s="271"/>
      <c r="F15" s="271"/>
      <c r="G15" s="271"/>
      <c r="H15" s="271"/>
      <c r="I15" s="271"/>
      <c r="J15" s="271"/>
      <c r="K15" s="272"/>
      <c r="L15" s="287" t="s">
        <v>19</v>
      </c>
      <c r="M15" s="320"/>
      <c r="N15" s="320"/>
      <c r="O15" s="320"/>
      <c r="P15" s="320"/>
      <c r="Q15" s="288"/>
      <c r="R15" s="321" t="s">
        <v>20</v>
      </c>
      <c r="S15" s="322"/>
      <c r="T15" s="322"/>
      <c r="U15" s="322"/>
      <c r="V15" s="322"/>
      <c r="W15" s="322"/>
      <c r="X15" s="323"/>
      <c r="Y15" s="287" t="s">
        <v>21</v>
      </c>
      <c r="Z15" s="288"/>
      <c r="AA15" s="312" t="s">
        <v>22</v>
      </c>
      <c r="AB15" s="313"/>
      <c r="AC15" s="313"/>
      <c r="AD15" s="313"/>
      <c r="AE15" s="314"/>
    </row>
    <row r="16" spans="1:31" ht="9" customHeight="1" thickBot="1">
      <c r="A16" s="6"/>
      <c r="B16" s="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D16" s="7"/>
      <c r="AE16" s="8"/>
    </row>
    <row r="17" spans="1:32" s="16" customFormat="1" ht="37.5" customHeight="1" thickBot="1">
      <c r="A17" s="260" t="s">
        <v>23</v>
      </c>
      <c r="B17" s="261"/>
      <c r="C17" s="312" t="s">
        <v>99</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4"/>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287" t="s">
        <v>25</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288"/>
      <c r="AF19" s="20"/>
    </row>
    <row r="20" spans="1:32" ht="32.25" customHeight="1" thickBot="1">
      <c r="A20" s="107" t="s">
        <v>26</v>
      </c>
      <c r="B20" s="317" t="s">
        <v>27</v>
      </c>
      <c r="C20" s="318"/>
      <c r="D20" s="318"/>
      <c r="E20" s="318"/>
      <c r="F20" s="318"/>
      <c r="G20" s="318"/>
      <c r="H20" s="318"/>
      <c r="I20" s="318"/>
      <c r="J20" s="318"/>
      <c r="K20" s="318"/>
      <c r="L20" s="318"/>
      <c r="M20" s="318"/>
      <c r="N20" s="318"/>
      <c r="O20" s="319"/>
      <c r="P20" s="287" t="s">
        <v>28</v>
      </c>
      <c r="Q20" s="320"/>
      <c r="R20" s="320"/>
      <c r="S20" s="320"/>
      <c r="T20" s="320"/>
      <c r="U20" s="320"/>
      <c r="V20" s="320"/>
      <c r="W20" s="320"/>
      <c r="X20" s="320"/>
      <c r="Y20" s="320"/>
      <c r="Z20" s="320"/>
      <c r="AA20" s="320"/>
      <c r="AB20" s="320"/>
      <c r="AC20" s="320"/>
      <c r="AD20" s="320"/>
      <c r="AE20" s="288"/>
      <c r="AF20" s="20"/>
    </row>
    <row r="21" spans="1:32" ht="32.25" customHeight="1" thickBot="1">
      <c r="A21" s="148">
        <v>7312420</v>
      </c>
      <c r="B21" s="116" t="s">
        <v>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6"/>
      <c r="Q21" s="107" t="s">
        <v>8</v>
      </c>
      <c r="R21" s="108" t="s">
        <v>29</v>
      </c>
      <c r="S21" s="108" t="s">
        <v>30</v>
      </c>
      <c r="T21" s="108" t="s">
        <v>31</v>
      </c>
      <c r="U21" s="108" t="s">
        <v>32</v>
      </c>
      <c r="V21" s="108" t="s">
        <v>33</v>
      </c>
      <c r="W21" s="108" t="s">
        <v>34</v>
      </c>
      <c r="X21" s="108" t="s">
        <v>35</v>
      </c>
      <c r="Y21" s="108" t="s">
        <v>36</v>
      </c>
      <c r="Z21" s="108" t="s">
        <v>37</v>
      </c>
      <c r="AA21" s="108" t="s">
        <v>38</v>
      </c>
      <c r="AB21" s="108" t="s">
        <v>39</v>
      </c>
      <c r="AC21" s="108" t="s">
        <v>40</v>
      </c>
      <c r="AD21" s="145" t="s">
        <v>42</v>
      </c>
      <c r="AE21" s="145" t="s">
        <v>43</v>
      </c>
      <c r="AF21" s="1"/>
    </row>
    <row r="22" spans="1:32" ht="32.25" customHeight="1">
      <c r="A22" s="142" t="s">
        <v>44</v>
      </c>
      <c r="B22" s="153">
        <v>7312420</v>
      </c>
      <c r="C22" s="154"/>
      <c r="D22" s="154"/>
      <c r="E22" s="154"/>
      <c r="F22" s="84"/>
      <c r="G22" s="84"/>
      <c r="H22" s="84"/>
      <c r="I22" s="84"/>
      <c r="J22" s="84"/>
      <c r="K22" s="84"/>
      <c r="L22" s="84"/>
      <c r="M22" s="84"/>
      <c r="N22" s="84">
        <f>SUM(B22:M22)</f>
        <v>7312420</v>
      </c>
      <c r="O22" s="87"/>
      <c r="P22" s="142" t="s">
        <v>45</v>
      </c>
      <c r="Q22" s="173">
        <v>315721500</v>
      </c>
      <c r="R22" s="174"/>
      <c r="S22" s="109"/>
      <c r="T22" s="109"/>
      <c r="U22" s="109"/>
      <c r="V22" s="109"/>
      <c r="W22" s="109"/>
      <c r="X22" s="109"/>
      <c r="Y22" s="109"/>
      <c r="Z22" s="109"/>
      <c r="AA22" s="109"/>
      <c r="AB22" s="109"/>
      <c r="AC22" s="109">
        <f>SUM(Q22:AB22)</f>
        <v>315721500</v>
      </c>
      <c r="AE22" s="110"/>
      <c r="AF22" s="1"/>
    </row>
    <row r="23" spans="1:32" ht="32.25" customHeight="1">
      <c r="A23" s="143" t="s">
        <v>46</v>
      </c>
      <c r="B23" s="155">
        <v>0</v>
      </c>
      <c r="C23" s="156"/>
      <c r="D23" s="156"/>
      <c r="E23" s="156"/>
      <c r="F23" s="82"/>
      <c r="G23" s="82"/>
      <c r="H23" s="82"/>
      <c r="I23" s="82"/>
      <c r="J23" s="82"/>
      <c r="K23" s="82"/>
      <c r="L23" s="82"/>
      <c r="M23" s="82"/>
      <c r="N23" s="82">
        <f>SUM(B23:M23)</f>
        <v>0</v>
      </c>
      <c r="O23" s="96" t="str">
        <f>IFERROR(N23/(SUMIF(B23:M23,"&gt;0",B22:M22))," ")</f>
        <v xml:space="preserve"> </v>
      </c>
      <c r="P23" s="143" t="s">
        <v>47</v>
      </c>
      <c r="Q23" s="155">
        <v>66744000</v>
      </c>
      <c r="R23" s="156"/>
      <c r="S23" s="82"/>
      <c r="T23" s="82"/>
      <c r="U23" s="82"/>
      <c r="V23" s="82"/>
      <c r="W23" s="82"/>
      <c r="X23" s="82"/>
      <c r="Y23" s="82"/>
      <c r="Z23" s="82"/>
      <c r="AA23" s="82"/>
      <c r="AB23" s="82"/>
      <c r="AC23" s="82">
        <f>SUM(Q23:AB23)</f>
        <v>66744000</v>
      </c>
      <c r="AD23" s="82">
        <f>AC23/SUM(Q22:V22)</f>
        <v>0.2114015041737734</v>
      </c>
      <c r="AE23" s="88">
        <f>AC23/AC22</f>
        <v>0.2114015041737734</v>
      </c>
      <c r="AF23" s="1"/>
    </row>
    <row r="24" spans="1:32" ht="32.25" customHeight="1">
      <c r="A24" s="143" t="s">
        <v>48</v>
      </c>
      <c r="B24" s="155">
        <f>+B22+B23</f>
        <v>7312420</v>
      </c>
      <c r="C24" s="156"/>
      <c r="D24" s="156"/>
      <c r="E24" s="156"/>
      <c r="F24" s="82"/>
      <c r="G24" s="82"/>
      <c r="H24" s="82"/>
      <c r="I24" s="82"/>
      <c r="J24" s="82"/>
      <c r="K24" s="82"/>
      <c r="L24" s="82"/>
      <c r="M24" s="82"/>
      <c r="N24" s="82">
        <f>SUM(B24:M24)</f>
        <v>7312420</v>
      </c>
      <c r="O24" s="85"/>
      <c r="P24" s="143" t="s">
        <v>44</v>
      </c>
      <c r="Q24" s="83"/>
      <c r="R24" s="82"/>
      <c r="S24" s="82">
        <v>17986000</v>
      </c>
      <c r="T24" s="82">
        <v>29636000</v>
      </c>
      <c r="U24" s="82">
        <v>29636000</v>
      </c>
      <c r="V24" s="82">
        <v>29636000</v>
      </c>
      <c r="W24" s="82">
        <v>33629000</v>
      </c>
      <c r="X24" s="82">
        <v>29636000</v>
      </c>
      <c r="Y24" s="82">
        <v>29636000</v>
      </c>
      <c r="Z24" s="82">
        <v>29636000</v>
      </c>
      <c r="AA24" s="82">
        <v>29636000</v>
      </c>
      <c r="AB24" s="82">
        <f>29636000+27018500</f>
        <v>56654500</v>
      </c>
      <c r="AC24" s="82">
        <f>SUM(Q24:AB24)</f>
        <v>315721500</v>
      </c>
      <c r="AD24" s="82"/>
      <c r="AE24" s="111"/>
      <c r="AF24" s="1"/>
    </row>
    <row r="25" spans="1:32" ht="32.25" customHeight="1" thickBot="1">
      <c r="A25" s="144" t="s">
        <v>49</v>
      </c>
      <c r="B25" s="157">
        <v>3667420</v>
      </c>
      <c r="C25" s="158">
        <v>0</v>
      </c>
      <c r="D25" s="158"/>
      <c r="E25" s="158">
        <v>0</v>
      </c>
      <c r="F25" s="120"/>
      <c r="G25" s="120"/>
      <c r="H25" s="120"/>
      <c r="I25" s="120"/>
      <c r="J25" s="120"/>
      <c r="K25" s="120"/>
      <c r="L25" s="120"/>
      <c r="M25" s="120"/>
      <c r="N25" s="120">
        <f>SUM(B25:M25)</f>
        <v>3667420</v>
      </c>
      <c r="O25" s="121">
        <f>IFERROR(N25/(SUMIF(B25:M25,"&gt;0",B24:M24))," ")</f>
        <v>0.50153300822436353</v>
      </c>
      <c r="P25" s="144" t="s">
        <v>49</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row r="27" spans="1:32" ht="33.950000000000003" customHeight="1">
      <c r="A27" s="246" t="s">
        <v>50</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8"/>
    </row>
    <row r="28" spans="1:32" ht="15" customHeight="1">
      <c r="A28" s="223" t="s">
        <v>51</v>
      </c>
      <c r="B28" s="225" t="s">
        <v>52</v>
      </c>
      <c r="C28" s="225"/>
      <c r="D28" s="225" t="s">
        <v>53</v>
      </c>
      <c r="E28" s="225"/>
      <c r="F28" s="225"/>
      <c r="G28" s="225"/>
      <c r="H28" s="225"/>
      <c r="I28" s="225"/>
      <c r="J28" s="225"/>
      <c r="K28" s="225"/>
      <c r="L28" s="225"/>
      <c r="M28" s="225"/>
      <c r="N28" s="225"/>
      <c r="O28" s="225"/>
      <c r="P28" s="225" t="s">
        <v>40</v>
      </c>
      <c r="Q28" s="225" t="s">
        <v>54</v>
      </c>
      <c r="R28" s="225"/>
      <c r="S28" s="225"/>
      <c r="T28" s="225"/>
      <c r="U28" s="225"/>
      <c r="V28" s="225"/>
      <c r="W28" s="225"/>
      <c r="X28" s="225"/>
      <c r="Y28" s="225" t="s">
        <v>55</v>
      </c>
      <c r="Z28" s="225"/>
      <c r="AA28" s="225"/>
      <c r="AB28" s="225"/>
      <c r="AC28" s="225"/>
      <c r="AD28" s="225"/>
      <c r="AE28" s="249"/>
    </row>
    <row r="29" spans="1:32" ht="27" customHeight="1">
      <c r="A29" s="223"/>
      <c r="B29" s="225"/>
      <c r="C29" s="225"/>
      <c r="D29" s="103" t="s">
        <v>8</v>
      </c>
      <c r="E29" s="103" t="s">
        <v>29</v>
      </c>
      <c r="F29" s="103" t="s">
        <v>30</v>
      </c>
      <c r="G29" s="103" t="s">
        <v>31</v>
      </c>
      <c r="H29" s="103" t="s">
        <v>32</v>
      </c>
      <c r="I29" s="103" t="s">
        <v>33</v>
      </c>
      <c r="J29" s="103" t="s">
        <v>34</v>
      </c>
      <c r="K29" s="103" t="s">
        <v>35</v>
      </c>
      <c r="L29" s="103" t="s">
        <v>36</v>
      </c>
      <c r="M29" s="103" t="s">
        <v>37</v>
      </c>
      <c r="N29" s="103" t="s">
        <v>38</v>
      </c>
      <c r="O29" s="103" t="s">
        <v>39</v>
      </c>
      <c r="P29" s="225"/>
      <c r="Q29" s="225"/>
      <c r="R29" s="225"/>
      <c r="S29" s="225"/>
      <c r="T29" s="225"/>
      <c r="U29" s="225"/>
      <c r="V29" s="225"/>
      <c r="W29" s="225"/>
      <c r="X29" s="225"/>
      <c r="Y29" s="225"/>
      <c r="Z29" s="225"/>
      <c r="AA29" s="225"/>
      <c r="AB29" s="225"/>
      <c r="AC29" s="225"/>
      <c r="AD29" s="225"/>
      <c r="AE29" s="249"/>
    </row>
    <row r="30" spans="1:32" ht="80.25" customHeight="1" thickBot="1">
      <c r="A30" s="112" t="str">
        <f>C17</f>
        <v>4 - Realizar el seguimiento de 2 Políticas Públicas lideradas por la Secretaría Distrital de la Mujer</v>
      </c>
      <c r="B30" s="324" t="s">
        <v>56</v>
      </c>
      <c r="C30" s="324"/>
      <c r="D30" s="106"/>
      <c r="E30" s="106"/>
      <c r="F30" s="106"/>
      <c r="G30" s="106"/>
      <c r="H30" s="106"/>
      <c r="I30" s="106"/>
      <c r="J30" s="106"/>
      <c r="K30" s="106"/>
      <c r="L30" s="106"/>
      <c r="M30" s="106"/>
      <c r="N30" s="106"/>
      <c r="O30" s="106"/>
      <c r="P30" s="113">
        <f>SUM(D30:O30)</f>
        <v>0</v>
      </c>
      <c r="Q30" s="315" t="s">
        <v>446</v>
      </c>
      <c r="R30" s="315"/>
      <c r="S30" s="315"/>
      <c r="T30" s="315"/>
      <c r="U30" s="315"/>
      <c r="V30" s="315"/>
      <c r="W30" s="315"/>
      <c r="X30" s="315"/>
      <c r="Y30" s="315" t="s">
        <v>446</v>
      </c>
      <c r="Z30" s="315"/>
      <c r="AA30" s="315"/>
      <c r="AB30" s="315"/>
      <c r="AC30" s="315"/>
      <c r="AD30" s="315"/>
      <c r="AE30" s="316"/>
    </row>
    <row r="31" spans="1:32" ht="12" customHeight="1" thickBot="1">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c r="A32" s="226" t="s">
        <v>57</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25" customHeight="1">
      <c r="A33" s="223" t="s">
        <v>58</v>
      </c>
      <c r="B33" s="225" t="s">
        <v>59</v>
      </c>
      <c r="C33" s="225" t="s">
        <v>52</v>
      </c>
      <c r="D33" s="225" t="s">
        <v>60</v>
      </c>
      <c r="E33" s="225"/>
      <c r="F33" s="225"/>
      <c r="G33" s="225"/>
      <c r="H33" s="225"/>
      <c r="I33" s="225"/>
      <c r="J33" s="225"/>
      <c r="K33" s="225"/>
      <c r="L33" s="225"/>
      <c r="M33" s="225"/>
      <c r="N33" s="225"/>
      <c r="O33" s="225"/>
      <c r="P33" s="225"/>
      <c r="Q33" s="225" t="s">
        <v>61</v>
      </c>
      <c r="R33" s="225"/>
      <c r="S33" s="225"/>
      <c r="T33" s="225"/>
      <c r="U33" s="225"/>
      <c r="V33" s="225"/>
      <c r="W33" s="225"/>
      <c r="X33" s="225"/>
      <c r="Y33" s="225"/>
      <c r="Z33" s="225"/>
      <c r="AA33" s="225"/>
      <c r="AB33" s="225"/>
      <c r="AC33" s="225"/>
      <c r="AD33" s="225"/>
      <c r="AE33" s="249"/>
      <c r="AG33" s="21"/>
      <c r="AH33" s="21"/>
      <c r="AI33" s="21"/>
      <c r="AJ33" s="21"/>
      <c r="AK33" s="21"/>
      <c r="AL33" s="21"/>
      <c r="AM33" s="21"/>
      <c r="AN33" s="21"/>
      <c r="AO33" s="21"/>
    </row>
    <row r="34" spans="1:41" ht="27" customHeight="1">
      <c r="A34" s="223"/>
      <c r="B34" s="225"/>
      <c r="C34" s="250"/>
      <c r="D34" s="177" t="s">
        <v>8</v>
      </c>
      <c r="E34" s="103" t="s">
        <v>29</v>
      </c>
      <c r="F34" s="103" t="s">
        <v>30</v>
      </c>
      <c r="G34" s="103" t="s">
        <v>31</v>
      </c>
      <c r="H34" s="103" t="s">
        <v>32</v>
      </c>
      <c r="I34" s="103" t="s">
        <v>33</v>
      </c>
      <c r="J34" s="103" t="s">
        <v>34</v>
      </c>
      <c r="K34" s="103" t="s">
        <v>35</v>
      </c>
      <c r="L34" s="103" t="s">
        <v>36</v>
      </c>
      <c r="M34" s="103" t="s">
        <v>37</v>
      </c>
      <c r="N34" s="103" t="s">
        <v>38</v>
      </c>
      <c r="O34" s="103" t="s">
        <v>39</v>
      </c>
      <c r="P34" s="103" t="s">
        <v>40</v>
      </c>
      <c r="Q34" s="201" t="s">
        <v>62</v>
      </c>
      <c r="R34" s="202"/>
      <c r="S34" s="202"/>
      <c r="T34" s="229"/>
      <c r="U34" s="225" t="s">
        <v>63</v>
      </c>
      <c r="V34" s="225"/>
      <c r="W34" s="225"/>
      <c r="X34" s="225"/>
      <c r="Y34" s="225" t="s">
        <v>64</v>
      </c>
      <c r="Z34" s="225"/>
      <c r="AA34" s="225"/>
      <c r="AB34" s="225"/>
      <c r="AC34" s="225" t="s">
        <v>65</v>
      </c>
      <c r="AD34" s="225"/>
      <c r="AE34" s="249"/>
      <c r="AG34" s="21"/>
      <c r="AH34" s="21"/>
      <c r="AI34" s="21"/>
      <c r="AJ34" s="21"/>
      <c r="AK34" s="21"/>
      <c r="AL34" s="21"/>
      <c r="AM34" s="21"/>
      <c r="AN34" s="21"/>
      <c r="AO34" s="21"/>
    </row>
    <row r="35" spans="1:41" ht="45" customHeight="1">
      <c r="A35" s="218" t="str">
        <f>C17</f>
        <v>4 - Realizar el seguimiento de 2 Políticas Públicas lideradas por la Secretaría Distrital de la Mujer</v>
      </c>
      <c r="B35" s="220">
        <v>0.15</v>
      </c>
      <c r="C35" s="180" t="s">
        <v>66</v>
      </c>
      <c r="D35" s="181">
        <v>2</v>
      </c>
      <c r="E35" s="176">
        <v>2</v>
      </c>
      <c r="F35" s="22">
        <v>2</v>
      </c>
      <c r="G35" s="22">
        <v>2</v>
      </c>
      <c r="H35" s="22">
        <v>2</v>
      </c>
      <c r="I35" s="22">
        <v>2</v>
      </c>
      <c r="J35" s="22">
        <v>2</v>
      </c>
      <c r="K35" s="22">
        <v>2</v>
      </c>
      <c r="L35" s="22">
        <v>2</v>
      </c>
      <c r="M35" s="22">
        <v>2</v>
      </c>
      <c r="N35" s="22">
        <v>2</v>
      </c>
      <c r="O35" s="22">
        <v>2</v>
      </c>
      <c r="P35" s="22">
        <f>MAX(D35:O35)</f>
        <v>2</v>
      </c>
      <c r="Q35" s="330" t="s">
        <v>100</v>
      </c>
      <c r="R35" s="331"/>
      <c r="S35" s="331"/>
      <c r="T35" s="337"/>
      <c r="U35" s="330" t="s">
        <v>101</v>
      </c>
      <c r="V35" s="331"/>
      <c r="W35" s="331"/>
      <c r="X35" s="337"/>
      <c r="Y35" s="330" t="s">
        <v>102</v>
      </c>
      <c r="Z35" s="331"/>
      <c r="AA35" s="331"/>
      <c r="AB35" s="337"/>
      <c r="AC35" s="330" t="s">
        <v>103</v>
      </c>
      <c r="AD35" s="331"/>
      <c r="AE35" s="331"/>
      <c r="AG35" s="21"/>
      <c r="AH35" s="21"/>
      <c r="AI35" s="21"/>
      <c r="AJ35" s="21"/>
      <c r="AK35" s="21"/>
      <c r="AL35" s="21"/>
      <c r="AM35" s="21"/>
      <c r="AN35" s="21"/>
      <c r="AO35" s="21"/>
    </row>
    <row r="36" spans="1:41" ht="153.75" customHeight="1" thickBot="1">
      <c r="A36" s="219"/>
      <c r="B36" s="336"/>
      <c r="C36" s="179" t="s">
        <v>70</v>
      </c>
      <c r="D36" s="191">
        <v>2</v>
      </c>
      <c r="E36" s="192"/>
      <c r="F36" s="193"/>
      <c r="G36" s="194"/>
      <c r="H36" s="194"/>
      <c r="I36" s="194"/>
      <c r="J36" s="194"/>
      <c r="K36" s="194"/>
      <c r="L36" s="194"/>
      <c r="M36" s="194"/>
      <c r="N36" s="194"/>
      <c r="O36" s="194"/>
      <c r="P36" s="190">
        <f>SUM(D36:O36)</f>
        <v>2</v>
      </c>
      <c r="Q36" s="332"/>
      <c r="R36" s="333"/>
      <c r="S36" s="333"/>
      <c r="T36" s="338"/>
      <c r="U36" s="332"/>
      <c r="V36" s="333"/>
      <c r="W36" s="333"/>
      <c r="X36" s="338"/>
      <c r="Y36" s="332"/>
      <c r="Z36" s="333"/>
      <c r="AA36" s="333"/>
      <c r="AB36" s="338"/>
      <c r="AC36" s="332"/>
      <c r="AD36" s="333"/>
      <c r="AE36" s="333"/>
      <c r="AG36" s="21"/>
      <c r="AH36" s="21"/>
      <c r="AI36" s="21"/>
      <c r="AJ36" s="21"/>
      <c r="AK36" s="21"/>
      <c r="AL36" s="21"/>
      <c r="AM36" s="21"/>
      <c r="AN36" s="21"/>
      <c r="AO36" s="21"/>
    </row>
    <row r="37" spans="1:41" customFormat="1" ht="17.25" customHeight="1"/>
    <row r="38" spans="1:41" ht="45" customHeight="1">
      <c r="A38" s="312" t="s">
        <v>71</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c r="AG38" s="21"/>
      <c r="AH38" s="21"/>
      <c r="AI38" s="21"/>
      <c r="AJ38" s="21"/>
      <c r="AK38" s="21"/>
      <c r="AL38" s="21"/>
      <c r="AM38" s="21"/>
      <c r="AN38" s="21"/>
      <c r="AO38" s="21"/>
    </row>
    <row r="39" spans="1:41" ht="26.25" customHeight="1">
      <c r="A39" s="222" t="s">
        <v>72</v>
      </c>
      <c r="B39" s="224" t="s">
        <v>73</v>
      </c>
      <c r="C39" s="230" t="s">
        <v>74</v>
      </c>
      <c r="D39" s="232" t="s">
        <v>75</v>
      </c>
      <c r="E39" s="233"/>
      <c r="F39" s="233"/>
      <c r="G39" s="233"/>
      <c r="H39" s="233"/>
      <c r="I39" s="233"/>
      <c r="J39" s="233"/>
      <c r="K39" s="233"/>
      <c r="L39" s="233"/>
      <c r="M39" s="233"/>
      <c r="N39" s="233"/>
      <c r="O39" s="233"/>
      <c r="P39" s="234"/>
      <c r="Q39" s="224" t="s">
        <v>76</v>
      </c>
      <c r="R39" s="224"/>
      <c r="S39" s="224"/>
      <c r="T39" s="224"/>
      <c r="U39" s="224"/>
      <c r="V39" s="224"/>
      <c r="W39" s="224"/>
      <c r="X39" s="224"/>
      <c r="Y39" s="230"/>
      <c r="Z39" s="230"/>
      <c r="AA39" s="230"/>
      <c r="AB39" s="230"/>
      <c r="AC39" s="230"/>
      <c r="AD39" s="230"/>
      <c r="AE39" s="334"/>
      <c r="AG39" s="21"/>
      <c r="AH39" s="21"/>
      <c r="AI39" s="21"/>
      <c r="AJ39" s="21"/>
      <c r="AK39" s="21"/>
      <c r="AL39" s="21"/>
      <c r="AM39" s="21"/>
      <c r="AN39" s="21"/>
      <c r="AO39" s="21"/>
    </row>
    <row r="40" spans="1:41" ht="26.25" customHeight="1">
      <c r="A40" s="223"/>
      <c r="B40" s="225"/>
      <c r="C40" s="231"/>
      <c r="D40" s="103" t="s">
        <v>77</v>
      </c>
      <c r="E40" s="103" t="s">
        <v>78</v>
      </c>
      <c r="F40" s="103" t="s">
        <v>79</v>
      </c>
      <c r="G40" s="103" t="s">
        <v>80</v>
      </c>
      <c r="H40" s="103" t="s">
        <v>81</v>
      </c>
      <c r="I40" s="103" t="s">
        <v>82</v>
      </c>
      <c r="J40" s="103" t="s">
        <v>83</v>
      </c>
      <c r="K40" s="103" t="s">
        <v>84</v>
      </c>
      <c r="L40" s="103" t="s">
        <v>85</v>
      </c>
      <c r="M40" s="103" t="s">
        <v>86</v>
      </c>
      <c r="N40" s="103" t="s">
        <v>87</v>
      </c>
      <c r="O40" s="103" t="s">
        <v>88</v>
      </c>
      <c r="P40" s="103" t="s">
        <v>89</v>
      </c>
      <c r="Q40" s="201" t="s">
        <v>90</v>
      </c>
      <c r="R40" s="202"/>
      <c r="S40" s="202"/>
      <c r="T40" s="202"/>
      <c r="U40" s="202"/>
      <c r="V40" s="202"/>
      <c r="W40" s="202"/>
      <c r="X40" s="202"/>
      <c r="Y40" s="335" t="s">
        <v>91</v>
      </c>
      <c r="Z40" s="335"/>
      <c r="AA40" s="335"/>
      <c r="AB40" s="335"/>
      <c r="AC40" s="335"/>
      <c r="AD40" s="335"/>
      <c r="AE40" s="335"/>
      <c r="AG40" s="27"/>
      <c r="AH40" s="27"/>
      <c r="AI40" s="27"/>
      <c r="AJ40" s="27"/>
      <c r="AK40" s="27"/>
      <c r="AL40" s="27"/>
      <c r="AM40" s="27"/>
      <c r="AN40" s="27"/>
      <c r="AO40" s="27"/>
    </row>
    <row r="41" spans="1:41" ht="28.5" customHeight="1">
      <c r="A41" s="326" t="s">
        <v>104</v>
      </c>
      <c r="B41" s="327">
        <v>0.08</v>
      </c>
      <c r="C41" s="31" t="s">
        <v>66</v>
      </c>
      <c r="D41" s="159">
        <v>0</v>
      </c>
      <c r="E41" s="159">
        <v>0.1</v>
      </c>
      <c r="F41" s="159">
        <v>0.3</v>
      </c>
      <c r="G41" s="159">
        <v>0.3</v>
      </c>
      <c r="H41" s="159">
        <v>0.3</v>
      </c>
      <c r="I41" s="32"/>
      <c r="J41" s="32"/>
      <c r="K41" s="32"/>
      <c r="L41" s="32"/>
      <c r="M41" s="32"/>
      <c r="N41" s="32"/>
      <c r="O41" s="32"/>
      <c r="P41" s="114">
        <f t="shared" ref="P41:P44" si="0">SUM(D41:O41)</f>
        <v>1</v>
      </c>
      <c r="Q41" s="195" t="s">
        <v>105</v>
      </c>
      <c r="R41" s="196"/>
      <c r="S41" s="196"/>
      <c r="T41" s="196"/>
      <c r="U41" s="196"/>
      <c r="V41" s="196"/>
      <c r="W41" s="196"/>
      <c r="X41" s="196"/>
      <c r="Y41" s="328" t="s">
        <v>106</v>
      </c>
      <c r="Z41" s="328"/>
      <c r="AA41" s="328"/>
      <c r="AB41" s="328"/>
      <c r="AC41" s="328"/>
      <c r="AD41" s="328"/>
      <c r="AE41" s="328"/>
      <c r="AG41" s="28"/>
      <c r="AH41" s="28"/>
      <c r="AI41" s="28"/>
      <c r="AJ41" s="28"/>
      <c r="AK41" s="28"/>
      <c r="AL41" s="28"/>
      <c r="AM41" s="28"/>
      <c r="AN41" s="28"/>
      <c r="AO41" s="28"/>
    </row>
    <row r="42" spans="1:41" ht="73.5" customHeight="1">
      <c r="A42" s="326"/>
      <c r="B42" s="327"/>
      <c r="C42" s="29" t="s">
        <v>70</v>
      </c>
      <c r="D42" s="30">
        <v>0.02</v>
      </c>
      <c r="E42" s="30"/>
      <c r="F42" s="30"/>
      <c r="G42" s="30"/>
      <c r="H42" s="30"/>
      <c r="I42" s="30"/>
      <c r="J42" s="30"/>
      <c r="K42" s="30"/>
      <c r="L42" s="30"/>
      <c r="M42" s="30"/>
      <c r="N42" s="30"/>
      <c r="O42" s="30"/>
      <c r="P42" s="114">
        <f t="shared" si="0"/>
        <v>0.02</v>
      </c>
      <c r="Q42" s="198"/>
      <c r="R42" s="199"/>
      <c r="S42" s="199"/>
      <c r="T42" s="199"/>
      <c r="U42" s="199"/>
      <c r="V42" s="199"/>
      <c r="W42" s="199"/>
      <c r="X42" s="199"/>
      <c r="Y42" s="328"/>
      <c r="Z42" s="328"/>
      <c r="AA42" s="328"/>
      <c r="AB42" s="328"/>
      <c r="AC42" s="328"/>
      <c r="AD42" s="328"/>
      <c r="AE42" s="328"/>
    </row>
    <row r="43" spans="1:41" ht="28.5" customHeight="1">
      <c r="A43" s="326" t="s">
        <v>107</v>
      </c>
      <c r="B43" s="327">
        <v>7.0000000000000007E-2</v>
      </c>
      <c r="C43" s="31" t="s">
        <v>66</v>
      </c>
      <c r="D43" s="159">
        <v>0</v>
      </c>
      <c r="E43" s="159">
        <v>0.1</v>
      </c>
      <c r="F43" s="159">
        <v>0.3</v>
      </c>
      <c r="G43" s="159">
        <v>0.3</v>
      </c>
      <c r="H43" s="159">
        <v>0.3</v>
      </c>
      <c r="I43" s="32"/>
      <c r="J43" s="32"/>
      <c r="K43" s="32"/>
      <c r="L43" s="32"/>
      <c r="M43" s="32"/>
      <c r="N43" s="32"/>
      <c r="O43" s="32"/>
      <c r="P43" s="114">
        <f t="shared" si="0"/>
        <v>1</v>
      </c>
      <c r="Q43" s="195" t="s">
        <v>108</v>
      </c>
      <c r="R43" s="196"/>
      <c r="S43" s="196"/>
      <c r="T43" s="196"/>
      <c r="U43" s="196"/>
      <c r="V43" s="196"/>
      <c r="W43" s="196"/>
      <c r="X43" s="196"/>
      <c r="Y43" s="328" t="s">
        <v>109</v>
      </c>
      <c r="Z43" s="328"/>
      <c r="AA43" s="328"/>
      <c r="AB43" s="328"/>
      <c r="AC43" s="328"/>
      <c r="AD43" s="328"/>
      <c r="AE43" s="328"/>
    </row>
    <row r="44" spans="1:41" ht="45.95" customHeight="1">
      <c r="A44" s="329"/>
      <c r="B44" s="327"/>
      <c r="C44" s="29" t="s">
        <v>70</v>
      </c>
      <c r="D44" s="30">
        <v>0.02</v>
      </c>
      <c r="E44" s="30"/>
      <c r="F44" s="30"/>
      <c r="G44" s="30"/>
      <c r="H44" s="30"/>
      <c r="I44" s="30"/>
      <c r="J44" s="30"/>
      <c r="K44" s="30"/>
      <c r="L44" s="30"/>
      <c r="M44" s="30"/>
      <c r="N44" s="30"/>
      <c r="O44" s="30"/>
      <c r="P44" s="114">
        <f t="shared" si="0"/>
        <v>0.02</v>
      </c>
      <c r="Q44" s="198"/>
      <c r="R44" s="199"/>
      <c r="S44" s="199"/>
      <c r="T44" s="199"/>
      <c r="U44" s="199"/>
      <c r="V44" s="199"/>
      <c r="W44" s="199"/>
      <c r="X44" s="199"/>
      <c r="Y44" s="328"/>
      <c r="Z44" s="328"/>
      <c r="AA44" s="328"/>
      <c r="AB44" s="328"/>
      <c r="AC44" s="328"/>
      <c r="AD44" s="328"/>
      <c r="AE44" s="328"/>
    </row>
    <row r="45" spans="1:41" ht="15" customHeight="1">
      <c r="A45" s="2" t="s">
        <v>98</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2B8680B3-0D2D-4AE6-AF41-A68E02099D43}">
      <formula1>$B$21:$M$21</formula1>
    </dataValidation>
    <dataValidation type="textLength" operator="lessThanOrEqual" allowBlank="1" showInputMessage="1" showErrorMessage="1" errorTitle="Máximo 2.000 caracteres" error="Máximo 2.000 caracteres" promptTitle="2.000 caracteres" sqref="Q30:Q31" xr:uid="{1DA265EC-9159-4EE6-A9B1-95D2981DA555}">
      <formula1>2000</formula1>
    </dataValidation>
    <dataValidation type="textLength" operator="lessThanOrEqual" allowBlank="1" showInputMessage="1" showErrorMessage="1" errorTitle="Máximo 2.000 caracteres" error="Máximo 2.000 caracteres" sqref="AC35 Q35 Y35 Q43 Q41 U35" xr:uid="{3FAA3CD1-8C38-4CCA-987E-B3CDBDD1B153}">
      <formula1>2000</formula1>
    </dataValidation>
  </dataValidations>
  <hyperlinks>
    <hyperlink ref="Y41:AE42" r:id="rId1" display="https://secretariadistritald.sharepoint.com/:f:/s/PLANDEACCIN-POADDDP2023/Ek8mhUlAovtGhYzxuQ1T_88Bma-AFH0JWdOzPtcYdPqefg?e=EkQXVR" xr:uid="{AB9426F1-B4E3-4A45-902D-A22BC596E82E}"/>
    <hyperlink ref="Y43" r:id="rId2" display="Actividad 7" xr:uid="{6D17E1BF-FDFE-4978-87A4-F478085D67F2}"/>
    <hyperlink ref="Y43:AE44" r:id="rId3" display="https://secretariadistritald.sharepoint.com/:f:/s/PLANDEACCIN-POADDDP2023/EkLVMduA6NNDgzY0smQznioBSbudYQvGtFi1LO3447PxSg?e=aSxut7" xr:uid="{EC03AB52-8474-44DF-9F40-434F0883CE45}"/>
  </hyperlinks>
  <pageMargins left="0.25" right="0.25" top="0.75" bottom="0.75" header="0.3" footer="0.3"/>
  <pageSetup scale="22"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1F4C-9B97-442B-A15F-2CF7A7B92290}">
  <sheetPr>
    <tabColor theme="7" tint="0.39997558519241921"/>
    <pageSetUpPr fitToPage="1"/>
  </sheetPr>
  <dimension ref="A1:AO45"/>
  <sheetViews>
    <sheetView showGridLines="0" topLeftCell="P37" zoomScale="70" zoomScaleNormal="70" workbookViewId="0">
      <selection activeCell="Y41" sqref="Y41:AE42"/>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4"/>
      <c r="B1" s="297"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9"/>
      <c r="AB1" s="306" t="s">
        <v>1</v>
      </c>
      <c r="AC1" s="307"/>
      <c r="AD1" s="307"/>
      <c r="AE1" s="308"/>
    </row>
    <row r="2" spans="1:31" ht="30.75" customHeight="1" thickBot="1">
      <c r="A2" s="295"/>
      <c r="B2" s="297" t="s">
        <v>2</v>
      </c>
      <c r="C2" s="298"/>
      <c r="D2" s="298"/>
      <c r="E2" s="298"/>
      <c r="F2" s="298"/>
      <c r="G2" s="298"/>
      <c r="H2" s="298"/>
      <c r="I2" s="298"/>
      <c r="J2" s="298"/>
      <c r="K2" s="298"/>
      <c r="L2" s="298"/>
      <c r="M2" s="298"/>
      <c r="N2" s="298"/>
      <c r="O2" s="298"/>
      <c r="P2" s="298"/>
      <c r="Q2" s="298"/>
      <c r="R2" s="298"/>
      <c r="S2" s="298"/>
      <c r="T2" s="298"/>
      <c r="U2" s="298"/>
      <c r="V2" s="298"/>
      <c r="W2" s="298"/>
      <c r="X2" s="298"/>
      <c r="Y2" s="298"/>
      <c r="Z2" s="298"/>
      <c r="AA2" s="299"/>
      <c r="AB2" s="306" t="s">
        <v>3</v>
      </c>
      <c r="AC2" s="307"/>
      <c r="AD2" s="307"/>
      <c r="AE2" s="308"/>
    </row>
    <row r="3" spans="1:31" ht="24" customHeight="1" thickBot="1">
      <c r="A3" s="295"/>
      <c r="B3" s="300" t="s">
        <v>4</v>
      </c>
      <c r="C3" s="301"/>
      <c r="D3" s="301"/>
      <c r="E3" s="301"/>
      <c r="F3" s="301"/>
      <c r="G3" s="301"/>
      <c r="H3" s="301"/>
      <c r="I3" s="301"/>
      <c r="J3" s="301"/>
      <c r="K3" s="301"/>
      <c r="L3" s="301"/>
      <c r="M3" s="301"/>
      <c r="N3" s="301"/>
      <c r="O3" s="301"/>
      <c r="P3" s="301"/>
      <c r="Q3" s="301"/>
      <c r="R3" s="301"/>
      <c r="S3" s="301"/>
      <c r="T3" s="301"/>
      <c r="U3" s="301"/>
      <c r="V3" s="301"/>
      <c r="W3" s="301"/>
      <c r="X3" s="301"/>
      <c r="Y3" s="301"/>
      <c r="Z3" s="301"/>
      <c r="AA3" s="302"/>
      <c r="AB3" s="306" t="s">
        <v>5</v>
      </c>
      <c r="AC3" s="307"/>
      <c r="AD3" s="307"/>
      <c r="AE3" s="308"/>
    </row>
    <row r="4" spans="1:31" ht="21.75" customHeight="1" thickBot="1">
      <c r="A4" s="296"/>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5"/>
      <c r="AB4" s="309" t="s">
        <v>6</v>
      </c>
      <c r="AC4" s="310"/>
      <c r="AD4" s="310"/>
      <c r="AE4" s="311"/>
    </row>
    <row r="5" spans="1:31" ht="9" customHeight="1" thickBot="1">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251" t="s">
        <v>7</v>
      </c>
      <c r="B7" s="252"/>
      <c r="C7" s="289" t="s">
        <v>8</v>
      </c>
      <c r="D7" s="251" t="s">
        <v>9</v>
      </c>
      <c r="E7" s="257"/>
      <c r="F7" s="257"/>
      <c r="G7" s="257"/>
      <c r="H7" s="252"/>
      <c r="I7" s="281">
        <v>45329</v>
      </c>
      <c r="J7" s="282"/>
      <c r="K7" s="251" t="s">
        <v>10</v>
      </c>
      <c r="L7" s="252"/>
      <c r="M7" s="273" t="s">
        <v>11</v>
      </c>
      <c r="N7" s="274"/>
      <c r="O7" s="262"/>
      <c r="P7" s="263"/>
      <c r="Q7" s="4"/>
      <c r="R7" s="4"/>
      <c r="S7" s="4"/>
      <c r="T7" s="4"/>
      <c r="U7" s="4"/>
      <c r="V7" s="4"/>
      <c r="W7" s="4"/>
      <c r="X7" s="4"/>
      <c r="Y7" s="4"/>
      <c r="Z7" s="5"/>
      <c r="AA7" s="4"/>
      <c r="AB7" s="4"/>
      <c r="AD7" s="7"/>
      <c r="AE7" s="8"/>
    </row>
    <row r="8" spans="1:31" ht="15" customHeight="1">
      <c r="A8" s="253"/>
      <c r="B8" s="254"/>
      <c r="C8" s="290"/>
      <c r="D8" s="253"/>
      <c r="E8" s="258"/>
      <c r="F8" s="258"/>
      <c r="G8" s="258"/>
      <c r="H8" s="254"/>
      <c r="I8" s="283"/>
      <c r="J8" s="284"/>
      <c r="K8" s="253"/>
      <c r="L8" s="254"/>
      <c r="M8" s="292" t="s">
        <v>13</v>
      </c>
      <c r="N8" s="293"/>
      <c r="O8" s="275"/>
      <c r="P8" s="276"/>
      <c r="Q8" s="4"/>
      <c r="R8" s="4"/>
      <c r="S8" s="4"/>
      <c r="T8" s="4"/>
      <c r="U8" s="4"/>
      <c r="V8" s="4"/>
      <c r="W8" s="4"/>
      <c r="X8" s="4"/>
      <c r="Y8" s="4"/>
      <c r="Z8" s="5"/>
      <c r="AA8" s="4"/>
      <c r="AB8" s="4"/>
      <c r="AD8" s="7"/>
      <c r="AE8" s="8"/>
    </row>
    <row r="9" spans="1:31" ht="15.75" customHeight="1" thickBot="1">
      <c r="A9" s="255"/>
      <c r="B9" s="256"/>
      <c r="C9" s="291"/>
      <c r="D9" s="255"/>
      <c r="E9" s="259"/>
      <c r="F9" s="259"/>
      <c r="G9" s="259"/>
      <c r="H9" s="256"/>
      <c r="I9" s="285"/>
      <c r="J9" s="286"/>
      <c r="K9" s="255"/>
      <c r="L9" s="256"/>
      <c r="M9" s="277" t="s">
        <v>14</v>
      </c>
      <c r="N9" s="278"/>
      <c r="O9" s="279" t="s">
        <v>12</v>
      </c>
      <c r="P9" s="280"/>
      <c r="Q9" s="4"/>
      <c r="R9" s="4"/>
      <c r="S9" s="4"/>
      <c r="T9" s="4"/>
      <c r="U9" s="4"/>
      <c r="V9" s="4"/>
      <c r="W9" s="4"/>
      <c r="X9" s="4"/>
      <c r="Y9" s="4"/>
      <c r="Z9" s="5"/>
      <c r="AA9" s="4"/>
      <c r="AB9" s="4"/>
      <c r="AD9" s="7"/>
      <c r="AE9" s="8"/>
    </row>
    <row r="10" spans="1:31" ht="15" customHeight="1" thickBot="1">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c r="A11" s="251" t="s">
        <v>15</v>
      </c>
      <c r="B11" s="252"/>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c r="A12" s="253"/>
      <c r="B12" s="254"/>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c r="A13" s="255"/>
      <c r="B13" s="256"/>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0" t="s">
        <v>17</v>
      </c>
      <c r="B15" s="261"/>
      <c r="C15" s="270" t="s">
        <v>18</v>
      </c>
      <c r="D15" s="271"/>
      <c r="E15" s="271"/>
      <c r="F15" s="271"/>
      <c r="G15" s="271"/>
      <c r="H15" s="271"/>
      <c r="I15" s="271"/>
      <c r="J15" s="271"/>
      <c r="K15" s="272"/>
      <c r="L15" s="287" t="s">
        <v>19</v>
      </c>
      <c r="M15" s="320"/>
      <c r="N15" s="320"/>
      <c r="O15" s="320"/>
      <c r="P15" s="320"/>
      <c r="Q15" s="288"/>
      <c r="R15" s="321" t="s">
        <v>20</v>
      </c>
      <c r="S15" s="322"/>
      <c r="T15" s="322"/>
      <c r="U15" s="322"/>
      <c r="V15" s="322"/>
      <c r="W15" s="322"/>
      <c r="X15" s="323"/>
      <c r="Y15" s="287" t="s">
        <v>21</v>
      </c>
      <c r="Z15" s="288"/>
      <c r="AA15" s="312" t="s">
        <v>22</v>
      </c>
      <c r="AB15" s="313"/>
      <c r="AC15" s="313"/>
      <c r="AD15" s="313"/>
      <c r="AE15" s="314"/>
    </row>
    <row r="16" spans="1:31" ht="9" customHeight="1" thickBot="1">
      <c r="A16" s="6"/>
      <c r="B16" s="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D16" s="7"/>
      <c r="AE16" s="8"/>
    </row>
    <row r="17" spans="1:32" s="16" customFormat="1" ht="37.5" customHeight="1" thickBot="1">
      <c r="A17" s="260" t="s">
        <v>23</v>
      </c>
      <c r="B17" s="261"/>
      <c r="C17" s="312" t="s">
        <v>110</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4"/>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287" t="s">
        <v>25</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288"/>
      <c r="AF19" s="20"/>
    </row>
    <row r="20" spans="1:32" ht="32.25" customHeight="1" thickBot="1">
      <c r="A20" s="107" t="s">
        <v>26</v>
      </c>
      <c r="B20" s="317" t="s">
        <v>27</v>
      </c>
      <c r="C20" s="318"/>
      <c r="D20" s="318"/>
      <c r="E20" s="318"/>
      <c r="F20" s="318"/>
      <c r="G20" s="318"/>
      <c r="H20" s="318"/>
      <c r="I20" s="318"/>
      <c r="J20" s="318"/>
      <c r="K20" s="318"/>
      <c r="L20" s="318"/>
      <c r="M20" s="318"/>
      <c r="N20" s="318"/>
      <c r="O20" s="319"/>
      <c r="P20" s="287" t="s">
        <v>28</v>
      </c>
      <c r="Q20" s="320"/>
      <c r="R20" s="320"/>
      <c r="S20" s="320"/>
      <c r="T20" s="320"/>
      <c r="U20" s="320"/>
      <c r="V20" s="320"/>
      <c r="W20" s="320"/>
      <c r="X20" s="320"/>
      <c r="Y20" s="320"/>
      <c r="Z20" s="320"/>
      <c r="AA20" s="320"/>
      <c r="AB20" s="320"/>
      <c r="AC20" s="320"/>
      <c r="AD20" s="320"/>
      <c r="AE20" s="288"/>
      <c r="AF20" s="20"/>
    </row>
    <row r="21" spans="1:32" ht="32.25" customHeight="1" thickBot="1">
      <c r="A21" s="148">
        <v>4867473</v>
      </c>
      <c r="B21" s="116" t="s">
        <v>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6"/>
      <c r="Q21" s="107" t="s">
        <v>8</v>
      </c>
      <c r="R21" s="108" t="s">
        <v>29</v>
      </c>
      <c r="S21" s="108" t="s">
        <v>30</v>
      </c>
      <c r="T21" s="108" t="s">
        <v>31</v>
      </c>
      <c r="U21" s="108" t="s">
        <v>32</v>
      </c>
      <c r="V21" s="108" t="s">
        <v>33</v>
      </c>
      <c r="W21" s="108" t="s">
        <v>34</v>
      </c>
      <c r="X21" s="108" t="s">
        <v>35</v>
      </c>
      <c r="Y21" s="108" t="s">
        <v>36</v>
      </c>
      <c r="Z21" s="108" t="s">
        <v>37</v>
      </c>
      <c r="AA21" s="108" t="s">
        <v>38</v>
      </c>
      <c r="AB21" s="108" t="s">
        <v>39</v>
      </c>
      <c r="AC21" s="108" t="s">
        <v>40</v>
      </c>
      <c r="AD21" s="145" t="s">
        <v>42</v>
      </c>
      <c r="AE21" s="145" t="s">
        <v>43</v>
      </c>
      <c r="AF21" s="1"/>
    </row>
    <row r="22" spans="1:32" ht="32.25" customHeight="1">
      <c r="A22" s="142" t="s">
        <v>44</v>
      </c>
      <c r="B22" s="86">
        <v>4867473</v>
      </c>
      <c r="C22" s="84"/>
      <c r="D22" s="84"/>
      <c r="E22" s="84"/>
      <c r="F22" s="84"/>
      <c r="G22" s="84"/>
      <c r="H22" s="84"/>
      <c r="I22" s="84"/>
      <c r="J22" s="84"/>
      <c r="K22" s="84"/>
      <c r="L22" s="84"/>
      <c r="M22" s="84"/>
      <c r="N22" s="84">
        <f>SUM(B22:M22)</f>
        <v>4867473</v>
      </c>
      <c r="O22" s="87"/>
      <c r="P22" s="142" t="s">
        <v>45</v>
      </c>
      <c r="Q22" s="173">
        <v>568979500</v>
      </c>
      <c r="R22" s="174"/>
      <c r="S22" s="109"/>
      <c r="T22" s="109"/>
      <c r="U22" s="109"/>
      <c r="V22" s="109"/>
      <c r="W22" s="109"/>
      <c r="X22" s="109"/>
      <c r="Y22" s="109"/>
      <c r="Z22" s="109"/>
      <c r="AA22" s="109"/>
      <c r="AB22" s="109"/>
      <c r="AC22" s="109">
        <f>SUM(Q22:AB22)</f>
        <v>568979500</v>
      </c>
      <c r="AE22" s="110"/>
      <c r="AF22" s="1"/>
    </row>
    <row r="23" spans="1:32" ht="32.25" customHeight="1">
      <c r="A23" s="143" t="s">
        <v>46</v>
      </c>
      <c r="B23" s="83">
        <v>0</v>
      </c>
      <c r="C23" s="82"/>
      <c r="D23" s="82"/>
      <c r="E23" s="82"/>
      <c r="F23" s="82"/>
      <c r="G23" s="82"/>
      <c r="H23" s="82"/>
      <c r="I23" s="82"/>
      <c r="J23" s="82"/>
      <c r="K23" s="82"/>
      <c r="L23" s="82"/>
      <c r="M23" s="82"/>
      <c r="N23" s="82">
        <f>SUM(B23:M23)</f>
        <v>0</v>
      </c>
      <c r="O23" s="96" t="str">
        <f>IFERROR(N23/(SUMIF(B23:M23,"&gt;0",B22:M22))," ")</f>
        <v xml:space="preserve"> </v>
      </c>
      <c r="P23" s="143" t="s">
        <v>47</v>
      </c>
      <c r="Q23" s="155">
        <v>149544000</v>
      </c>
      <c r="R23" s="82"/>
      <c r="S23" s="82"/>
      <c r="T23" s="82"/>
      <c r="U23" s="82"/>
      <c r="V23" s="82"/>
      <c r="W23" s="82"/>
      <c r="X23" s="82"/>
      <c r="Y23" s="82"/>
      <c r="Z23" s="82"/>
      <c r="AA23" s="82"/>
      <c r="AB23" s="82"/>
      <c r="AC23" s="82">
        <f>SUM(Q23:AB23)</f>
        <v>149544000</v>
      </c>
      <c r="AD23" s="82">
        <f>AC23/SUM(Q22:V22)</f>
        <v>0.26282844988264076</v>
      </c>
      <c r="AE23" s="88">
        <f>AC23/AC22</f>
        <v>0.26282844988264076</v>
      </c>
      <c r="AF23" s="1"/>
    </row>
    <row r="24" spans="1:32" ht="32.25" customHeight="1">
      <c r="A24" s="143" t="s">
        <v>48</v>
      </c>
      <c r="B24" s="83">
        <v>4867473</v>
      </c>
      <c r="C24" s="82"/>
      <c r="D24" s="82"/>
      <c r="E24" s="82"/>
      <c r="F24" s="82"/>
      <c r="G24" s="82"/>
      <c r="H24" s="82"/>
      <c r="I24" s="82"/>
      <c r="J24" s="82"/>
      <c r="K24" s="82"/>
      <c r="L24" s="82"/>
      <c r="M24" s="82"/>
      <c r="N24" s="82">
        <f>SUM(B24:M24)</f>
        <v>4867473</v>
      </c>
      <c r="O24" s="85"/>
      <c r="P24" s="143" t="s">
        <v>44</v>
      </c>
      <c r="Q24" s="83"/>
      <c r="R24" s="82"/>
      <c r="S24" s="82">
        <v>23298500</v>
      </c>
      <c r="T24" s="82">
        <v>56361000</v>
      </c>
      <c r="U24" s="82">
        <v>56361000</v>
      </c>
      <c r="V24" s="82">
        <v>56361000</v>
      </c>
      <c r="W24" s="82">
        <v>63732000</v>
      </c>
      <c r="X24" s="82">
        <v>56361000</v>
      </c>
      <c r="Y24" s="82">
        <v>56361000</v>
      </c>
      <c r="Z24" s="82">
        <v>56361000</v>
      </c>
      <c r="AA24" s="82">
        <v>56361000</v>
      </c>
      <c r="AB24" s="82">
        <v>87422000</v>
      </c>
      <c r="AC24" s="82">
        <f>SUM(Q24:AB24)</f>
        <v>568979500</v>
      </c>
      <c r="AD24" s="82"/>
      <c r="AE24" s="111"/>
      <c r="AF24" s="1"/>
    </row>
    <row r="25" spans="1:32" ht="32.25" customHeight="1" thickBot="1">
      <c r="A25" s="144" t="s">
        <v>49</v>
      </c>
      <c r="B25" s="119">
        <v>1222473</v>
      </c>
      <c r="C25" s="120">
        <v>0</v>
      </c>
      <c r="D25" s="120"/>
      <c r="E25" s="120">
        <v>0</v>
      </c>
      <c r="F25" s="120"/>
      <c r="G25" s="120"/>
      <c r="H25" s="120"/>
      <c r="I25" s="120"/>
      <c r="J25" s="120"/>
      <c r="K25" s="120"/>
      <c r="L25" s="120"/>
      <c r="M25" s="120"/>
      <c r="N25" s="120">
        <f>SUM(B25:M25)</f>
        <v>1222473</v>
      </c>
      <c r="O25" s="121">
        <f>IFERROR(N25/(SUMIF(B25:M25,"&gt;0",B24:M24))," ")</f>
        <v>0.25115147017764661</v>
      </c>
      <c r="P25" s="144" t="s">
        <v>49</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row r="27" spans="1:32" ht="33.950000000000003" customHeight="1">
      <c r="A27" s="246" t="s">
        <v>50</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8"/>
    </row>
    <row r="28" spans="1:32" ht="15" customHeight="1">
      <c r="A28" s="223" t="s">
        <v>51</v>
      </c>
      <c r="B28" s="225" t="s">
        <v>52</v>
      </c>
      <c r="C28" s="225"/>
      <c r="D28" s="225" t="s">
        <v>53</v>
      </c>
      <c r="E28" s="225"/>
      <c r="F28" s="225"/>
      <c r="G28" s="225"/>
      <c r="H28" s="225"/>
      <c r="I28" s="225"/>
      <c r="J28" s="225"/>
      <c r="K28" s="225"/>
      <c r="L28" s="225"/>
      <c r="M28" s="225"/>
      <c r="N28" s="225"/>
      <c r="O28" s="225"/>
      <c r="P28" s="225" t="s">
        <v>40</v>
      </c>
      <c r="Q28" s="225" t="s">
        <v>54</v>
      </c>
      <c r="R28" s="225"/>
      <c r="S28" s="225"/>
      <c r="T28" s="225"/>
      <c r="U28" s="225"/>
      <c r="V28" s="225"/>
      <c r="W28" s="225"/>
      <c r="X28" s="225"/>
      <c r="Y28" s="225" t="s">
        <v>55</v>
      </c>
      <c r="Z28" s="225"/>
      <c r="AA28" s="225"/>
      <c r="AB28" s="225"/>
      <c r="AC28" s="225"/>
      <c r="AD28" s="225"/>
      <c r="AE28" s="249"/>
    </row>
    <row r="29" spans="1:32" ht="27" customHeight="1">
      <c r="A29" s="223"/>
      <c r="B29" s="225"/>
      <c r="C29" s="225"/>
      <c r="D29" s="103" t="s">
        <v>8</v>
      </c>
      <c r="E29" s="103" t="s">
        <v>29</v>
      </c>
      <c r="F29" s="103" t="s">
        <v>30</v>
      </c>
      <c r="G29" s="103" t="s">
        <v>31</v>
      </c>
      <c r="H29" s="103" t="s">
        <v>32</v>
      </c>
      <c r="I29" s="103" t="s">
        <v>33</v>
      </c>
      <c r="J29" s="103" t="s">
        <v>34</v>
      </c>
      <c r="K29" s="103" t="s">
        <v>35</v>
      </c>
      <c r="L29" s="103" t="s">
        <v>36</v>
      </c>
      <c r="M29" s="103" t="s">
        <v>37</v>
      </c>
      <c r="N29" s="103" t="s">
        <v>38</v>
      </c>
      <c r="O29" s="103" t="s">
        <v>39</v>
      </c>
      <c r="P29" s="225"/>
      <c r="Q29" s="225"/>
      <c r="R29" s="225"/>
      <c r="S29" s="225"/>
      <c r="T29" s="225"/>
      <c r="U29" s="225"/>
      <c r="V29" s="225"/>
      <c r="W29" s="225"/>
      <c r="X29" s="225"/>
      <c r="Y29" s="225"/>
      <c r="Z29" s="225"/>
      <c r="AA29" s="225"/>
      <c r="AB29" s="225"/>
      <c r="AC29" s="225"/>
      <c r="AD29" s="225"/>
      <c r="AE29" s="249"/>
    </row>
    <row r="30" spans="1:32" ht="80.25" customHeight="1" thickBot="1">
      <c r="A30" s="112" t="str">
        <f>C17</f>
        <v xml:space="preserve">5 - Acompañar el 100%  de la incorporación del enfoque de género y  la implementación de siete derechos de la PPMyEG														</v>
      </c>
      <c r="B30" s="324" t="s">
        <v>56</v>
      </c>
      <c r="C30" s="324"/>
      <c r="D30" s="106"/>
      <c r="E30" s="106"/>
      <c r="F30" s="106"/>
      <c r="G30" s="106"/>
      <c r="H30" s="106"/>
      <c r="I30" s="106"/>
      <c r="J30" s="106"/>
      <c r="K30" s="106"/>
      <c r="L30" s="106"/>
      <c r="M30" s="106"/>
      <c r="N30" s="106"/>
      <c r="O30" s="106"/>
      <c r="P30" s="113">
        <f>SUM(D30:O30)</f>
        <v>0</v>
      </c>
      <c r="Q30" s="315" t="s">
        <v>446</v>
      </c>
      <c r="R30" s="315"/>
      <c r="S30" s="315"/>
      <c r="T30" s="315"/>
      <c r="U30" s="315"/>
      <c r="V30" s="315"/>
      <c r="W30" s="315"/>
      <c r="X30" s="315"/>
      <c r="Y30" s="315" t="s">
        <v>446</v>
      </c>
      <c r="Z30" s="315"/>
      <c r="AA30" s="315"/>
      <c r="AB30" s="315"/>
      <c r="AC30" s="315"/>
      <c r="AD30" s="315"/>
      <c r="AE30" s="316"/>
    </row>
    <row r="31" spans="1:32" ht="12" customHeight="1" thickBot="1">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c r="A32" s="226" t="s">
        <v>57</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25" customHeight="1">
      <c r="A33" s="223" t="s">
        <v>58</v>
      </c>
      <c r="B33" s="225" t="s">
        <v>59</v>
      </c>
      <c r="C33" s="225" t="s">
        <v>52</v>
      </c>
      <c r="D33" s="225" t="s">
        <v>60</v>
      </c>
      <c r="E33" s="225"/>
      <c r="F33" s="225"/>
      <c r="G33" s="225"/>
      <c r="H33" s="225"/>
      <c r="I33" s="225"/>
      <c r="J33" s="225"/>
      <c r="K33" s="225"/>
      <c r="L33" s="225"/>
      <c r="M33" s="225"/>
      <c r="N33" s="225"/>
      <c r="O33" s="225"/>
      <c r="P33" s="225"/>
      <c r="Q33" s="225" t="s">
        <v>61</v>
      </c>
      <c r="R33" s="225"/>
      <c r="S33" s="225"/>
      <c r="T33" s="225"/>
      <c r="U33" s="225"/>
      <c r="V33" s="225"/>
      <c r="W33" s="225"/>
      <c r="X33" s="225"/>
      <c r="Y33" s="225"/>
      <c r="Z33" s="225"/>
      <c r="AA33" s="225"/>
      <c r="AB33" s="225"/>
      <c r="AC33" s="225"/>
      <c r="AD33" s="225"/>
      <c r="AE33" s="249"/>
      <c r="AG33" s="21"/>
      <c r="AH33" s="21"/>
      <c r="AI33" s="21"/>
      <c r="AJ33" s="21"/>
      <c r="AK33" s="21"/>
      <c r="AL33" s="21"/>
      <c r="AM33" s="21"/>
      <c r="AN33" s="21"/>
      <c r="AO33" s="21"/>
    </row>
    <row r="34" spans="1:41" ht="27" customHeight="1">
      <c r="A34" s="223"/>
      <c r="B34" s="225"/>
      <c r="C34" s="250"/>
      <c r="D34" s="103" t="s">
        <v>8</v>
      </c>
      <c r="E34" s="103" t="s">
        <v>29</v>
      </c>
      <c r="F34" s="103" t="s">
        <v>30</v>
      </c>
      <c r="G34" s="103" t="s">
        <v>31</v>
      </c>
      <c r="H34" s="103" t="s">
        <v>32</v>
      </c>
      <c r="I34" s="103" t="s">
        <v>33</v>
      </c>
      <c r="J34" s="103" t="s">
        <v>34</v>
      </c>
      <c r="K34" s="103" t="s">
        <v>35</v>
      </c>
      <c r="L34" s="103" t="s">
        <v>36</v>
      </c>
      <c r="M34" s="103" t="s">
        <v>37</v>
      </c>
      <c r="N34" s="103" t="s">
        <v>38</v>
      </c>
      <c r="O34" s="103" t="s">
        <v>39</v>
      </c>
      <c r="P34" s="103" t="s">
        <v>40</v>
      </c>
      <c r="Q34" s="201" t="s">
        <v>62</v>
      </c>
      <c r="R34" s="202"/>
      <c r="S34" s="202"/>
      <c r="T34" s="229"/>
      <c r="U34" s="225" t="s">
        <v>63</v>
      </c>
      <c r="V34" s="225"/>
      <c r="W34" s="225"/>
      <c r="X34" s="225"/>
      <c r="Y34" s="225" t="s">
        <v>64</v>
      </c>
      <c r="Z34" s="225"/>
      <c r="AA34" s="225"/>
      <c r="AB34" s="225"/>
      <c r="AC34" s="225" t="s">
        <v>65</v>
      </c>
      <c r="AD34" s="225"/>
      <c r="AE34" s="249"/>
      <c r="AG34" s="21"/>
      <c r="AH34" s="21"/>
      <c r="AI34" s="21"/>
      <c r="AJ34" s="21"/>
      <c r="AK34" s="21"/>
      <c r="AL34" s="21"/>
      <c r="AM34" s="21"/>
      <c r="AN34" s="21"/>
      <c r="AO34" s="21"/>
    </row>
    <row r="35" spans="1:41" ht="45" customHeight="1">
      <c r="A35" s="218" t="str">
        <f>C17</f>
        <v xml:space="preserve">5 - Acompañar el 100%  de la incorporación del enfoque de género y  la implementación de siete derechos de la PPMyEG														</v>
      </c>
      <c r="B35" s="220">
        <v>0.2</v>
      </c>
      <c r="C35" s="23" t="s">
        <v>66</v>
      </c>
      <c r="D35" s="149">
        <v>0</v>
      </c>
      <c r="E35" s="149">
        <v>1</v>
      </c>
      <c r="F35" s="149">
        <v>1</v>
      </c>
      <c r="G35" s="149">
        <v>1</v>
      </c>
      <c r="H35" s="149">
        <v>1</v>
      </c>
      <c r="I35" s="22"/>
      <c r="J35" s="22"/>
      <c r="K35" s="22"/>
      <c r="L35" s="22"/>
      <c r="M35" s="22"/>
      <c r="N35" s="22"/>
      <c r="O35" s="22"/>
      <c r="P35" s="97">
        <f>SUM(D35:O35)</f>
        <v>4</v>
      </c>
      <c r="Q35" s="343" t="s">
        <v>447</v>
      </c>
      <c r="R35" s="344"/>
      <c r="S35" s="344"/>
      <c r="T35" s="345"/>
      <c r="U35" s="339" t="s">
        <v>447</v>
      </c>
      <c r="V35" s="339"/>
      <c r="W35" s="339"/>
      <c r="X35" s="339"/>
      <c r="Y35" s="339" t="s">
        <v>448</v>
      </c>
      <c r="Z35" s="339"/>
      <c r="AA35" s="339"/>
      <c r="AB35" s="339"/>
      <c r="AC35" s="339" t="s">
        <v>448</v>
      </c>
      <c r="AD35" s="339"/>
      <c r="AE35" s="340"/>
      <c r="AG35" s="21"/>
      <c r="AH35" s="21"/>
      <c r="AI35" s="21"/>
      <c r="AJ35" s="21"/>
      <c r="AK35" s="21"/>
      <c r="AL35" s="21"/>
      <c r="AM35" s="21"/>
      <c r="AN35" s="21"/>
      <c r="AO35" s="21"/>
    </row>
    <row r="36" spans="1:41" ht="45" customHeight="1" thickBot="1">
      <c r="A36" s="219"/>
      <c r="B36" s="221"/>
      <c r="C36" s="24" t="s">
        <v>70</v>
      </c>
      <c r="D36" s="184">
        <v>0</v>
      </c>
      <c r="E36" s="25"/>
      <c r="F36" s="25"/>
      <c r="G36" s="26"/>
      <c r="H36" s="26"/>
      <c r="I36" s="26"/>
      <c r="J36" s="26"/>
      <c r="K36" s="26"/>
      <c r="L36" s="26"/>
      <c r="M36" s="26"/>
      <c r="N36" s="26"/>
      <c r="O36" s="26"/>
      <c r="P36" s="73">
        <f>SUM(D36:O36)</f>
        <v>0</v>
      </c>
      <c r="Q36" s="346"/>
      <c r="R36" s="347"/>
      <c r="S36" s="347"/>
      <c r="T36" s="348"/>
      <c r="U36" s="341"/>
      <c r="V36" s="341"/>
      <c r="W36" s="341"/>
      <c r="X36" s="341"/>
      <c r="Y36" s="341"/>
      <c r="Z36" s="341"/>
      <c r="AA36" s="341"/>
      <c r="AB36" s="341"/>
      <c r="AC36" s="341"/>
      <c r="AD36" s="341"/>
      <c r="AE36" s="342"/>
      <c r="AG36" s="21"/>
      <c r="AH36" s="21"/>
      <c r="AI36" s="21"/>
      <c r="AJ36" s="21"/>
      <c r="AK36" s="21"/>
      <c r="AL36" s="21"/>
      <c r="AM36" s="21"/>
      <c r="AN36" s="21"/>
      <c r="AO36" s="21"/>
    </row>
    <row r="37" spans="1:41" customFormat="1" ht="17.25" customHeight="1" thickBot="1"/>
    <row r="38" spans="1:41" ht="45" customHeight="1" thickBot="1">
      <c r="A38" s="226" t="s">
        <v>71</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25" customHeight="1">
      <c r="A39" s="222" t="s">
        <v>72</v>
      </c>
      <c r="B39" s="224" t="s">
        <v>73</v>
      </c>
      <c r="C39" s="230" t="s">
        <v>74</v>
      </c>
      <c r="D39" s="232" t="s">
        <v>75</v>
      </c>
      <c r="E39" s="233"/>
      <c r="F39" s="233"/>
      <c r="G39" s="233"/>
      <c r="H39" s="233"/>
      <c r="I39" s="233"/>
      <c r="J39" s="233"/>
      <c r="K39" s="233"/>
      <c r="L39" s="233"/>
      <c r="M39" s="233"/>
      <c r="N39" s="233"/>
      <c r="O39" s="233"/>
      <c r="P39" s="234"/>
      <c r="Q39" s="224" t="s">
        <v>76</v>
      </c>
      <c r="R39" s="224"/>
      <c r="S39" s="224"/>
      <c r="T39" s="224"/>
      <c r="U39" s="224"/>
      <c r="V39" s="224"/>
      <c r="W39" s="224"/>
      <c r="X39" s="224"/>
      <c r="Y39" s="224"/>
      <c r="Z39" s="224"/>
      <c r="AA39" s="224"/>
      <c r="AB39" s="224"/>
      <c r="AC39" s="224"/>
      <c r="AD39" s="224"/>
      <c r="AE39" s="245"/>
      <c r="AG39" s="21"/>
      <c r="AH39" s="21"/>
      <c r="AI39" s="21"/>
      <c r="AJ39" s="21"/>
      <c r="AK39" s="21"/>
      <c r="AL39" s="21"/>
      <c r="AM39" s="21"/>
      <c r="AN39" s="21"/>
      <c r="AO39" s="21"/>
    </row>
    <row r="40" spans="1:41" ht="26.25" customHeight="1">
      <c r="A40" s="223"/>
      <c r="B40" s="225"/>
      <c r="C40" s="231"/>
      <c r="D40" s="103" t="s">
        <v>77</v>
      </c>
      <c r="E40" s="103" t="s">
        <v>78</v>
      </c>
      <c r="F40" s="103" t="s">
        <v>79</v>
      </c>
      <c r="G40" s="103" t="s">
        <v>80</v>
      </c>
      <c r="H40" s="103" t="s">
        <v>81</v>
      </c>
      <c r="I40" s="103" t="s">
        <v>82</v>
      </c>
      <c r="J40" s="103" t="s">
        <v>83</v>
      </c>
      <c r="K40" s="103" t="s">
        <v>84</v>
      </c>
      <c r="L40" s="103" t="s">
        <v>85</v>
      </c>
      <c r="M40" s="103" t="s">
        <v>86</v>
      </c>
      <c r="N40" s="103" t="s">
        <v>87</v>
      </c>
      <c r="O40" s="103" t="s">
        <v>88</v>
      </c>
      <c r="P40" s="103" t="s">
        <v>89</v>
      </c>
      <c r="Q40" s="201" t="s">
        <v>90</v>
      </c>
      <c r="R40" s="202"/>
      <c r="S40" s="202"/>
      <c r="T40" s="202"/>
      <c r="U40" s="202"/>
      <c r="V40" s="202"/>
      <c r="W40" s="202"/>
      <c r="X40" s="229"/>
      <c r="Y40" s="201" t="s">
        <v>91</v>
      </c>
      <c r="Z40" s="202"/>
      <c r="AA40" s="202"/>
      <c r="AB40" s="202"/>
      <c r="AC40" s="202"/>
      <c r="AD40" s="202"/>
      <c r="AE40" s="203"/>
      <c r="AG40" s="27"/>
      <c r="AH40" s="27"/>
      <c r="AI40" s="27"/>
      <c r="AJ40" s="27"/>
      <c r="AK40" s="27"/>
      <c r="AL40" s="27"/>
      <c r="AM40" s="27"/>
      <c r="AN40" s="27"/>
      <c r="AO40" s="27"/>
    </row>
    <row r="41" spans="1:41" ht="61.5" customHeight="1">
      <c r="A41" s="326" t="s">
        <v>111</v>
      </c>
      <c r="B41" s="327">
        <v>0.15</v>
      </c>
      <c r="C41" s="31" t="s">
        <v>66</v>
      </c>
      <c r="D41" s="32">
        <v>0</v>
      </c>
      <c r="E41" s="32">
        <v>0.1</v>
      </c>
      <c r="F41" s="32">
        <v>0.3</v>
      </c>
      <c r="G41" s="32">
        <v>0.3</v>
      </c>
      <c r="H41" s="32">
        <v>0.3</v>
      </c>
      <c r="I41" s="32"/>
      <c r="J41" s="32"/>
      <c r="K41" s="32"/>
      <c r="L41" s="32"/>
      <c r="M41" s="32"/>
      <c r="N41" s="32"/>
      <c r="O41" s="32"/>
      <c r="P41" s="114">
        <f t="shared" ref="P41:P44" si="0">SUM(D41:O41)</f>
        <v>1</v>
      </c>
      <c r="Q41" s="195" t="s">
        <v>447</v>
      </c>
      <c r="R41" s="196"/>
      <c r="S41" s="196"/>
      <c r="T41" s="196"/>
      <c r="U41" s="196"/>
      <c r="V41" s="196"/>
      <c r="W41" s="196"/>
      <c r="X41" s="197"/>
      <c r="Y41" s="195" t="s">
        <v>448</v>
      </c>
      <c r="Z41" s="196"/>
      <c r="AA41" s="196"/>
      <c r="AB41" s="196"/>
      <c r="AC41" s="196"/>
      <c r="AD41" s="196"/>
      <c r="AE41" s="204"/>
      <c r="AG41" s="28"/>
      <c r="AH41" s="28"/>
      <c r="AI41" s="28"/>
      <c r="AJ41" s="28"/>
      <c r="AK41" s="28"/>
      <c r="AL41" s="28"/>
      <c r="AM41" s="28"/>
      <c r="AN41" s="28"/>
      <c r="AO41" s="28"/>
    </row>
    <row r="42" spans="1:41" ht="74.25" customHeight="1">
      <c r="A42" s="326"/>
      <c r="B42" s="327"/>
      <c r="C42" s="29" t="s">
        <v>70</v>
      </c>
      <c r="D42" s="30">
        <v>0</v>
      </c>
      <c r="E42" s="30"/>
      <c r="F42" s="30"/>
      <c r="G42" s="30"/>
      <c r="H42" s="30"/>
      <c r="I42" s="30"/>
      <c r="J42" s="30"/>
      <c r="K42" s="30"/>
      <c r="L42" s="30"/>
      <c r="M42" s="30"/>
      <c r="N42" s="30"/>
      <c r="O42" s="30"/>
      <c r="P42" s="114">
        <f t="shared" si="0"/>
        <v>0</v>
      </c>
      <c r="Q42" s="198"/>
      <c r="R42" s="199"/>
      <c r="S42" s="199"/>
      <c r="T42" s="199"/>
      <c r="U42" s="199"/>
      <c r="V42" s="199"/>
      <c r="W42" s="199"/>
      <c r="X42" s="200"/>
      <c r="Y42" s="198"/>
      <c r="Z42" s="199"/>
      <c r="AA42" s="199"/>
      <c r="AB42" s="199"/>
      <c r="AC42" s="199"/>
      <c r="AD42" s="199"/>
      <c r="AE42" s="205"/>
    </row>
    <row r="43" spans="1:41" ht="31.5" customHeight="1">
      <c r="A43" s="326" t="s">
        <v>112</v>
      </c>
      <c r="B43" s="327">
        <v>0.05</v>
      </c>
      <c r="C43" s="31" t="s">
        <v>66</v>
      </c>
      <c r="D43" s="32">
        <v>0</v>
      </c>
      <c r="E43" s="32">
        <v>0</v>
      </c>
      <c r="F43" s="32">
        <v>0.5</v>
      </c>
      <c r="G43" s="32">
        <v>0</v>
      </c>
      <c r="H43" s="32">
        <v>0.5</v>
      </c>
      <c r="I43" s="32"/>
      <c r="J43" s="32"/>
      <c r="K43" s="32"/>
      <c r="L43" s="32"/>
      <c r="M43" s="32"/>
      <c r="N43" s="32"/>
      <c r="O43" s="32"/>
      <c r="P43" s="114">
        <f t="shared" si="0"/>
        <v>1</v>
      </c>
      <c r="Q43" s="195" t="s">
        <v>447</v>
      </c>
      <c r="R43" s="196"/>
      <c r="S43" s="196"/>
      <c r="T43" s="196"/>
      <c r="U43" s="196"/>
      <c r="V43" s="196"/>
      <c r="W43" s="196"/>
      <c r="X43" s="197"/>
      <c r="Y43" s="195" t="s">
        <v>448</v>
      </c>
      <c r="Z43" s="196"/>
      <c r="AA43" s="196"/>
      <c r="AB43" s="196"/>
      <c r="AC43" s="196"/>
      <c r="AD43" s="196"/>
      <c r="AE43" s="204"/>
    </row>
    <row r="44" spans="1:41" ht="48.75" customHeight="1">
      <c r="A44" s="329"/>
      <c r="B44" s="327"/>
      <c r="C44" s="24" t="s">
        <v>70</v>
      </c>
      <c r="D44" s="30">
        <v>0</v>
      </c>
      <c r="E44" s="33"/>
      <c r="F44" s="33"/>
      <c r="G44" s="33"/>
      <c r="H44" s="33"/>
      <c r="I44" s="30"/>
      <c r="J44" s="30"/>
      <c r="K44" s="30"/>
      <c r="L44" s="30"/>
      <c r="M44" s="30"/>
      <c r="N44" s="30"/>
      <c r="O44" s="30"/>
      <c r="P44" s="114">
        <f t="shared" si="0"/>
        <v>0</v>
      </c>
      <c r="Q44" s="198"/>
      <c r="R44" s="199"/>
      <c r="S44" s="199"/>
      <c r="T44" s="199"/>
      <c r="U44" s="199"/>
      <c r="V44" s="199"/>
      <c r="W44" s="199"/>
      <c r="X44" s="200"/>
      <c r="Y44" s="198"/>
      <c r="Z44" s="199"/>
      <c r="AA44" s="199"/>
      <c r="AB44" s="199"/>
      <c r="AC44" s="199"/>
      <c r="AD44" s="199"/>
      <c r="AE44" s="205"/>
    </row>
    <row r="45" spans="1:41" ht="15" customHeight="1">
      <c r="A45" s="2" t="s">
        <v>98</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4FCC3E37-D9A3-40DC-8069-DC853005E163}">
      <formula1>$B$21:$M$21</formula1>
    </dataValidation>
    <dataValidation type="textLength" operator="lessThanOrEqual" allowBlank="1" showInputMessage="1" showErrorMessage="1" errorTitle="Máximo 2.000 caracteres" error="Máximo 2.000 caracteres" promptTitle="2.000 caracteres" sqref="Q30:Q31" xr:uid="{582668FA-8B66-466A-A59F-A42EE35DE311}">
      <formula1>2000</formula1>
    </dataValidation>
    <dataValidation type="textLength" operator="lessThanOrEqual" allowBlank="1" showInputMessage="1" showErrorMessage="1" errorTitle="Máximo 2.000 caracteres" error="Máximo 2.000 caracteres" sqref="AC35 Q35 Y35 Q43 Q41" xr:uid="{1D90F2C3-8F58-446D-9F62-53E29A37171D}">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29EF-4285-43EB-A090-ED22B1EF0B50}">
  <sheetPr>
    <tabColor theme="7" tint="0.39997558519241921"/>
    <pageSetUpPr fitToPage="1"/>
  </sheetPr>
  <dimension ref="A1:AO47"/>
  <sheetViews>
    <sheetView showGridLines="0" topLeftCell="A35" zoomScale="70" zoomScaleNormal="70" workbookViewId="0">
      <selection activeCell="A45" sqref="A45:A46"/>
    </sheetView>
  </sheetViews>
  <sheetFormatPr baseColWidth="10" defaultColWidth="10.85546875" defaultRowHeight="1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294"/>
      <c r="B1" s="297"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9"/>
      <c r="AB1" s="306" t="s">
        <v>1</v>
      </c>
      <c r="AC1" s="307"/>
      <c r="AD1" s="307"/>
      <c r="AE1" s="308"/>
    </row>
    <row r="2" spans="1:31" ht="30.75" customHeight="1" thickBot="1">
      <c r="A2" s="295"/>
      <c r="B2" s="297" t="s">
        <v>2</v>
      </c>
      <c r="C2" s="298"/>
      <c r="D2" s="298"/>
      <c r="E2" s="298"/>
      <c r="F2" s="298"/>
      <c r="G2" s="298"/>
      <c r="H2" s="298"/>
      <c r="I2" s="298"/>
      <c r="J2" s="298"/>
      <c r="K2" s="298"/>
      <c r="L2" s="298"/>
      <c r="M2" s="298"/>
      <c r="N2" s="298"/>
      <c r="O2" s="298"/>
      <c r="P2" s="298"/>
      <c r="Q2" s="298"/>
      <c r="R2" s="298"/>
      <c r="S2" s="298"/>
      <c r="T2" s="298"/>
      <c r="U2" s="298"/>
      <c r="V2" s="298"/>
      <c r="W2" s="298"/>
      <c r="X2" s="298"/>
      <c r="Y2" s="298"/>
      <c r="Z2" s="298"/>
      <c r="AA2" s="299"/>
      <c r="AB2" s="306" t="s">
        <v>3</v>
      </c>
      <c r="AC2" s="307"/>
      <c r="AD2" s="307"/>
      <c r="AE2" s="308"/>
    </row>
    <row r="3" spans="1:31" ht="24" customHeight="1" thickBot="1">
      <c r="A3" s="295"/>
      <c r="B3" s="300" t="s">
        <v>4</v>
      </c>
      <c r="C3" s="301"/>
      <c r="D3" s="301"/>
      <c r="E3" s="301"/>
      <c r="F3" s="301"/>
      <c r="G3" s="301"/>
      <c r="H3" s="301"/>
      <c r="I3" s="301"/>
      <c r="J3" s="301"/>
      <c r="K3" s="301"/>
      <c r="L3" s="301"/>
      <c r="M3" s="301"/>
      <c r="N3" s="301"/>
      <c r="O3" s="301"/>
      <c r="P3" s="301"/>
      <c r="Q3" s="301"/>
      <c r="R3" s="301"/>
      <c r="S3" s="301"/>
      <c r="T3" s="301"/>
      <c r="U3" s="301"/>
      <c r="V3" s="301"/>
      <c r="W3" s="301"/>
      <c r="X3" s="301"/>
      <c r="Y3" s="301"/>
      <c r="Z3" s="301"/>
      <c r="AA3" s="302"/>
      <c r="AB3" s="306" t="s">
        <v>5</v>
      </c>
      <c r="AC3" s="307"/>
      <c r="AD3" s="307"/>
      <c r="AE3" s="308"/>
    </row>
    <row r="4" spans="1:31" ht="21.75" customHeight="1" thickBot="1">
      <c r="A4" s="296"/>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5"/>
      <c r="AB4" s="309" t="s">
        <v>6</v>
      </c>
      <c r="AC4" s="310"/>
      <c r="AD4" s="310"/>
      <c r="AE4" s="311"/>
    </row>
    <row r="5" spans="1:31" ht="9" customHeight="1" thickBot="1">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251" t="s">
        <v>7</v>
      </c>
      <c r="B7" s="252"/>
      <c r="C7" s="289" t="s">
        <v>8</v>
      </c>
      <c r="D7" s="251" t="s">
        <v>9</v>
      </c>
      <c r="E7" s="257"/>
      <c r="F7" s="257"/>
      <c r="G7" s="257"/>
      <c r="H7" s="252"/>
      <c r="I7" s="281">
        <v>45329</v>
      </c>
      <c r="J7" s="282"/>
      <c r="K7" s="251" t="s">
        <v>10</v>
      </c>
      <c r="L7" s="252"/>
      <c r="M7" s="273" t="s">
        <v>11</v>
      </c>
      <c r="N7" s="274"/>
      <c r="O7" s="262"/>
      <c r="P7" s="263"/>
      <c r="Q7" s="4"/>
      <c r="R7" s="4"/>
      <c r="S7" s="4"/>
      <c r="T7" s="4"/>
      <c r="U7" s="4"/>
      <c r="V7" s="4"/>
      <c r="W7" s="4"/>
      <c r="X7" s="4"/>
      <c r="Y7" s="4"/>
      <c r="Z7" s="5"/>
      <c r="AA7" s="4"/>
      <c r="AB7" s="4"/>
      <c r="AD7" s="7"/>
      <c r="AE7" s="8"/>
    </row>
    <row r="8" spans="1:31" ht="15" customHeight="1">
      <c r="A8" s="253"/>
      <c r="B8" s="254"/>
      <c r="C8" s="290"/>
      <c r="D8" s="253"/>
      <c r="E8" s="258"/>
      <c r="F8" s="258"/>
      <c r="G8" s="258"/>
      <c r="H8" s="254"/>
      <c r="I8" s="283"/>
      <c r="J8" s="284"/>
      <c r="K8" s="253"/>
      <c r="L8" s="254"/>
      <c r="M8" s="292" t="s">
        <v>13</v>
      </c>
      <c r="N8" s="293"/>
      <c r="O8" s="275"/>
      <c r="P8" s="276"/>
      <c r="Q8" s="4"/>
      <c r="R8" s="4"/>
      <c r="S8" s="4"/>
      <c r="T8" s="4"/>
      <c r="U8" s="4"/>
      <c r="V8" s="4"/>
      <c r="W8" s="4"/>
      <c r="X8" s="4"/>
      <c r="Y8" s="4"/>
      <c r="Z8" s="5"/>
      <c r="AA8" s="4"/>
      <c r="AB8" s="4"/>
      <c r="AD8" s="7"/>
      <c r="AE8" s="8"/>
    </row>
    <row r="9" spans="1:31" ht="15.75" customHeight="1" thickBot="1">
      <c r="A9" s="255"/>
      <c r="B9" s="256"/>
      <c r="C9" s="291"/>
      <c r="D9" s="255"/>
      <c r="E9" s="259"/>
      <c r="F9" s="259"/>
      <c r="G9" s="259"/>
      <c r="H9" s="256"/>
      <c r="I9" s="285"/>
      <c r="J9" s="286"/>
      <c r="K9" s="255"/>
      <c r="L9" s="256"/>
      <c r="M9" s="277" t="s">
        <v>14</v>
      </c>
      <c r="N9" s="278"/>
      <c r="O9" s="279" t="s">
        <v>12</v>
      </c>
      <c r="P9" s="280"/>
      <c r="Q9" s="4"/>
      <c r="R9" s="4"/>
      <c r="S9" s="4"/>
      <c r="T9" s="4"/>
      <c r="U9" s="4"/>
      <c r="V9" s="4"/>
      <c r="W9" s="4"/>
      <c r="X9" s="4"/>
      <c r="Y9" s="4"/>
      <c r="Z9" s="5"/>
      <c r="AA9" s="4"/>
      <c r="AB9" s="4"/>
      <c r="AD9" s="7"/>
      <c r="AE9" s="8"/>
    </row>
    <row r="10" spans="1:31" ht="15" customHeight="1" thickBot="1">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c r="A11" s="251" t="s">
        <v>15</v>
      </c>
      <c r="B11" s="252"/>
      <c r="C11" s="226" t="s">
        <v>16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row>
    <row r="12" spans="1:31" ht="15" customHeight="1">
      <c r="A12" s="253"/>
      <c r="B12" s="254"/>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6"/>
    </row>
    <row r="13" spans="1:31" ht="15" customHeight="1" thickBot="1">
      <c r="A13" s="255"/>
      <c r="B13" s="256"/>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260" t="s">
        <v>17</v>
      </c>
      <c r="B15" s="261"/>
      <c r="C15" s="270" t="s">
        <v>18</v>
      </c>
      <c r="D15" s="271"/>
      <c r="E15" s="271"/>
      <c r="F15" s="271"/>
      <c r="G15" s="271"/>
      <c r="H15" s="271"/>
      <c r="I15" s="271"/>
      <c r="J15" s="271"/>
      <c r="K15" s="272"/>
      <c r="L15" s="287" t="s">
        <v>19</v>
      </c>
      <c r="M15" s="320"/>
      <c r="N15" s="320"/>
      <c r="O15" s="320"/>
      <c r="P15" s="320"/>
      <c r="Q15" s="288"/>
      <c r="R15" s="321" t="s">
        <v>20</v>
      </c>
      <c r="S15" s="322"/>
      <c r="T15" s="322"/>
      <c r="U15" s="322"/>
      <c r="V15" s="322"/>
      <c r="W15" s="322"/>
      <c r="X15" s="323"/>
      <c r="Y15" s="287" t="s">
        <v>21</v>
      </c>
      <c r="Z15" s="288"/>
      <c r="AA15" s="312" t="s">
        <v>22</v>
      </c>
      <c r="AB15" s="313"/>
      <c r="AC15" s="313"/>
      <c r="AD15" s="313"/>
      <c r="AE15" s="314"/>
    </row>
    <row r="16" spans="1:31" ht="9" customHeight="1" thickBot="1">
      <c r="A16" s="6"/>
      <c r="B16" s="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D16" s="7"/>
      <c r="AE16" s="8"/>
    </row>
    <row r="17" spans="1:32" s="16" customFormat="1" ht="37.5" customHeight="1" thickBot="1">
      <c r="A17" s="260" t="s">
        <v>23</v>
      </c>
      <c r="B17" s="261"/>
      <c r="C17" s="312" t="s">
        <v>113</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4"/>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287" t="s">
        <v>25</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288"/>
      <c r="AF19" s="20"/>
    </row>
    <row r="20" spans="1:32" ht="32.25" customHeight="1" thickBot="1">
      <c r="A20" s="107" t="s">
        <v>26</v>
      </c>
      <c r="B20" s="317" t="s">
        <v>27</v>
      </c>
      <c r="C20" s="318"/>
      <c r="D20" s="318"/>
      <c r="E20" s="318"/>
      <c r="F20" s="318"/>
      <c r="G20" s="318"/>
      <c r="H20" s="318"/>
      <c r="I20" s="318"/>
      <c r="J20" s="318"/>
      <c r="K20" s="318"/>
      <c r="L20" s="318"/>
      <c r="M20" s="318"/>
      <c r="N20" s="318"/>
      <c r="O20" s="319"/>
      <c r="P20" s="287" t="s">
        <v>28</v>
      </c>
      <c r="Q20" s="320"/>
      <c r="R20" s="320"/>
      <c r="S20" s="320"/>
      <c r="T20" s="320"/>
      <c r="U20" s="320"/>
      <c r="V20" s="320"/>
      <c r="W20" s="320"/>
      <c r="X20" s="320"/>
      <c r="Y20" s="320"/>
      <c r="Z20" s="320"/>
      <c r="AA20" s="320"/>
      <c r="AB20" s="320"/>
      <c r="AC20" s="320"/>
      <c r="AD20" s="320"/>
      <c r="AE20" s="288"/>
      <c r="AF20" s="20"/>
    </row>
    <row r="21" spans="1:32" ht="32.25" customHeight="1" thickBot="1">
      <c r="A21" s="148">
        <v>9543373</v>
      </c>
      <c r="B21" s="116" t="s">
        <v>8</v>
      </c>
      <c r="C21" s="117" t="s">
        <v>29</v>
      </c>
      <c r="D21" s="117" t="s">
        <v>30</v>
      </c>
      <c r="E21" s="117" t="s">
        <v>31</v>
      </c>
      <c r="F21" s="117" t="s">
        <v>32</v>
      </c>
      <c r="G21" s="117" t="s">
        <v>33</v>
      </c>
      <c r="H21" s="117" t="s">
        <v>34</v>
      </c>
      <c r="I21" s="117" t="s">
        <v>35</v>
      </c>
      <c r="J21" s="117" t="s">
        <v>36</v>
      </c>
      <c r="K21" s="117" t="s">
        <v>37</v>
      </c>
      <c r="L21" s="117" t="s">
        <v>38</v>
      </c>
      <c r="M21" s="117" t="s">
        <v>39</v>
      </c>
      <c r="N21" s="117" t="s">
        <v>40</v>
      </c>
      <c r="O21" s="118" t="s">
        <v>41</v>
      </c>
      <c r="P21" s="146"/>
      <c r="Q21" s="107" t="s">
        <v>8</v>
      </c>
      <c r="R21" s="108" t="s">
        <v>29</v>
      </c>
      <c r="S21" s="108" t="s">
        <v>30</v>
      </c>
      <c r="T21" s="108" t="s">
        <v>31</v>
      </c>
      <c r="U21" s="108" t="s">
        <v>32</v>
      </c>
      <c r="V21" s="108" t="s">
        <v>33</v>
      </c>
      <c r="W21" s="108" t="s">
        <v>34</v>
      </c>
      <c r="X21" s="108" t="s">
        <v>35</v>
      </c>
      <c r="Y21" s="108" t="s">
        <v>36</v>
      </c>
      <c r="Z21" s="108" t="s">
        <v>37</v>
      </c>
      <c r="AA21" s="108" t="s">
        <v>38</v>
      </c>
      <c r="AB21" s="108" t="s">
        <v>39</v>
      </c>
      <c r="AC21" s="108" t="s">
        <v>40</v>
      </c>
      <c r="AD21" s="145" t="s">
        <v>42</v>
      </c>
      <c r="AE21" s="145" t="s">
        <v>43</v>
      </c>
      <c r="AF21" s="1"/>
    </row>
    <row r="22" spans="1:32" ht="32.25" customHeight="1">
      <c r="A22" s="142" t="s">
        <v>44</v>
      </c>
      <c r="B22" s="86">
        <v>4867473</v>
      </c>
      <c r="C22" s="84"/>
      <c r="D22" s="84"/>
      <c r="E22" s="84"/>
      <c r="F22" s="84"/>
      <c r="G22" s="84"/>
      <c r="H22" s="84"/>
      <c r="I22" s="84"/>
      <c r="J22" s="84"/>
      <c r="K22" s="84"/>
      <c r="L22" s="84"/>
      <c r="M22" s="84"/>
      <c r="N22" s="84">
        <f>SUM(B22:M22)</f>
        <v>4867473</v>
      </c>
      <c r="O22" s="87"/>
      <c r="P22" s="142" t="s">
        <v>45</v>
      </c>
      <c r="Q22" s="173">
        <v>500870500</v>
      </c>
      <c r="R22" s="174"/>
      <c r="S22" s="109"/>
      <c r="T22" s="109"/>
      <c r="U22" s="109"/>
      <c r="V22" s="109"/>
      <c r="W22" s="109"/>
      <c r="X22" s="109"/>
      <c r="Y22" s="109"/>
      <c r="Z22" s="109"/>
      <c r="AA22" s="109"/>
      <c r="AB22" s="109"/>
      <c r="AC22" s="109">
        <f>SUM(Q22:AB22)</f>
        <v>500870500</v>
      </c>
      <c r="AE22" s="110"/>
      <c r="AF22" s="1"/>
    </row>
    <row r="23" spans="1:32" ht="32.25" customHeight="1">
      <c r="A23" s="143" t="s">
        <v>46</v>
      </c>
      <c r="B23" s="83">
        <v>4675900</v>
      </c>
      <c r="C23" s="82"/>
      <c r="D23" s="82"/>
      <c r="E23" s="82"/>
      <c r="F23" s="82"/>
      <c r="G23" s="82"/>
      <c r="H23" s="82"/>
      <c r="I23" s="82"/>
      <c r="J23" s="82"/>
      <c r="K23" s="82"/>
      <c r="L23" s="82"/>
      <c r="M23" s="82"/>
      <c r="N23" s="82">
        <f>SUM(B23:M23)</f>
        <v>4675900</v>
      </c>
      <c r="O23" s="96">
        <f>IFERROR(N23/(SUMIF(B23:M23,"&gt;0",B22:M22))," ")</f>
        <v>0.96064220592492244</v>
      </c>
      <c r="P23" s="143" t="s">
        <v>47</v>
      </c>
      <c r="Q23" s="155">
        <v>91214400</v>
      </c>
      <c r="R23" s="82"/>
      <c r="S23" s="82"/>
      <c r="T23" s="82"/>
      <c r="U23" s="82"/>
      <c r="V23" s="82"/>
      <c r="W23" s="82"/>
      <c r="X23" s="82"/>
      <c r="Y23" s="82"/>
      <c r="Z23" s="82"/>
      <c r="AA23" s="82"/>
      <c r="AB23" s="82"/>
      <c r="AC23" s="82">
        <f>SUM(Q23:AB23)</f>
        <v>91214400</v>
      </c>
      <c r="AD23" s="82">
        <f>AC23/SUM(Q22:V22)</f>
        <v>0.18211174345464545</v>
      </c>
      <c r="AE23" s="88">
        <f>AC23/AC22</f>
        <v>0.18211174345464545</v>
      </c>
      <c r="AF23" s="1"/>
    </row>
    <row r="24" spans="1:32" ht="32.25" customHeight="1">
      <c r="A24" s="143" t="s">
        <v>48</v>
      </c>
      <c r="B24" s="83">
        <f>+B22+B23</f>
        <v>9543373</v>
      </c>
      <c r="C24" s="82"/>
      <c r="D24" s="82"/>
      <c r="E24" s="82"/>
      <c r="F24" s="82"/>
      <c r="G24" s="82"/>
      <c r="H24" s="82"/>
      <c r="I24" s="82"/>
      <c r="J24" s="82"/>
      <c r="K24" s="82"/>
      <c r="L24" s="82"/>
      <c r="M24" s="82"/>
      <c r="N24" s="82">
        <f>SUM(B24:M24)</f>
        <v>9543373</v>
      </c>
      <c r="O24" s="85"/>
      <c r="P24" s="143" t="s">
        <v>44</v>
      </c>
      <c r="Q24" s="83"/>
      <c r="R24" s="82"/>
      <c r="S24" s="82">
        <v>27625000</v>
      </c>
      <c r="T24" s="82">
        <v>48914000</v>
      </c>
      <c r="U24" s="82">
        <v>48914000</v>
      </c>
      <c r="V24" s="82">
        <v>48914000</v>
      </c>
      <c r="W24" s="82">
        <v>52907000</v>
      </c>
      <c r="X24" s="82">
        <v>48914000</v>
      </c>
      <c r="Y24" s="82">
        <v>48914000</v>
      </c>
      <c r="Z24" s="82">
        <v>48914000</v>
      </c>
      <c r="AA24" s="82">
        <v>48914000</v>
      </c>
      <c r="AB24" s="82">
        <v>77940500</v>
      </c>
      <c r="AC24" s="82">
        <f>SUM(Q24:AB24)</f>
        <v>500870500</v>
      </c>
      <c r="AD24" s="82"/>
      <c r="AE24" s="111"/>
      <c r="AF24" s="1"/>
    </row>
    <row r="25" spans="1:32" ht="32.25" customHeight="1">
      <c r="A25" s="144" t="s">
        <v>49</v>
      </c>
      <c r="B25" s="119">
        <v>1222473</v>
      </c>
      <c r="C25" s="120"/>
      <c r="D25" s="120"/>
      <c r="E25" s="120"/>
      <c r="F25" s="120"/>
      <c r="G25" s="120"/>
      <c r="H25" s="120"/>
      <c r="I25" s="120"/>
      <c r="J25" s="120"/>
      <c r="K25" s="120"/>
      <c r="L25" s="120"/>
      <c r="M25" s="120"/>
      <c r="N25" s="120">
        <f>SUM(B25:M25)</f>
        <v>1222473</v>
      </c>
      <c r="O25" s="121">
        <f>IFERROR(N25/(SUMIF(B25:M25,"&gt;0",B24:M24))," ")</f>
        <v>0.12809653358409023</v>
      </c>
      <c r="P25" s="144" t="s">
        <v>49</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row r="27" spans="1:32" ht="33.950000000000003" customHeight="1">
      <c r="A27" s="246" t="s">
        <v>50</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8"/>
    </row>
    <row r="28" spans="1:32" ht="15" customHeight="1">
      <c r="A28" s="223" t="s">
        <v>51</v>
      </c>
      <c r="B28" s="225" t="s">
        <v>52</v>
      </c>
      <c r="C28" s="225"/>
      <c r="D28" s="225" t="s">
        <v>53</v>
      </c>
      <c r="E28" s="225"/>
      <c r="F28" s="225"/>
      <c r="G28" s="225"/>
      <c r="H28" s="225"/>
      <c r="I28" s="225"/>
      <c r="J28" s="225"/>
      <c r="K28" s="225"/>
      <c r="L28" s="225"/>
      <c r="M28" s="225"/>
      <c r="N28" s="225"/>
      <c r="O28" s="225"/>
      <c r="P28" s="225" t="s">
        <v>40</v>
      </c>
      <c r="Q28" s="225" t="s">
        <v>54</v>
      </c>
      <c r="R28" s="225"/>
      <c r="S28" s="225"/>
      <c r="T28" s="225"/>
      <c r="U28" s="225"/>
      <c r="V28" s="225"/>
      <c r="W28" s="225"/>
      <c r="X28" s="225"/>
      <c r="Y28" s="225" t="s">
        <v>55</v>
      </c>
      <c r="Z28" s="225"/>
      <c r="AA28" s="225"/>
      <c r="AB28" s="225"/>
      <c r="AC28" s="225"/>
      <c r="AD28" s="225"/>
      <c r="AE28" s="249"/>
    </row>
    <row r="29" spans="1:32" ht="27" customHeight="1">
      <c r="A29" s="223"/>
      <c r="B29" s="225"/>
      <c r="C29" s="225"/>
      <c r="D29" s="103" t="s">
        <v>8</v>
      </c>
      <c r="E29" s="103" t="s">
        <v>29</v>
      </c>
      <c r="F29" s="103" t="s">
        <v>30</v>
      </c>
      <c r="G29" s="103" t="s">
        <v>31</v>
      </c>
      <c r="H29" s="103" t="s">
        <v>32</v>
      </c>
      <c r="I29" s="103" t="s">
        <v>33</v>
      </c>
      <c r="J29" s="103" t="s">
        <v>34</v>
      </c>
      <c r="K29" s="103" t="s">
        <v>35</v>
      </c>
      <c r="L29" s="103" t="s">
        <v>36</v>
      </c>
      <c r="M29" s="103" t="s">
        <v>37</v>
      </c>
      <c r="N29" s="103" t="s">
        <v>38</v>
      </c>
      <c r="O29" s="103" t="s">
        <v>39</v>
      </c>
      <c r="P29" s="225"/>
      <c r="Q29" s="225"/>
      <c r="R29" s="225"/>
      <c r="S29" s="225"/>
      <c r="T29" s="225"/>
      <c r="U29" s="225"/>
      <c r="V29" s="225"/>
      <c r="W29" s="225"/>
      <c r="X29" s="225"/>
      <c r="Y29" s="225"/>
      <c r="Z29" s="225"/>
      <c r="AA29" s="225"/>
      <c r="AB29" s="225"/>
      <c r="AC29" s="225"/>
      <c r="AD29" s="225"/>
      <c r="AE29" s="249"/>
    </row>
    <row r="30" spans="1:32" ht="80.25" customHeight="1" thickBot="1">
      <c r="A30" s="112" t="str">
        <f>C17</f>
        <v>6 - Acompañar el 100% de la implementación de las  Políticas Públicas de PPMYEG y PPASP y de los productos que la SDMujer es responsable</v>
      </c>
      <c r="B30" s="324" t="s">
        <v>56</v>
      </c>
      <c r="C30" s="324"/>
      <c r="D30" s="106"/>
      <c r="E30" s="106"/>
      <c r="F30" s="106"/>
      <c r="G30" s="106"/>
      <c r="H30" s="106"/>
      <c r="I30" s="106"/>
      <c r="J30" s="106"/>
      <c r="K30" s="106"/>
      <c r="L30" s="106"/>
      <c r="M30" s="106"/>
      <c r="N30" s="106"/>
      <c r="O30" s="106"/>
      <c r="P30" s="113">
        <f>SUM(D30:O30)</f>
        <v>0</v>
      </c>
      <c r="Q30" s="315" t="s">
        <v>446</v>
      </c>
      <c r="R30" s="315"/>
      <c r="S30" s="315"/>
      <c r="T30" s="315"/>
      <c r="U30" s="315"/>
      <c r="V30" s="315"/>
      <c r="W30" s="315"/>
      <c r="X30" s="315"/>
      <c r="Y30" s="315" t="s">
        <v>446</v>
      </c>
      <c r="Z30" s="315"/>
      <c r="AA30" s="315"/>
      <c r="AB30" s="315"/>
      <c r="AC30" s="315"/>
      <c r="AD30" s="315"/>
      <c r="AE30" s="316"/>
    </row>
    <row r="31" spans="1:32" ht="12" customHeight="1" thickBot="1">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c r="A32" s="226" t="s">
        <v>57</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row>
    <row r="33" spans="1:41" ht="23.25" customHeight="1">
      <c r="A33" s="223" t="s">
        <v>58</v>
      </c>
      <c r="B33" s="225" t="s">
        <v>59</v>
      </c>
      <c r="C33" s="225" t="s">
        <v>52</v>
      </c>
      <c r="D33" s="225" t="s">
        <v>60</v>
      </c>
      <c r="E33" s="225"/>
      <c r="F33" s="225"/>
      <c r="G33" s="225"/>
      <c r="H33" s="225"/>
      <c r="I33" s="225"/>
      <c r="J33" s="225"/>
      <c r="K33" s="225"/>
      <c r="L33" s="225"/>
      <c r="M33" s="225"/>
      <c r="N33" s="225"/>
      <c r="O33" s="225"/>
      <c r="P33" s="225"/>
      <c r="Q33" s="225" t="s">
        <v>61</v>
      </c>
      <c r="R33" s="225"/>
      <c r="S33" s="225"/>
      <c r="T33" s="225"/>
      <c r="U33" s="225"/>
      <c r="V33" s="225"/>
      <c r="W33" s="225"/>
      <c r="X33" s="225"/>
      <c r="Y33" s="225"/>
      <c r="Z33" s="225"/>
      <c r="AA33" s="225"/>
      <c r="AB33" s="225"/>
      <c r="AC33" s="225"/>
      <c r="AD33" s="225"/>
      <c r="AE33" s="249"/>
      <c r="AG33" s="21"/>
      <c r="AH33" s="21"/>
      <c r="AI33" s="21"/>
      <c r="AJ33" s="21"/>
      <c r="AK33" s="21"/>
      <c r="AL33" s="21"/>
      <c r="AM33" s="21"/>
      <c r="AN33" s="21"/>
      <c r="AO33" s="21"/>
    </row>
    <row r="34" spans="1:41" ht="27" customHeight="1">
      <c r="A34" s="223"/>
      <c r="B34" s="225"/>
      <c r="C34" s="250"/>
      <c r="D34" s="103" t="s">
        <v>8</v>
      </c>
      <c r="E34" s="103" t="s">
        <v>29</v>
      </c>
      <c r="F34" s="103" t="s">
        <v>30</v>
      </c>
      <c r="G34" s="103" t="s">
        <v>31</v>
      </c>
      <c r="H34" s="103" t="s">
        <v>32</v>
      </c>
      <c r="I34" s="103" t="s">
        <v>33</v>
      </c>
      <c r="J34" s="103" t="s">
        <v>34</v>
      </c>
      <c r="K34" s="103" t="s">
        <v>35</v>
      </c>
      <c r="L34" s="103" t="s">
        <v>36</v>
      </c>
      <c r="M34" s="103" t="s">
        <v>37</v>
      </c>
      <c r="N34" s="103" t="s">
        <v>38</v>
      </c>
      <c r="O34" s="103" t="s">
        <v>39</v>
      </c>
      <c r="P34" s="103" t="s">
        <v>40</v>
      </c>
      <c r="Q34" s="201" t="s">
        <v>62</v>
      </c>
      <c r="R34" s="202"/>
      <c r="S34" s="202"/>
      <c r="T34" s="229"/>
      <c r="U34" s="225" t="s">
        <v>63</v>
      </c>
      <c r="V34" s="225"/>
      <c r="W34" s="225"/>
      <c r="X34" s="225"/>
      <c r="Y34" s="225" t="s">
        <v>64</v>
      </c>
      <c r="Z34" s="225"/>
      <c r="AA34" s="225"/>
      <c r="AB34" s="225"/>
      <c r="AC34" s="225" t="s">
        <v>65</v>
      </c>
      <c r="AD34" s="225"/>
      <c r="AE34" s="249"/>
      <c r="AG34" s="21"/>
      <c r="AH34" s="21"/>
      <c r="AI34" s="21"/>
      <c r="AJ34" s="21"/>
      <c r="AK34" s="21"/>
      <c r="AL34" s="21"/>
      <c r="AM34" s="21"/>
      <c r="AN34" s="21"/>
      <c r="AO34" s="21"/>
    </row>
    <row r="35" spans="1:41" ht="45" customHeight="1">
      <c r="A35" s="218" t="str">
        <f>C17</f>
        <v>6 - Acompañar el 100% de la implementación de las  Políticas Públicas de PPMYEG y PPASP y de los productos que la SDMujer es responsable</v>
      </c>
      <c r="B35" s="220">
        <v>0.2</v>
      </c>
      <c r="C35" s="23" t="s">
        <v>66</v>
      </c>
      <c r="D35" s="149">
        <v>1</v>
      </c>
      <c r="E35" s="149">
        <v>1</v>
      </c>
      <c r="F35" s="149">
        <v>1</v>
      </c>
      <c r="G35" s="149">
        <v>1</v>
      </c>
      <c r="H35" s="149">
        <v>1</v>
      </c>
      <c r="I35" s="22"/>
      <c r="J35" s="22"/>
      <c r="K35" s="22"/>
      <c r="L35" s="22"/>
      <c r="M35" s="22"/>
      <c r="N35" s="22"/>
      <c r="O35" s="22"/>
      <c r="P35" s="97">
        <f>SUM(D35:O35)</f>
        <v>5</v>
      </c>
      <c r="Q35" s="235" t="s">
        <v>114</v>
      </c>
      <c r="R35" s="236"/>
      <c r="S35" s="236"/>
      <c r="T35" s="237"/>
      <c r="U35" s="241" t="s">
        <v>115</v>
      </c>
      <c r="V35" s="241"/>
      <c r="W35" s="241"/>
      <c r="X35" s="241"/>
      <c r="Y35" s="241" t="s">
        <v>116</v>
      </c>
      <c r="Z35" s="241"/>
      <c r="AA35" s="241"/>
      <c r="AB35" s="241"/>
      <c r="AC35" s="241" t="s">
        <v>117</v>
      </c>
      <c r="AD35" s="241"/>
      <c r="AE35" s="243"/>
      <c r="AG35" s="21"/>
      <c r="AH35" s="21"/>
      <c r="AI35" s="21"/>
      <c r="AJ35" s="21"/>
      <c r="AK35" s="21"/>
      <c r="AL35" s="21"/>
      <c r="AM35" s="21"/>
      <c r="AN35" s="21"/>
      <c r="AO35" s="21"/>
    </row>
    <row r="36" spans="1:41" ht="45" customHeight="1" thickBot="1">
      <c r="A36" s="219"/>
      <c r="B36" s="221"/>
      <c r="C36" s="24" t="s">
        <v>70</v>
      </c>
      <c r="D36" s="184">
        <v>1</v>
      </c>
      <c r="E36" s="25"/>
      <c r="F36" s="25"/>
      <c r="G36" s="26"/>
      <c r="H36" s="26"/>
      <c r="I36" s="26"/>
      <c r="J36" s="26"/>
      <c r="K36" s="26"/>
      <c r="L36" s="26"/>
      <c r="M36" s="26"/>
      <c r="N36" s="26"/>
      <c r="O36" s="26"/>
      <c r="P36" s="73">
        <f>SUM(D36:O36)</f>
        <v>1</v>
      </c>
      <c r="Q36" s="238"/>
      <c r="R36" s="239"/>
      <c r="S36" s="239"/>
      <c r="T36" s="240"/>
      <c r="U36" s="242"/>
      <c r="V36" s="242"/>
      <c r="W36" s="242"/>
      <c r="X36" s="242"/>
      <c r="Y36" s="242"/>
      <c r="Z36" s="242"/>
      <c r="AA36" s="242"/>
      <c r="AB36" s="242"/>
      <c r="AC36" s="242"/>
      <c r="AD36" s="242"/>
      <c r="AE36" s="244"/>
      <c r="AG36" s="21"/>
      <c r="AH36" s="21"/>
      <c r="AI36" s="21"/>
      <c r="AJ36" s="21"/>
      <c r="AK36" s="21"/>
      <c r="AL36" s="21"/>
      <c r="AM36" s="21"/>
      <c r="AN36" s="21"/>
      <c r="AO36" s="21"/>
    </row>
    <row r="37" spans="1:41" customFormat="1" ht="17.25" customHeight="1" thickBot="1"/>
    <row r="38" spans="1:41" ht="45" customHeight="1" thickBot="1">
      <c r="A38" s="226" t="s">
        <v>71</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G38" s="21"/>
      <c r="AH38" s="21"/>
      <c r="AI38" s="21"/>
      <c r="AJ38" s="21"/>
      <c r="AK38" s="21"/>
      <c r="AL38" s="21"/>
      <c r="AM38" s="21"/>
      <c r="AN38" s="21"/>
      <c r="AO38" s="21"/>
    </row>
    <row r="39" spans="1:41" ht="26.25" customHeight="1">
      <c r="A39" s="222" t="s">
        <v>72</v>
      </c>
      <c r="B39" s="224" t="s">
        <v>73</v>
      </c>
      <c r="C39" s="230" t="s">
        <v>74</v>
      </c>
      <c r="D39" s="232" t="s">
        <v>75</v>
      </c>
      <c r="E39" s="233"/>
      <c r="F39" s="233"/>
      <c r="G39" s="233"/>
      <c r="H39" s="233"/>
      <c r="I39" s="233"/>
      <c r="J39" s="233"/>
      <c r="K39" s="233"/>
      <c r="L39" s="233"/>
      <c r="M39" s="233"/>
      <c r="N39" s="233"/>
      <c r="O39" s="233"/>
      <c r="P39" s="234"/>
      <c r="Q39" s="224" t="s">
        <v>76</v>
      </c>
      <c r="R39" s="224"/>
      <c r="S39" s="224"/>
      <c r="T39" s="224"/>
      <c r="U39" s="224"/>
      <c r="V39" s="224"/>
      <c r="W39" s="224"/>
      <c r="X39" s="224"/>
      <c r="Y39" s="224"/>
      <c r="Z39" s="224"/>
      <c r="AA39" s="224"/>
      <c r="AB39" s="224"/>
      <c r="AC39" s="224"/>
      <c r="AD39" s="224"/>
      <c r="AE39" s="245"/>
      <c r="AG39" s="21"/>
      <c r="AH39" s="21"/>
      <c r="AI39" s="21"/>
      <c r="AJ39" s="21"/>
      <c r="AK39" s="21"/>
      <c r="AL39" s="21"/>
      <c r="AM39" s="21"/>
      <c r="AN39" s="21"/>
      <c r="AO39" s="21"/>
    </row>
    <row r="40" spans="1:41" ht="26.25" customHeight="1">
      <c r="A40" s="223"/>
      <c r="B40" s="225"/>
      <c r="C40" s="231"/>
      <c r="D40" s="103" t="s">
        <v>77</v>
      </c>
      <c r="E40" s="103" t="s">
        <v>78</v>
      </c>
      <c r="F40" s="103" t="s">
        <v>79</v>
      </c>
      <c r="G40" s="103" t="s">
        <v>80</v>
      </c>
      <c r="H40" s="103" t="s">
        <v>81</v>
      </c>
      <c r="I40" s="103" t="s">
        <v>82</v>
      </c>
      <c r="J40" s="103" t="s">
        <v>83</v>
      </c>
      <c r="K40" s="103" t="s">
        <v>84</v>
      </c>
      <c r="L40" s="103" t="s">
        <v>85</v>
      </c>
      <c r="M40" s="103" t="s">
        <v>86</v>
      </c>
      <c r="N40" s="103" t="s">
        <v>87</v>
      </c>
      <c r="O40" s="103" t="s">
        <v>88</v>
      </c>
      <c r="P40" s="103" t="s">
        <v>89</v>
      </c>
      <c r="Q40" s="201" t="s">
        <v>90</v>
      </c>
      <c r="R40" s="202"/>
      <c r="S40" s="202"/>
      <c r="T40" s="202"/>
      <c r="U40" s="202"/>
      <c r="V40" s="202"/>
      <c r="W40" s="202"/>
      <c r="X40" s="229"/>
      <c r="Y40" s="201" t="s">
        <v>91</v>
      </c>
      <c r="Z40" s="202"/>
      <c r="AA40" s="202"/>
      <c r="AB40" s="202"/>
      <c r="AC40" s="202"/>
      <c r="AD40" s="202"/>
      <c r="AE40" s="203"/>
      <c r="AG40" s="27"/>
      <c r="AH40" s="27"/>
      <c r="AI40" s="27"/>
      <c r="AJ40" s="27"/>
      <c r="AK40" s="27"/>
      <c r="AL40" s="27"/>
      <c r="AM40" s="27"/>
      <c r="AN40" s="27"/>
      <c r="AO40" s="27"/>
    </row>
    <row r="41" spans="1:41" ht="61.5" customHeight="1">
      <c r="A41" s="349" t="s">
        <v>118</v>
      </c>
      <c r="B41" s="351">
        <v>7.0000000000000007E-2</v>
      </c>
      <c r="C41" s="31" t="s">
        <v>66</v>
      </c>
      <c r="D41" s="32">
        <v>0</v>
      </c>
      <c r="E41" s="32">
        <v>0.1</v>
      </c>
      <c r="F41" s="32">
        <v>0.3</v>
      </c>
      <c r="G41" s="32">
        <v>0.3</v>
      </c>
      <c r="H41" s="32">
        <v>0.3</v>
      </c>
      <c r="I41" s="32"/>
      <c r="J41" s="32"/>
      <c r="K41" s="32"/>
      <c r="L41" s="32"/>
      <c r="M41" s="32"/>
      <c r="N41" s="32"/>
      <c r="O41" s="32"/>
      <c r="P41" s="114">
        <f t="shared" ref="P41:P46" si="0">SUM(D41:O41)</f>
        <v>1</v>
      </c>
      <c r="Q41" s="195" t="s">
        <v>447</v>
      </c>
      <c r="R41" s="196"/>
      <c r="S41" s="196"/>
      <c r="T41" s="196"/>
      <c r="U41" s="196"/>
      <c r="V41" s="196"/>
      <c r="W41" s="196"/>
      <c r="X41" s="197"/>
      <c r="Y41" s="195" t="s">
        <v>448</v>
      </c>
      <c r="Z41" s="196"/>
      <c r="AA41" s="196"/>
      <c r="AB41" s="196"/>
      <c r="AC41" s="196"/>
      <c r="AD41" s="196"/>
      <c r="AE41" s="204"/>
      <c r="AG41" s="28"/>
      <c r="AH41" s="28"/>
      <c r="AI41" s="28"/>
      <c r="AJ41" s="28"/>
      <c r="AK41" s="28"/>
      <c r="AL41" s="28"/>
      <c r="AM41" s="28"/>
      <c r="AN41" s="28"/>
      <c r="AO41" s="28"/>
    </row>
    <row r="42" spans="1:41" ht="57" customHeight="1">
      <c r="A42" s="350"/>
      <c r="B42" s="352"/>
      <c r="C42" s="29" t="s">
        <v>70</v>
      </c>
      <c r="D42" s="30">
        <v>0</v>
      </c>
      <c r="E42" s="30"/>
      <c r="F42" s="30"/>
      <c r="G42" s="30"/>
      <c r="H42" s="30"/>
      <c r="I42" s="30"/>
      <c r="J42" s="30"/>
      <c r="K42" s="30"/>
      <c r="L42" s="30"/>
      <c r="M42" s="30"/>
      <c r="N42" s="30"/>
      <c r="O42" s="30"/>
      <c r="P42" s="114">
        <f t="shared" si="0"/>
        <v>0</v>
      </c>
      <c r="Q42" s="198"/>
      <c r="R42" s="199"/>
      <c r="S42" s="199"/>
      <c r="T42" s="199"/>
      <c r="U42" s="199"/>
      <c r="V42" s="199"/>
      <c r="W42" s="199"/>
      <c r="X42" s="200"/>
      <c r="Y42" s="198"/>
      <c r="Z42" s="199"/>
      <c r="AA42" s="199"/>
      <c r="AB42" s="199"/>
      <c r="AC42" s="199"/>
      <c r="AD42" s="199"/>
      <c r="AE42" s="205"/>
    </row>
    <row r="43" spans="1:41" ht="60.95" customHeight="1">
      <c r="A43" s="349" t="s">
        <v>119</v>
      </c>
      <c r="B43" s="351">
        <v>7.0000000000000007E-2</v>
      </c>
      <c r="C43" s="31" t="s">
        <v>66</v>
      </c>
      <c r="D43" s="32">
        <v>0</v>
      </c>
      <c r="E43" s="32">
        <v>0.1</v>
      </c>
      <c r="F43" s="32">
        <v>0.3</v>
      </c>
      <c r="G43" s="32">
        <v>0.3</v>
      </c>
      <c r="H43" s="32">
        <v>0.3</v>
      </c>
      <c r="I43" s="32"/>
      <c r="J43" s="32"/>
      <c r="K43" s="32"/>
      <c r="L43" s="32"/>
      <c r="M43" s="32"/>
      <c r="N43" s="32"/>
      <c r="O43" s="32"/>
      <c r="P43" s="114">
        <f t="shared" si="0"/>
        <v>1</v>
      </c>
      <c r="Q43" s="195" t="s">
        <v>447</v>
      </c>
      <c r="R43" s="196"/>
      <c r="S43" s="196"/>
      <c r="T43" s="196"/>
      <c r="U43" s="196"/>
      <c r="V43" s="196"/>
      <c r="W43" s="196"/>
      <c r="X43" s="197"/>
      <c r="Y43" s="195" t="s">
        <v>448</v>
      </c>
      <c r="Z43" s="196"/>
      <c r="AA43" s="196"/>
      <c r="AB43" s="196"/>
      <c r="AC43" s="196"/>
      <c r="AD43" s="196"/>
      <c r="AE43" s="204"/>
    </row>
    <row r="44" spans="1:41" ht="48.95" customHeight="1">
      <c r="A44" s="350"/>
      <c r="B44" s="352"/>
      <c r="C44" s="29" t="s">
        <v>70</v>
      </c>
      <c r="D44" s="30">
        <v>0</v>
      </c>
      <c r="E44" s="30"/>
      <c r="F44" s="30"/>
      <c r="G44" s="30"/>
      <c r="H44" s="30"/>
      <c r="I44" s="30"/>
      <c r="J44" s="30"/>
      <c r="K44" s="30"/>
      <c r="L44" s="30"/>
      <c r="M44" s="30"/>
      <c r="N44" s="30"/>
      <c r="O44" s="30"/>
      <c r="P44" s="114">
        <f t="shared" si="0"/>
        <v>0</v>
      </c>
      <c r="Q44" s="198"/>
      <c r="R44" s="199"/>
      <c r="S44" s="199"/>
      <c r="T44" s="199"/>
      <c r="U44" s="199"/>
      <c r="V44" s="199"/>
      <c r="W44" s="199"/>
      <c r="X44" s="200"/>
      <c r="Y44" s="198"/>
      <c r="Z44" s="199"/>
      <c r="AA44" s="199"/>
      <c r="AB44" s="199"/>
      <c r="AC44" s="199"/>
      <c r="AD44" s="199"/>
      <c r="AE44" s="205"/>
    </row>
    <row r="45" spans="1:41" ht="41.25" customHeight="1">
      <c r="A45" s="353" t="s">
        <v>120</v>
      </c>
      <c r="B45" s="355">
        <v>0.06</v>
      </c>
      <c r="C45" s="31" t="s">
        <v>66</v>
      </c>
      <c r="D45" s="32">
        <v>0</v>
      </c>
      <c r="E45" s="32">
        <v>0.1</v>
      </c>
      <c r="F45" s="32">
        <v>0.3</v>
      </c>
      <c r="G45" s="32">
        <v>0.3</v>
      </c>
      <c r="H45" s="32">
        <v>0.3</v>
      </c>
      <c r="I45" s="32"/>
      <c r="J45" s="32"/>
      <c r="K45" s="32"/>
      <c r="L45" s="32"/>
      <c r="M45" s="32"/>
      <c r="N45" s="32"/>
      <c r="O45" s="32"/>
      <c r="P45" s="114">
        <f t="shared" si="0"/>
        <v>1</v>
      </c>
      <c r="Q45" s="206" t="s">
        <v>121</v>
      </c>
      <c r="R45" s="356"/>
      <c r="S45" s="356"/>
      <c r="T45" s="356"/>
      <c r="U45" s="356"/>
      <c r="V45" s="356"/>
      <c r="W45" s="356"/>
      <c r="X45" s="357"/>
      <c r="Y45" s="212" t="s">
        <v>122</v>
      </c>
      <c r="Z45" s="361"/>
      <c r="AA45" s="361"/>
      <c r="AB45" s="361"/>
      <c r="AC45" s="361"/>
      <c r="AD45" s="361"/>
      <c r="AE45" s="362"/>
    </row>
    <row r="46" spans="1:41" ht="77.25" customHeight="1">
      <c r="A46" s="354"/>
      <c r="B46" s="355"/>
      <c r="C46" s="29" t="s">
        <v>70</v>
      </c>
      <c r="D46" s="30">
        <v>0.02</v>
      </c>
      <c r="E46" s="30"/>
      <c r="F46" s="30"/>
      <c r="G46" s="30"/>
      <c r="H46" s="30"/>
      <c r="I46" s="30"/>
      <c r="J46" s="30"/>
      <c r="K46" s="30"/>
      <c r="L46" s="30"/>
      <c r="M46" s="30"/>
      <c r="N46" s="30"/>
      <c r="O46" s="30"/>
      <c r="P46" s="114">
        <f t="shared" si="0"/>
        <v>0.02</v>
      </c>
      <c r="Q46" s="358"/>
      <c r="R46" s="359"/>
      <c r="S46" s="359"/>
      <c r="T46" s="359"/>
      <c r="U46" s="359"/>
      <c r="V46" s="359"/>
      <c r="W46" s="359"/>
      <c r="X46" s="360"/>
      <c r="Y46" s="363"/>
      <c r="Z46" s="364"/>
      <c r="AA46" s="364"/>
      <c r="AB46" s="364"/>
      <c r="AC46" s="364"/>
      <c r="AD46" s="364"/>
      <c r="AE46" s="365"/>
    </row>
    <row r="47" spans="1:41" ht="15" customHeight="1">
      <c r="A47" s="2" t="s">
        <v>98</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5:A46"/>
    <mergeCell ref="B45:B46"/>
    <mergeCell ref="Q45:X46"/>
    <mergeCell ref="Y45:AE46"/>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xr:uid="{1B0DB8E8-D6ED-45AF-BD79-5BA4206124DD}">
      <formula1>2000</formula1>
    </dataValidation>
    <dataValidation type="textLength" operator="lessThanOrEqual" allowBlank="1" showInputMessage="1" showErrorMessage="1" errorTitle="Máximo 2.000 caracteres" error="Máximo 2.000 caracteres" promptTitle="2.000 caracteres" sqref="Q30:Q31" xr:uid="{65D6611D-82D7-46AD-9BB9-78DBF89F8727}">
      <formula1>2000</formula1>
    </dataValidation>
    <dataValidation type="list" allowBlank="1" showInputMessage="1" showErrorMessage="1" sqref="C7:C9" xr:uid="{830BED5B-E0AC-4915-8355-4B3E78FFB623}">
      <formula1>$B$21:$M$21</formula1>
    </dataValidation>
  </dataValidations>
  <hyperlinks>
    <hyperlink ref="Y45:AE46" r:id="rId1" display="https://secretariadistritald.sharepoint.com/sites/PLANDEACCIN-POADDDP2023/Documentos%20compartidos/Forms/AllItems.aspx?ct=1707257282025&amp;or=OWA%2DNT&amp;cid=5b6e0195%2D0922%2D8f90%2D3e3a%2Dba6ef82bdfb3&amp;ga=1&amp;id=%2Fsites%2FPLANDEACCIN%2DPOADDDP2023%2FDocumentos%20compartidos%2F2024%2FEnero%2FMeta%206%2FActividad%2018&amp;viewid=4d6dd43b%2D39de%2D4e81%2Daa22%2D0dcb072c5726" xr:uid="{7BB7E595-7E38-4B3E-81FD-A9A0D4519C9A}"/>
  </hyperlinks>
  <pageMargins left="0.25" right="0.25" top="0.75" bottom="0.75" header="0.3" footer="0.3"/>
  <pageSetup scale="22"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3"/>
  <sheetViews>
    <sheetView tabSelected="1" topLeftCell="A16" zoomScale="80" zoomScaleNormal="80" workbookViewId="0">
      <selection activeCell="AS22" sqref="AS22:AY22"/>
    </sheetView>
  </sheetViews>
  <sheetFormatPr baseColWidth="10" defaultColWidth="10.85546875" defaultRowHeight="15"/>
  <cols>
    <col min="1" max="1" width="15" style="34" customWidth="1"/>
    <col min="2" max="2" width="8.28515625" style="34" customWidth="1"/>
    <col min="3" max="3" width="11.42578125" style="34" customWidth="1"/>
    <col min="4" max="4" width="23.42578125" style="34" customWidth="1"/>
    <col min="5" max="5" width="15.85546875" style="34" customWidth="1"/>
    <col min="6" max="8" width="29.28515625" style="34" customWidth="1"/>
    <col min="9" max="9" width="20.42578125" style="34" hidden="1" customWidth="1"/>
    <col min="10" max="10" width="18.85546875" style="48" hidden="1" customWidth="1"/>
    <col min="11" max="11" width="15.28515625" style="48" hidden="1" customWidth="1"/>
    <col min="12" max="12" width="39.28515625" style="34" hidden="1" customWidth="1"/>
    <col min="13" max="13" width="21.140625" style="34" hidden="1" customWidth="1"/>
    <col min="14" max="18" width="8.7109375" style="34" hidden="1" customWidth="1"/>
    <col min="19" max="19" width="18.28515625" style="34" customWidth="1"/>
    <col min="20" max="20" width="28.85546875" style="34" hidden="1" customWidth="1"/>
    <col min="21" max="21" width="7.42578125" style="34" customWidth="1"/>
    <col min="22" max="31" width="7.42578125" style="34" hidden="1" customWidth="1"/>
    <col min="32" max="32" width="5.85546875" style="34" hidden="1" customWidth="1"/>
    <col min="33" max="33" width="8.140625" style="34" customWidth="1"/>
    <col min="34" max="43" width="8.140625" style="34" hidden="1" customWidth="1"/>
    <col min="44" max="44" width="5.85546875" style="34" hidden="1" customWidth="1"/>
    <col min="45" max="45" width="17.140625" style="34" hidden="1" customWidth="1"/>
    <col min="46" max="46" width="15.85546875" style="100" hidden="1" customWidth="1"/>
    <col min="47" max="47" width="65.7109375" style="34" customWidth="1"/>
    <col min="48" max="48" width="20.28515625" style="34" customWidth="1"/>
    <col min="49" max="49" width="72" style="34" customWidth="1"/>
    <col min="50" max="51" width="24.42578125" style="34" customWidth="1"/>
    <col min="52" max="16382" width="10.85546875" style="34"/>
    <col min="16383" max="16383" width="9" style="34" customWidth="1"/>
    <col min="16384" max="16384" width="10.85546875" style="34"/>
  </cols>
  <sheetData>
    <row r="1" spans="1:51 16384:16384" ht="15.95" customHeight="1">
      <c r="A1" s="372" t="s">
        <v>0</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4"/>
      <c r="AX1" s="367" t="s">
        <v>1</v>
      </c>
      <c r="AY1" s="368"/>
    </row>
    <row r="2" spans="1:51 16384:16384" ht="15.95" customHeight="1">
      <c r="A2" s="375" t="s">
        <v>2</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7"/>
      <c r="AX2" s="369" t="s">
        <v>3</v>
      </c>
      <c r="AY2" s="370"/>
    </row>
    <row r="3" spans="1:51 16384:16384" ht="15" customHeight="1">
      <c r="A3" s="378" t="s">
        <v>123</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80"/>
      <c r="AX3" s="369" t="s">
        <v>5</v>
      </c>
      <c r="AY3" s="370"/>
    </row>
    <row r="4" spans="1:51 16384:16384" ht="15.95" customHeight="1">
      <c r="A4" s="372"/>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4"/>
      <c r="AX4" s="371" t="s">
        <v>124</v>
      </c>
      <c r="AY4" s="371"/>
    </row>
    <row r="5" spans="1:51 16384:16384" ht="15" customHeight="1">
      <c r="A5" s="395" t="s">
        <v>125</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7"/>
      <c r="AG5" s="398" t="s">
        <v>14</v>
      </c>
      <c r="AH5" s="399"/>
      <c r="AI5" s="399"/>
      <c r="AJ5" s="399"/>
      <c r="AK5" s="399"/>
      <c r="AL5" s="399"/>
      <c r="AM5" s="399"/>
      <c r="AN5" s="399"/>
      <c r="AO5" s="399"/>
      <c r="AP5" s="399"/>
      <c r="AQ5" s="399"/>
      <c r="AR5" s="399"/>
      <c r="AS5" s="399"/>
      <c r="AT5" s="381"/>
      <c r="AU5" s="392" t="s">
        <v>126</v>
      </c>
      <c r="AV5" s="392" t="s">
        <v>127</v>
      </c>
      <c r="AW5" s="392" t="s">
        <v>128</v>
      </c>
      <c r="AX5" s="392" t="s">
        <v>129</v>
      </c>
      <c r="AY5" s="392" t="s">
        <v>130</v>
      </c>
    </row>
    <row r="6" spans="1:51 16384:16384" ht="15" customHeight="1">
      <c r="A6" s="404" t="s">
        <v>9</v>
      </c>
      <c r="B6" s="406">
        <v>45329</v>
      </c>
      <c r="C6" s="407"/>
      <c r="D6" s="381"/>
      <c r="E6" s="384" t="s">
        <v>11</v>
      </c>
      <c r="F6" s="384"/>
      <c r="G6" s="42"/>
      <c r="H6" s="128"/>
      <c r="I6" s="398"/>
      <c r="J6" s="399"/>
      <c r="K6" s="399"/>
      <c r="L6" s="399"/>
      <c r="M6" s="399"/>
      <c r="N6" s="399"/>
      <c r="O6" s="399"/>
      <c r="P6" s="399"/>
      <c r="Q6" s="399"/>
      <c r="R6" s="399"/>
      <c r="S6" s="399"/>
      <c r="T6" s="399"/>
      <c r="U6" s="35"/>
      <c r="V6" s="35"/>
      <c r="W6" s="35"/>
      <c r="X6" s="35"/>
      <c r="Y6" s="35"/>
      <c r="Z6" s="35"/>
      <c r="AA6" s="35"/>
      <c r="AB6" s="35"/>
      <c r="AC6" s="35"/>
      <c r="AD6" s="35"/>
      <c r="AE6" s="35"/>
      <c r="AF6" s="36"/>
      <c r="AG6" s="400"/>
      <c r="AH6" s="401"/>
      <c r="AI6" s="401"/>
      <c r="AJ6" s="401"/>
      <c r="AK6" s="401"/>
      <c r="AL6" s="401"/>
      <c r="AM6" s="401"/>
      <c r="AN6" s="401"/>
      <c r="AO6" s="401"/>
      <c r="AP6" s="401"/>
      <c r="AQ6" s="401"/>
      <c r="AR6" s="401"/>
      <c r="AS6" s="401"/>
      <c r="AT6" s="382"/>
      <c r="AU6" s="393"/>
      <c r="AV6" s="393"/>
      <c r="AW6" s="393"/>
      <c r="AX6" s="393"/>
      <c r="AY6" s="393"/>
    </row>
    <row r="7" spans="1:51 16384:16384" ht="15" customHeight="1">
      <c r="A7" s="404"/>
      <c r="B7" s="407"/>
      <c r="C7" s="407"/>
      <c r="D7" s="382"/>
      <c r="E7" s="384" t="s">
        <v>13</v>
      </c>
      <c r="F7" s="384"/>
      <c r="G7" s="42"/>
      <c r="H7" s="129"/>
      <c r="I7" s="400"/>
      <c r="J7" s="401"/>
      <c r="K7" s="401"/>
      <c r="L7" s="401"/>
      <c r="M7" s="401"/>
      <c r="N7" s="401"/>
      <c r="O7" s="401"/>
      <c r="P7" s="401"/>
      <c r="Q7" s="401"/>
      <c r="R7" s="401"/>
      <c r="S7" s="401"/>
      <c r="T7" s="401"/>
      <c r="U7" s="37"/>
      <c r="V7" s="37"/>
      <c r="W7" s="37"/>
      <c r="X7" s="37"/>
      <c r="Y7" s="37"/>
      <c r="Z7" s="37"/>
      <c r="AA7" s="37"/>
      <c r="AB7" s="37"/>
      <c r="AC7" s="37"/>
      <c r="AD7" s="37"/>
      <c r="AE7" s="37"/>
      <c r="AF7" s="38"/>
      <c r="AG7" s="400"/>
      <c r="AH7" s="401"/>
      <c r="AI7" s="401"/>
      <c r="AJ7" s="401"/>
      <c r="AK7" s="401"/>
      <c r="AL7" s="401"/>
      <c r="AM7" s="401"/>
      <c r="AN7" s="401"/>
      <c r="AO7" s="401"/>
      <c r="AP7" s="401"/>
      <c r="AQ7" s="401"/>
      <c r="AR7" s="401"/>
      <c r="AS7" s="401"/>
      <c r="AT7" s="382"/>
      <c r="AU7" s="393"/>
      <c r="AV7" s="393"/>
      <c r="AW7" s="393"/>
      <c r="AX7" s="393"/>
      <c r="AY7" s="393"/>
    </row>
    <row r="8" spans="1:51 16384:16384" ht="15" customHeight="1">
      <c r="A8" s="404"/>
      <c r="B8" s="407"/>
      <c r="C8" s="407"/>
      <c r="D8" s="383"/>
      <c r="E8" s="384" t="s">
        <v>14</v>
      </c>
      <c r="F8" s="384"/>
      <c r="G8" s="42" t="s">
        <v>131</v>
      </c>
      <c r="H8" s="130"/>
      <c r="I8" s="402"/>
      <c r="J8" s="403"/>
      <c r="K8" s="403"/>
      <c r="L8" s="403"/>
      <c r="M8" s="403"/>
      <c r="N8" s="403"/>
      <c r="O8" s="403"/>
      <c r="P8" s="403"/>
      <c r="Q8" s="403"/>
      <c r="R8" s="403"/>
      <c r="S8" s="403"/>
      <c r="T8" s="403"/>
      <c r="U8" s="39"/>
      <c r="V8" s="39"/>
      <c r="W8" s="39"/>
      <c r="X8" s="39"/>
      <c r="Y8" s="39"/>
      <c r="Z8" s="39"/>
      <c r="AA8" s="39"/>
      <c r="AB8" s="39"/>
      <c r="AC8" s="39"/>
      <c r="AD8" s="39"/>
      <c r="AE8" s="39"/>
      <c r="AF8" s="40"/>
      <c r="AG8" s="400"/>
      <c r="AH8" s="401"/>
      <c r="AI8" s="401"/>
      <c r="AJ8" s="401"/>
      <c r="AK8" s="401"/>
      <c r="AL8" s="401"/>
      <c r="AM8" s="401"/>
      <c r="AN8" s="401"/>
      <c r="AO8" s="401"/>
      <c r="AP8" s="401"/>
      <c r="AQ8" s="401"/>
      <c r="AR8" s="401"/>
      <c r="AS8" s="401"/>
      <c r="AT8" s="382"/>
      <c r="AU8" s="393"/>
      <c r="AV8" s="393"/>
      <c r="AW8" s="393"/>
      <c r="AX8" s="393"/>
      <c r="AY8" s="393"/>
    </row>
    <row r="9" spans="1:51 16384:16384" ht="15" customHeight="1">
      <c r="A9" s="395" t="s">
        <v>132</v>
      </c>
      <c r="B9" s="396"/>
      <c r="C9" s="396"/>
      <c r="D9" s="396"/>
      <c r="E9" s="408" t="s">
        <v>56</v>
      </c>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0"/>
      <c r="AH9" s="401"/>
      <c r="AI9" s="401"/>
      <c r="AJ9" s="401"/>
      <c r="AK9" s="401"/>
      <c r="AL9" s="401"/>
      <c r="AM9" s="401"/>
      <c r="AN9" s="401"/>
      <c r="AO9" s="401"/>
      <c r="AP9" s="401"/>
      <c r="AQ9" s="401"/>
      <c r="AR9" s="401"/>
      <c r="AS9" s="401"/>
      <c r="AT9" s="382"/>
      <c r="AU9" s="393"/>
      <c r="AV9" s="393"/>
      <c r="AW9" s="393"/>
      <c r="AX9" s="393"/>
      <c r="AY9" s="393"/>
    </row>
    <row r="10" spans="1:51 16384:16384" ht="15" customHeight="1">
      <c r="A10" s="395" t="s">
        <v>133</v>
      </c>
      <c r="B10" s="396"/>
      <c r="C10" s="396"/>
      <c r="D10" s="396"/>
      <c r="E10" s="408" t="s">
        <v>134</v>
      </c>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2"/>
      <c r="AH10" s="403"/>
      <c r="AI10" s="403"/>
      <c r="AJ10" s="403"/>
      <c r="AK10" s="403"/>
      <c r="AL10" s="403"/>
      <c r="AM10" s="403"/>
      <c r="AN10" s="403"/>
      <c r="AO10" s="403"/>
      <c r="AP10" s="403"/>
      <c r="AQ10" s="403"/>
      <c r="AR10" s="403"/>
      <c r="AS10" s="403"/>
      <c r="AT10" s="383"/>
      <c r="AU10" s="393"/>
      <c r="AV10" s="393"/>
      <c r="AW10" s="393"/>
      <c r="AX10" s="393"/>
      <c r="AY10" s="393"/>
    </row>
    <row r="11" spans="1:51 16384:16384" ht="39.950000000000003" customHeight="1">
      <c r="A11" s="390" t="s">
        <v>135</v>
      </c>
      <c r="B11" s="405"/>
      <c r="C11" s="405"/>
      <c r="D11" s="405"/>
      <c r="E11" s="391"/>
      <c r="F11" s="392" t="s">
        <v>136</v>
      </c>
      <c r="G11" s="392" t="s">
        <v>137</v>
      </c>
      <c r="H11" s="392" t="s">
        <v>138</v>
      </c>
      <c r="I11" s="392" t="s">
        <v>139</v>
      </c>
      <c r="J11" s="392" t="s">
        <v>140</v>
      </c>
      <c r="K11" s="392" t="s">
        <v>141</v>
      </c>
      <c r="L11" s="392" t="s">
        <v>142</v>
      </c>
      <c r="M11" s="392" t="s">
        <v>143</v>
      </c>
      <c r="N11" s="390" t="s">
        <v>144</v>
      </c>
      <c r="O11" s="405"/>
      <c r="P11" s="405"/>
      <c r="Q11" s="405"/>
      <c r="R11" s="391"/>
      <c r="S11" s="392" t="s">
        <v>145</v>
      </c>
      <c r="T11" s="392" t="s">
        <v>146</v>
      </c>
      <c r="U11" s="395" t="s">
        <v>147</v>
      </c>
      <c r="V11" s="396"/>
      <c r="W11" s="396"/>
      <c r="X11" s="396"/>
      <c r="Y11" s="396"/>
      <c r="Z11" s="396"/>
      <c r="AA11" s="396"/>
      <c r="AB11" s="396"/>
      <c r="AC11" s="396"/>
      <c r="AD11" s="396"/>
      <c r="AE11" s="396"/>
      <c r="AF11" s="397"/>
      <c r="AG11" s="395" t="s">
        <v>148</v>
      </c>
      <c r="AH11" s="396"/>
      <c r="AI11" s="396"/>
      <c r="AJ11" s="396"/>
      <c r="AK11" s="396"/>
      <c r="AL11" s="396"/>
      <c r="AM11" s="396"/>
      <c r="AN11" s="396"/>
      <c r="AO11" s="396"/>
      <c r="AP11" s="396"/>
      <c r="AQ11" s="396"/>
      <c r="AR11" s="397"/>
      <c r="AS11" s="390" t="s">
        <v>40</v>
      </c>
      <c r="AT11" s="391"/>
      <c r="AU11" s="393"/>
      <c r="AV11" s="393"/>
      <c r="AW11" s="393"/>
      <c r="AX11" s="393"/>
      <c r="AY11" s="393"/>
    </row>
    <row r="12" spans="1:51 16384:16384" ht="28.5">
      <c r="A12" s="41" t="s">
        <v>149</v>
      </c>
      <c r="B12" s="41" t="s">
        <v>150</v>
      </c>
      <c r="C12" s="41" t="s">
        <v>151</v>
      </c>
      <c r="D12" s="41" t="s">
        <v>152</v>
      </c>
      <c r="E12" s="41" t="s">
        <v>153</v>
      </c>
      <c r="F12" s="394"/>
      <c r="G12" s="394"/>
      <c r="H12" s="394"/>
      <c r="I12" s="394"/>
      <c r="J12" s="394"/>
      <c r="K12" s="394"/>
      <c r="L12" s="394"/>
      <c r="M12" s="394"/>
      <c r="N12" s="41">
        <v>2020</v>
      </c>
      <c r="O12" s="41">
        <v>2021</v>
      </c>
      <c r="P12" s="41">
        <v>2022</v>
      </c>
      <c r="Q12" s="41">
        <v>2023</v>
      </c>
      <c r="R12" s="41">
        <v>2024</v>
      </c>
      <c r="S12" s="394"/>
      <c r="T12" s="393"/>
      <c r="U12" s="46" t="s">
        <v>8</v>
      </c>
      <c r="V12" s="46" t="s">
        <v>29</v>
      </c>
      <c r="W12" s="46" t="s">
        <v>30</v>
      </c>
      <c r="X12" s="46" t="s">
        <v>31</v>
      </c>
      <c r="Y12" s="46" t="s">
        <v>32</v>
      </c>
      <c r="Z12" s="46" t="s">
        <v>33</v>
      </c>
      <c r="AA12" s="46" t="s">
        <v>34</v>
      </c>
      <c r="AB12" s="46" t="s">
        <v>35</v>
      </c>
      <c r="AC12" s="46" t="s">
        <v>36</v>
      </c>
      <c r="AD12" s="46" t="s">
        <v>37</v>
      </c>
      <c r="AE12" s="46" t="s">
        <v>38</v>
      </c>
      <c r="AF12" s="46" t="s">
        <v>39</v>
      </c>
      <c r="AG12" s="46" t="s">
        <v>8</v>
      </c>
      <c r="AH12" s="46" t="s">
        <v>29</v>
      </c>
      <c r="AI12" s="46" t="s">
        <v>30</v>
      </c>
      <c r="AJ12" s="46" t="s">
        <v>31</v>
      </c>
      <c r="AK12" s="46" t="s">
        <v>32</v>
      </c>
      <c r="AL12" s="46" t="s">
        <v>33</v>
      </c>
      <c r="AM12" s="46" t="s">
        <v>34</v>
      </c>
      <c r="AN12" s="46" t="s">
        <v>35</v>
      </c>
      <c r="AO12" s="46" t="s">
        <v>36</v>
      </c>
      <c r="AP12" s="46" t="s">
        <v>37</v>
      </c>
      <c r="AQ12" s="46" t="s">
        <v>38</v>
      </c>
      <c r="AR12" s="46" t="s">
        <v>39</v>
      </c>
      <c r="AS12" s="41" t="s">
        <v>154</v>
      </c>
      <c r="AT12" s="99" t="s">
        <v>155</v>
      </c>
      <c r="AU12" s="394"/>
      <c r="AV12" s="394"/>
      <c r="AW12" s="394"/>
      <c r="AX12" s="394"/>
      <c r="AY12" s="394"/>
    </row>
    <row r="13" spans="1:51 16384:16384" ht="186.75" customHeight="1">
      <c r="A13" s="160">
        <v>38</v>
      </c>
      <c r="B13" s="42"/>
      <c r="C13" s="162"/>
      <c r="D13" s="43" t="s">
        <v>156</v>
      </c>
      <c r="E13" s="43" t="s">
        <v>56</v>
      </c>
      <c r="F13" s="43" t="s">
        <v>157</v>
      </c>
      <c r="G13" s="43" t="s">
        <v>158</v>
      </c>
      <c r="H13" s="43" t="s">
        <v>159</v>
      </c>
      <c r="I13" s="43" t="s">
        <v>160</v>
      </c>
      <c r="J13" s="168">
        <v>1</v>
      </c>
      <c r="K13" s="165" t="s">
        <v>161</v>
      </c>
      <c r="L13" s="43" t="s">
        <v>162</v>
      </c>
      <c r="M13" s="169" t="s">
        <v>163</v>
      </c>
      <c r="N13" s="163">
        <v>1</v>
      </c>
      <c r="O13" s="163">
        <v>1</v>
      </c>
      <c r="P13" s="163">
        <v>1</v>
      </c>
      <c r="Q13" s="163">
        <v>1</v>
      </c>
      <c r="R13" s="163">
        <v>1</v>
      </c>
      <c r="S13" s="134" t="s">
        <v>164</v>
      </c>
      <c r="T13" s="170" t="s">
        <v>165</v>
      </c>
      <c r="U13" s="164">
        <v>1</v>
      </c>
      <c r="V13" s="164">
        <v>1</v>
      </c>
      <c r="W13" s="164">
        <v>1</v>
      </c>
      <c r="X13" s="164">
        <v>1</v>
      </c>
      <c r="Y13" s="164">
        <v>1</v>
      </c>
      <c r="Z13" s="44"/>
      <c r="AA13" s="44"/>
      <c r="AB13" s="44"/>
      <c r="AC13" s="44"/>
      <c r="AD13" s="44"/>
      <c r="AE13" s="44"/>
      <c r="AF13" s="44"/>
      <c r="AG13" s="183">
        <v>1</v>
      </c>
      <c r="AH13" s="183"/>
      <c r="AI13" s="44"/>
      <c r="AJ13" s="44"/>
      <c r="AK13" s="44"/>
      <c r="AL13" s="44"/>
      <c r="AM13" s="44"/>
      <c r="AN13" s="44"/>
      <c r="AO13" s="44"/>
      <c r="AP13" s="44"/>
      <c r="AQ13" s="44"/>
      <c r="AR13" s="44"/>
      <c r="AS13" s="44">
        <f>IF(I13="suma",SUM(AG13:AR13),IF(I13="creciente",MAX(AG13:AR13),IF(I13="DECRECIENTE",Q13-MIN(AG13:AR13),IF(I13="CONSTANTE",AVERAGE(AG13:AR13)," "))))</f>
        <v>1</v>
      </c>
      <c r="AT13" s="45">
        <f>IF(I13="suma",AS13/R13,IF(I13="creciente",AS13/(MAX(U13:AF13)),IF(I13="DECRECIENTE",AS13/(Q13-(MIN(U13:AF13))),IF(I13="CONSTANTE",AS13/AVERAGE(U13:AF13)," "))))</f>
        <v>1</v>
      </c>
      <c r="AU13" s="175" t="s">
        <v>166</v>
      </c>
      <c r="AV13" s="185" t="s">
        <v>167</v>
      </c>
      <c r="AW13" s="175" t="s">
        <v>166</v>
      </c>
      <c r="AX13" s="178" t="s">
        <v>168</v>
      </c>
      <c r="AY13" s="44" t="s">
        <v>68</v>
      </c>
      <c r="XFD13" s="34" t="s">
        <v>169</v>
      </c>
    </row>
    <row r="14" spans="1:51 16384:16384" ht="120" customHeight="1">
      <c r="A14" s="161">
        <v>39</v>
      </c>
      <c r="B14" s="42"/>
      <c r="C14" s="162"/>
      <c r="D14" s="43" t="s">
        <v>170</v>
      </c>
      <c r="E14" s="43" t="s">
        <v>56</v>
      </c>
      <c r="F14" s="43" t="s">
        <v>171</v>
      </c>
      <c r="G14" s="43" t="s">
        <v>172</v>
      </c>
      <c r="H14" s="43" t="s">
        <v>173</v>
      </c>
      <c r="I14" s="43" t="s">
        <v>160</v>
      </c>
      <c r="J14" s="167">
        <v>15</v>
      </c>
      <c r="K14" s="167" t="s">
        <v>174</v>
      </c>
      <c r="L14" s="43" t="s">
        <v>175</v>
      </c>
      <c r="M14" s="169" t="s">
        <v>163</v>
      </c>
      <c r="N14" s="134">
        <v>15</v>
      </c>
      <c r="O14" s="134">
        <v>15</v>
      </c>
      <c r="P14" s="134">
        <v>15</v>
      </c>
      <c r="Q14" s="134">
        <v>15</v>
      </c>
      <c r="R14" s="134">
        <v>15</v>
      </c>
      <c r="S14" s="134" t="s">
        <v>164</v>
      </c>
      <c r="T14" s="170" t="s">
        <v>176</v>
      </c>
      <c r="U14" s="166">
        <v>0</v>
      </c>
      <c r="V14" s="166">
        <v>15</v>
      </c>
      <c r="W14" s="166">
        <v>15</v>
      </c>
      <c r="X14" s="166">
        <v>15</v>
      </c>
      <c r="Y14" s="166">
        <v>15</v>
      </c>
      <c r="Z14" s="44"/>
      <c r="AA14" s="44"/>
      <c r="AB14" s="44"/>
      <c r="AC14" s="44"/>
      <c r="AD14" s="44"/>
      <c r="AE14" s="44"/>
      <c r="AF14" s="44"/>
      <c r="AG14" s="44">
        <v>2</v>
      </c>
      <c r="AH14" s="44"/>
      <c r="AI14" s="44"/>
      <c r="AJ14" s="44"/>
      <c r="AK14" s="44"/>
      <c r="AL14" s="44"/>
      <c r="AM14" s="44"/>
      <c r="AN14" s="44"/>
      <c r="AO14" s="44"/>
      <c r="AP14" s="44"/>
      <c r="AQ14" s="44"/>
      <c r="AR14" s="44"/>
      <c r="AS14" s="44">
        <f t="shared" ref="AS14:AS19" si="0">IF(I14="suma",SUM(AG14:AR14),IF(I14="creciente",MAX(AG14:AR14),IF(I14="DECRECIENTE",Q14-MIN(AG14:AR14),IF(I14="CONSTANTE",AVERAGE(AG14:AR14)," "))))</f>
        <v>2</v>
      </c>
      <c r="AT14" s="45">
        <f t="shared" ref="AT14:AT19" si="1">IF(I14="suma",AS14/R14,IF(I14="creciente",AS14/(MAX(U14:AF14)),IF(I14="DECRECIENTE",AS14/(Q14-(MIN(U14:AF14))),IF(I14="CONSTANTE",AS14/AVERAGE(U14:AF14)," "))))</f>
        <v>0.16666666666666666</v>
      </c>
      <c r="AU14" s="182" t="s">
        <v>177</v>
      </c>
      <c r="AV14" s="186" t="s">
        <v>94</v>
      </c>
      <c r="AW14" s="182" t="s">
        <v>177</v>
      </c>
      <c r="AX14" s="178" t="s">
        <v>168</v>
      </c>
      <c r="AY14" s="44" t="s">
        <v>68</v>
      </c>
      <c r="XFD14" s="34" t="s">
        <v>178</v>
      </c>
    </row>
    <row r="15" spans="1:51 16384:16384" ht="135">
      <c r="A15" s="42"/>
      <c r="B15" s="42"/>
      <c r="C15">
        <v>8</v>
      </c>
      <c r="D15" s="43" t="s">
        <v>179</v>
      </c>
      <c r="E15" s="43" t="s">
        <v>56</v>
      </c>
      <c r="F15" s="43" t="s">
        <v>180</v>
      </c>
      <c r="G15" s="43" t="s">
        <v>181</v>
      </c>
      <c r="H15" s="43" t="s">
        <v>182</v>
      </c>
      <c r="I15" s="43" t="s">
        <v>183</v>
      </c>
      <c r="J15" s="167" t="s">
        <v>184</v>
      </c>
      <c r="K15" s="167" t="s">
        <v>174</v>
      </c>
      <c r="L15" s="43" t="s">
        <v>185</v>
      </c>
      <c r="M15" s="169" t="s">
        <v>163</v>
      </c>
      <c r="N15" s="134">
        <v>0</v>
      </c>
      <c r="O15" s="134">
        <v>0</v>
      </c>
      <c r="P15" s="134">
        <v>0</v>
      </c>
      <c r="Q15" s="134">
        <v>0</v>
      </c>
      <c r="R15" s="134"/>
      <c r="S15" s="134" t="s">
        <v>184</v>
      </c>
      <c r="T15" s="170" t="s">
        <v>186</v>
      </c>
      <c r="U15" s="166"/>
      <c r="V15" s="166"/>
      <c r="W15" s="166"/>
      <c r="X15" s="166"/>
      <c r="Y15" s="166"/>
      <c r="Z15" s="44"/>
      <c r="AA15" s="44"/>
      <c r="AB15" s="44"/>
      <c r="AC15" s="44"/>
      <c r="AD15" s="44"/>
      <c r="AE15" s="44"/>
      <c r="AF15" s="44"/>
      <c r="AG15" s="44"/>
      <c r="AH15" s="44"/>
      <c r="AI15" s="44"/>
      <c r="AJ15" s="44"/>
      <c r="AK15" s="44"/>
      <c r="AL15" s="44"/>
      <c r="AM15" s="44"/>
      <c r="AN15" s="44"/>
      <c r="AO15" s="44"/>
      <c r="AP15" s="44"/>
      <c r="AQ15" s="44"/>
      <c r="AR15" s="44"/>
      <c r="AS15" s="44">
        <f t="shared" si="0"/>
        <v>0</v>
      </c>
      <c r="AT15" s="183">
        <v>0</v>
      </c>
      <c r="AU15" s="45" t="s">
        <v>449</v>
      </c>
      <c r="AV15" s="45" t="s">
        <v>448</v>
      </c>
      <c r="AW15" s="45" t="s">
        <v>449</v>
      </c>
      <c r="AX15" s="45"/>
      <c r="AY15" s="44"/>
      <c r="XFD15" s="34" t="s">
        <v>187</v>
      </c>
    </row>
    <row r="16" spans="1:51 16384:16384" ht="120">
      <c r="A16" s="42"/>
      <c r="B16" s="42"/>
      <c r="C16" s="162"/>
      <c r="D16" s="43" t="s">
        <v>188</v>
      </c>
      <c r="E16" s="43" t="s">
        <v>56</v>
      </c>
      <c r="F16" s="43" t="s">
        <v>189</v>
      </c>
      <c r="G16" s="43" t="s">
        <v>190</v>
      </c>
      <c r="H16" s="43" t="s">
        <v>191</v>
      </c>
      <c r="I16" s="43" t="s">
        <v>183</v>
      </c>
      <c r="J16" s="167">
        <v>1</v>
      </c>
      <c r="K16" s="167" t="s">
        <v>174</v>
      </c>
      <c r="L16" s="43" t="s">
        <v>192</v>
      </c>
      <c r="M16" s="169" t="s">
        <v>163</v>
      </c>
      <c r="N16" s="134">
        <v>0</v>
      </c>
      <c r="O16" s="134">
        <v>0</v>
      </c>
      <c r="P16" s="134">
        <v>0</v>
      </c>
      <c r="Q16" s="134">
        <v>0</v>
      </c>
      <c r="R16" s="134">
        <v>1</v>
      </c>
      <c r="S16" s="134" t="s">
        <v>193</v>
      </c>
      <c r="T16" s="171" t="s">
        <v>194</v>
      </c>
      <c r="U16" s="166">
        <v>0</v>
      </c>
      <c r="V16" s="166">
        <v>0</v>
      </c>
      <c r="W16" s="166">
        <v>0</v>
      </c>
      <c r="X16" s="166">
        <v>1</v>
      </c>
      <c r="Y16" s="166">
        <v>0</v>
      </c>
      <c r="Z16" s="44"/>
      <c r="AA16" s="44"/>
      <c r="AB16" s="44"/>
      <c r="AC16" s="44"/>
      <c r="AD16" s="44"/>
      <c r="AE16" s="44"/>
      <c r="AF16" s="44"/>
      <c r="AG16" s="44"/>
      <c r="AH16" s="44"/>
      <c r="AI16" s="44"/>
      <c r="AJ16" s="44"/>
      <c r="AK16" s="44"/>
      <c r="AL16" s="44"/>
      <c r="AM16" s="44"/>
      <c r="AN16" s="44"/>
      <c r="AO16" s="44"/>
      <c r="AP16" s="44"/>
      <c r="AQ16" s="44"/>
      <c r="AR16" s="44"/>
      <c r="AS16" s="44">
        <f t="shared" si="0"/>
        <v>0</v>
      </c>
      <c r="AT16" s="45">
        <f t="shared" si="1"/>
        <v>0</v>
      </c>
      <c r="AU16" s="45" t="s">
        <v>447</v>
      </c>
      <c r="AV16" s="45" t="s">
        <v>448</v>
      </c>
      <c r="AW16" s="45" t="s">
        <v>447</v>
      </c>
      <c r="AX16" s="45"/>
      <c r="AY16" s="44"/>
      <c r="XFD16" s="34" t="s">
        <v>195</v>
      </c>
    </row>
    <row r="17" spans="1:51" ht="89.25" customHeight="1">
      <c r="A17" s="42"/>
      <c r="B17" s="42"/>
      <c r="C17" s="162"/>
      <c r="D17" s="43" t="s">
        <v>179</v>
      </c>
      <c r="E17" s="43" t="s">
        <v>56</v>
      </c>
      <c r="F17" s="43" t="s">
        <v>196</v>
      </c>
      <c r="G17" s="43" t="s">
        <v>197</v>
      </c>
      <c r="H17" s="43" t="s">
        <v>198</v>
      </c>
      <c r="I17" s="43" t="s">
        <v>183</v>
      </c>
      <c r="J17" s="167">
        <v>1</v>
      </c>
      <c r="K17" s="167" t="s">
        <v>174</v>
      </c>
      <c r="L17" s="172" t="s">
        <v>199</v>
      </c>
      <c r="M17" s="169" t="s">
        <v>163</v>
      </c>
      <c r="N17" s="134">
        <v>0</v>
      </c>
      <c r="O17" s="134">
        <v>0</v>
      </c>
      <c r="P17" s="134">
        <v>0</v>
      </c>
      <c r="Q17" s="134">
        <v>0</v>
      </c>
      <c r="R17" s="134">
        <v>1</v>
      </c>
      <c r="S17" s="134" t="s">
        <v>200</v>
      </c>
      <c r="T17" s="170" t="s">
        <v>201</v>
      </c>
      <c r="U17" s="166">
        <v>0</v>
      </c>
      <c r="V17" s="166">
        <v>0</v>
      </c>
      <c r="W17" s="166">
        <v>1</v>
      </c>
      <c r="X17" s="166">
        <v>0</v>
      </c>
      <c r="Y17" s="166">
        <v>0</v>
      </c>
      <c r="Z17" s="44"/>
      <c r="AA17" s="44"/>
      <c r="AB17" s="44"/>
      <c r="AC17" s="44"/>
      <c r="AD17" s="44"/>
      <c r="AE17" s="44"/>
      <c r="AF17" s="44"/>
      <c r="AG17" s="44"/>
      <c r="AH17" s="44"/>
      <c r="AI17" s="44"/>
      <c r="AJ17" s="44"/>
      <c r="AK17" s="44"/>
      <c r="AL17" s="44"/>
      <c r="AM17" s="44"/>
      <c r="AN17" s="44"/>
      <c r="AO17" s="44"/>
      <c r="AP17" s="44"/>
      <c r="AQ17" s="44"/>
      <c r="AR17" s="44"/>
      <c r="AS17" s="44">
        <f t="shared" si="0"/>
        <v>0</v>
      </c>
      <c r="AT17" s="45">
        <f t="shared" si="1"/>
        <v>0</v>
      </c>
      <c r="AU17" s="45" t="s">
        <v>447</v>
      </c>
      <c r="AV17" s="45" t="s">
        <v>448</v>
      </c>
      <c r="AW17" s="45" t="s">
        <v>447</v>
      </c>
      <c r="AX17" s="45"/>
      <c r="AY17" s="44"/>
    </row>
    <row r="18" spans="1:51" ht="62.25" customHeight="1">
      <c r="A18" s="42"/>
      <c r="B18" s="42"/>
      <c r="C18" s="162"/>
      <c r="D18" s="43" t="s">
        <v>179</v>
      </c>
      <c r="E18" s="43" t="s">
        <v>56</v>
      </c>
      <c r="F18" s="43" t="s">
        <v>202</v>
      </c>
      <c r="G18" s="43" t="s">
        <v>203</v>
      </c>
      <c r="H18" s="43" t="s">
        <v>204</v>
      </c>
      <c r="I18" s="43" t="s">
        <v>205</v>
      </c>
      <c r="J18" s="167">
        <v>1</v>
      </c>
      <c r="K18" s="167" t="s">
        <v>174</v>
      </c>
      <c r="L18" s="43" t="s">
        <v>206</v>
      </c>
      <c r="M18" s="169" t="s">
        <v>163</v>
      </c>
      <c r="N18" s="134">
        <v>0</v>
      </c>
      <c r="O18" s="134">
        <v>0</v>
      </c>
      <c r="P18" s="134">
        <v>0</v>
      </c>
      <c r="Q18" s="134">
        <v>0</v>
      </c>
      <c r="R18" s="134">
        <v>1</v>
      </c>
      <c r="S18" s="134" t="s">
        <v>207</v>
      </c>
      <c r="T18" s="170" t="s">
        <v>208</v>
      </c>
      <c r="U18" s="166">
        <v>0</v>
      </c>
      <c r="V18" s="166">
        <v>0</v>
      </c>
      <c r="W18" s="166">
        <v>0</v>
      </c>
      <c r="X18" s="166">
        <v>1</v>
      </c>
      <c r="Y18" s="166">
        <v>0</v>
      </c>
      <c r="Z18" s="44"/>
      <c r="AA18" s="44"/>
      <c r="AB18" s="44"/>
      <c r="AC18" s="44"/>
      <c r="AD18" s="44"/>
      <c r="AE18" s="44"/>
      <c r="AF18" s="44"/>
      <c r="AG18" s="44"/>
      <c r="AH18" s="44"/>
      <c r="AI18" s="44"/>
      <c r="AJ18" s="44"/>
      <c r="AK18" s="44"/>
      <c r="AL18" s="44"/>
      <c r="AM18" s="44"/>
      <c r="AN18" s="44"/>
      <c r="AO18" s="44"/>
      <c r="AP18" s="44"/>
      <c r="AQ18" s="44"/>
      <c r="AR18" s="44"/>
      <c r="AS18" s="44">
        <f t="shared" si="0"/>
        <v>0</v>
      </c>
      <c r="AT18" s="45">
        <f t="shared" si="1"/>
        <v>0</v>
      </c>
      <c r="AU18" s="45" t="s">
        <v>447</v>
      </c>
      <c r="AV18" s="45" t="s">
        <v>448</v>
      </c>
      <c r="AW18" s="45" t="s">
        <v>447</v>
      </c>
      <c r="AX18" s="45"/>
      <c r="AY18" s="44"/>
    </row>
    <row r="19" spans="1:51" ht="54.95" customHeight="1">
      <c r="A19" s="42"/>
      <c r="B19" s="42"/>
      <c r="C19" s="162"/>
      <c r="D19" s="43" t="s">
        <v>179</v>
      </c>
      <c r="E19" s="43" t="s">
        <v>56</v>
      </c>
      <c r="F19" s="43" t="s">
        <v>209</v>
      </c>
      <c r="G19" s="43" t="s">
        <v>210</v>
      </c>
      <c r="H19" s="43" t="s">
        <v>211</v>
      </c>
      <c r="I19" s="43" t="s">
        <v>183</v>
      </c>
      <c r="J19" s="167">
        <v>5</v>
      </c>
      <c r="K19" s="167" t="s">
        <v>174</v>
      </c>
      <c r="L19" s="43" t="s">
        <v>212</v>
      </c>
      <c r="M19" s="169" t="s">
        <v>163</v>
      </c>
      <c r="N19" s="134">
        <v>0</v>
      </c>
      <c r="O19" s="134">
        <v>0</v>
      </c>
      <c r="P19" s="134">
        <v>0</v>
      </c>
      <c r="Q19" s="134">
        <v>0</v>
      </c>
      <c r="R19" s="134">
        <v>5</v>
      </c>
      <c r="S19" s="134" t="s">
        <v>164</v>
      </c>
      <c r="T19" s="170" t="s">
        <v>213</v>
      </c>
      <c r="U19" s="166">
        <v>0</v>
      </c>
      <c r="V19" s="166">
        <v>1</v>
      </c>
      <c r="W19" s="166">
        <v>1</v>
      </c>
      <c r="X19" s="166">
        <v>1</v>
      </c>
      <c r="Y19" s="166">
        <v>1</v>
      </c>
      <c r="Z19" s="44"/>
      <c r="AA19" s="44"/>
      <c r="AB19" s="44"/>
      <c r="AC19" s="44"/>
      <c r="AD19" s="44"/>
      <c r="AE19" s="44"/>
      <c r="AF19" s="44"/>
      <c r="AG19" s="44"/>
      <c r="AH19" s="44"/>
      <c r="AI19" s="44"/>
      <c r="AJ19" s="44"/>
      <c r="AK19" s="44"/>
      <c r="AL19" s="44"/>
      <c r="AM19" s="44"/>
      <c r="AN19" s="44"/>
      <c r="AO19" s="44"/>
      <c r="AP19" s="44"/>
      <c r="AQ19" s="44"/>
      <c r="AR19" s="44"/>
      <c r="AS19" s="44">
        <f t="shared" si="0"/>
        <v>0</v>
      </c>
      <c r="AT19" s="45">
        <f t="shared" si="1"/>
        <v>0</v>
      </c>
      <c r="AU19" s="45" t="s">
        <v>447</v>
      </c>
      <c r="AV19" s="45" t="s">
        <v>448</v>
      </c>
      <c r="AW19" s="45" t="s">
        <v>447</v>
      </c>
      <c r="AX19" s="45"/>
      <c r="AY19" s="44"/>
    </row>
    <row r="20" spans="1:51" ht="14.25" customHeight="1">
      <c r="A20" s="387" t="s">
        <v>98</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9"/>
    </row>
    <row r="21" spans="1:51">
      <c r="A21" s="385" t="s">
        <v>214</v>
      </c>
      <c r="B21" s="366" t="s">
        <v>215</v>
      </c>
      <c r="C21" s="366"/>
      <c r="D21" s="366"/>
      <c r="E21" s="366"/>
      <c r="F21" s="366"/>
      <c r="G21" s="386" t="s">
        <v>216</v>
      </c>
      <c r="H21" s="386"/>
      <c r="I21" s="386"/>
      <c r="J21" s="386"/>
      <c r="K21" s="386"/>
      <c r="L21" s="386"/>
      <c r="M21" s="386"/>
      <c r="N21" s="386"/>
      <c r="O21" s="366" t="s">
        <v>215</v>
      </c>
      <c r="P21" s="366"/>
      <c r="Q21" s="366"/>
      <c r="R21" s="366"/>
      <c r="S21" s="366"/>
      <c r="T21" s="366"/>
      <c r="U21" s="366" t="s">
        <v>215</v>
      </c>
      <c r="V21" s="366"/>
      <c r="W21" s="366"/>
      <c r="X21" s="366"/>
      <c r="Y21" s="366"/>
      <c r="Z21" s="366"/>
      <c r="AA21" s="366"/>
      <c r="AB21" s="366"/>
      <c r="AC21" s="366" t="s">
        <v>215</v>
      </c>
      <c r="AD21" s="366"/>
      <c r="AE21" s="366"/>
      <c r="AF21" s="366"/>
      <c r="AG21" s="366"/>
      <c r="AH21" s="366"/>
      <c r="AI21" s="366"/>
      <c r="AJ21" s="366"/>
      <c r="AK21" s="366"/>
      <c r="AL21" s="366"/>
      <c r="AM21" s="366"/>
      <c r="AN21" s="366"/>
      <c r="AO21" s="386" t="s">
        <v>217</v>
      </c>
      <c r="AP21" s="386"/>
      <c r="AQ21" s="386"/>
      <c r="AR21" s="386"/>
      <c r="AS21" s="366" t="s">
        <v>218</v>
      </c>
      <c r="AT21" s="366"/>
      <c r="AU21" s="366"/>
      <c r="AV21" s="366"/>
      <c r="AW21" s="366"/>
      <c r="AX21" s="366"/>
      <c r="AY21" s="366"/>
    </row>
    <row r="22" spans="1:51">
      <c r="A22" s="385"/>
      <c r="B22" s="366" t="s">
        <v>219</v>
      </c>
      <c r="C22" s="366"/>
      <c r="D22" s="366"/>
      <c r="E22" s="366"/>
      <c r="F22" s="366"/>
      <c r="G22" s="386"/>
      <c r="H22" s="386"/>
      <c r="I22" s="386"/>
      <c r="J22" s="386"/>
      <c r="K22" s="386"/>
      <c r="L22" s="386"/>
      <c r="M22" s="386"/>
      <c r="N22" s="386"/>
      <c r="O22" s="366" t="s">
        <v>219</v>
      </c>
      <c r="P22" s="366"/>
      <c r="Q22" s="366"/>
      <c r="R22" s="366"/>
      <c r="S22" s="366"/>
      <c r="T22" s="366"/>
      <c r="U22" s="366" t="s">
        <v>219</v>
      </c>
      <c r="V22" s="366"/>
      <c r="W22" s="366"/>
      <c r="X22" s="366"/>
      <c r="Y22" s="366"/>
      <c r="Z22" s="366"/>
      <c r="AA22" s="366"/>
      <c r="AB22" s="366"/>
      <c r="AC22" s="366" t="s">
        <v>219</v>
      </c>
      <c r="AD22" s="366"/>
      <c r="AE22" s="366"/>
      <c r="AF22" s="366"/>
      <c r="AG22" s="366"/>
      <c r="AH22" s="366"/>
      <c r="AI22" s="366"/>
      <c r="AJ22" s="366"/>
      <c r="AK22" s="366"/>
      <c r="AL22" s="366"/>
      <c r="AM22" s="366"/>
      <c r="AN22" s="366"/>
      <c r="AO22" s="386"/>
      <c r="AP22" s="386"/>
      <c r="AQ22" s="386"/>
      <c r="AR22" s="386"/>
      <c r="AS22" s="366" t="s">
        <v>451</v>
      </c>
      <c r="AT22" s="366"/>
      <c r="AU22" s="366"/>
      <c r="AV22" s="366"/>
      <c r="AW22" s="366"/>
      <c r="AX22" s="366"/>
      <c r="AY22" s="366"/>
    </row>
    <row r="23" spans="1:51" ht="15.95" customHeight="1">
      <c r="A23" s="385"/>
      <c r="B23" s="366" t="s">
        <v>220</v>
      </c>
      <c r="C23" s="366"/>
      <c r="D23" s="366"/>
      <c r="E23" s="366"/>
      <c r="F23" s="366"/>
      <c r="G23" s="386"/>
      <c r="H23" s="386"/>
      <c r="I23" s="386"/>
      <c r="J23" s="386"/>
      <c r="K23" s="386"/>
      <c r="L23" s="386"/>
      <c r="M23" s="386"/>
      <c r="N23" s="386"/>
      <c r="O23" s="366" t="s">
        <v>220</v>
      </c>
      <c r="P23" s="366"/>
      <c r="Q23" s="366"/>
      <c r="R23" s="366"/>
      <c r="S23" s="366"/>
      <c r="T23" s="366"/>
      <c r="U23" s="366" t="s">
        <v>220</v>
      </c>
      <c r="V23" s="366"/>
      <c r="W23" s="366"/>
      <c r="X23" s="366"/>
      <c r="Y23" s="366"/>
      <c r="Z23" s="366"/>
      <c r="AA23" s="366"/>
      <c r="AB23" s="366"/>
      <c r="AC23" s="366" t="s">
        <v>220</v>
      </c>
      <c r="AD23" s="366"/>
      <c r="AE23" s="366"/>
      <c r="AF23" s="366"/>
      <c r="AG23" s="366"/>
      <c r="AH23" s="366"/>
      <c r="AI23" s="366"/>
      <c r="AJ23" s="366"/>
      <c r="AK23" s="366"/>
      <c r="AL23" s="366"/>
      <c r="AM23" s="366"/>
      <c r="AN23" s="366"/>
      <c r="AO23" s="386"/>
      <c r="AP23" s="386"/>
      <c r="AQ23" s="386"/>
      <c r="AR23" s="386"/>
      <c r="AS23" s="366" t="s">
        <v>450</v>
      </c>
      <c r="AT23" s="366"/>
      <c r="AU23" s="366"/>
      <c r="AV23" s="366"/>
      <c r="AW23" s="366"/>
      <c r="AX23" s="366"/>
      <c r="AY23" s="366"/>
    </row>
  </sheetData>
  <mergeCells count="59">
    <mergeCell ref="A11:E11"/>
    <mergeCell ref="U22:AB22"/>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 ref="K11:K12"/>
    <mergeCell ref="A20:AY20"/>
    <mergeCell ref="AS11:AT11"/>
    <mergeCell ref="AV5:AV12"/>
    <mergeCell ref="AX5:AX12"/>
    <mergeCell ref="AY5:AY12"/>
    <mergeCell ref="AG11:AR11"/>
    <mergeCell ref="AW5:AW12"/>
    <mergeCell ref="AG5:AT10"/>
    <mergeCell ref="AU5:AU12"/>
    <mergeCell ref="A5:AF5"/>
    <mergeCell ref="A6:A8"/>
    <mergeCell ref="J11:J12"/>
    <mergeCell ref="U11:AF11"/>
    <mergeCell ref="F11:F12"/>
    <mergeCell ref="G11:G12"/>
    <mergeCell ref="I11:I12"/>
    <mergeCell ref="B22:F22"/>
    <mergeCell ref="A21:A23"/>
    <mergeCell ref="G21:N23"/>
    <mergeCell ref="AS22:AY22"/>
    <mergeCell ref="AS21:AY21"/>
    <mergeCell ref="AO21:AR23"/>
    <mergeCell ref="O21:T21"/>
    <mergeCell ref="O22:T22"/>
    <mergeCell ref="B21:F21"/>
    <mergeCell ref="B23:F23"/>
    <mergeCell ref="AC22:AN22"/>
    <mergeCell ref="AC23:AN23"/>
    <mergeCell ref="AS23:AY23"/>
    <mergeCell ref="AC21:AN21"/>
    <mergeCell ref="AX1:AY1"/>
    <mergeCell ref="AX2:AY2"/>
    <mergeCell ref="AX3:AY3"/>
    <mergeCell ref="AX4:AY4"/>
    <mergeCell ref="A1:AW1"/>
    <mergeCell ref="A2:AW2"/>
    <mergeCell ref="A3:AW4"/>
    <mergeCell ref="D6:D8"/>
    <mergeCell ref="E6:F6"/>
    <mergeCell ref="O23:T23"/>
    <mergeCell ref="U21:AB21"/>
    <mergeCell ref="U23:AB23"/>
  </mergeCells>
  <hyperlinks>
    <hyperlink ref="AV13" r:id="rId1" xr:uid="{6EB5B47C-8C6E-4FE2-918B-881B28677DD3}"/>
    <hyperlink ref="AV14" r:id="rId2" xr:uid="{6CF39351-7534-4939-9AA7-4BFDAB91895D}"/>
  </hyperlinks>
  <pageMargins left="0.7" right="0.7" top="0.75" bottom="0.75" header="0.3" footer="0.3"/>
  <pageSetup scale="21"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sheetData>
    <row r="1" spans="1:2">
      <c r="A1" t="s">
        <v>221</v>
      </c>
      <c r="B1" t="s">
        <v>222</v>
      </c>
    </row>
    <row r="2" spans="1:2">
      <c r="A2" t="s">
        <v>223</v>
      </c>
      <c r="B2" t="s">
        <v>174</v>
      </c>
    </row>
    <row r="3" spans="1:2">
      <c r="A3" t="s">
        <v>224</v>
      </c>
      <c r="B3" t="s">
        <v>161</v>
      </c>
    </row>
    <row r="4" spans="1:2">
      <c r="A4" t="s">
        <v>225</v>
      </c>
    </row>
    <row r="5" spans="1:2">
      <c r="A5" t="s">
        <v>226</v>
      </c>
    </row>
    <row r="6" spans="1:2">
      <c r="A6" t="s">
        <v>227</v>
      </c>
    </row>
    <row r="7" spans="1:2">
      <c r="A7" t="s">
        <v>228</v>
      </c>
    </row>
    <row r="8" spans="1:2">
      <c r="A8" t="s">
        <v>229</v>
      </c>
    </row>
    <row r="9" spans="1:2">
      <c r="A9" t="s">
        <v>230</v>
      </c>
    </row>
    <row r="10" spans="1:2">
      <c r="A10" t="s">
        <v>231</v>
      </c>
    </row>
    <row r="11" spans="1:2">
      <c r="A11" t="s">
        <v>232</v>
      </c>
    </row>
    <row r="12" spans="1:2">
      <c r="A12" t="s">
        <v>233</v>
      </c>
    </row>
    <row r="13" spans="1:2">
      <c r="A13"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activeCell="BH43" sqref="BH43"/>
    </sheetView>
  </sheetViews>
  <sheetFormatPr baseColWidth="10" defaultColWidth="19.42578125" defaultRowHeight="15"/>
  <cols>
    <col min="1" max="1" width="29.42578125" style="34" bestFit="1" customWidth="1"/>
    <col min="2" max="17" width="11" style="34" customWidth="1"/>
    <col min="18" max="19" width="12.140625" style="34" customWidth="1"/>
    <col min="20" max="23" width="8.140625" style="34" customWidth="1"/>
    <col min="24" max="24" width="9.42578125" style="34" customWidth="1"/>
    <col min="25" max="25" width="8.140625" style="34" customWidth="1"/>
    <col min="26" max="30" width="7.85546875" style="34" customWidth="1"/>
    <col min="31" max="31" width="11.28515625" style="34" customWidth="1"/>
    <col min="32" max="32" width="2.28515625" style="34" customWidth="1"/>
    <col min="33" max="33" width="19.42578125" style="34" customWidth="1"/>
    <col min="34" max="51" width="11.28515625" style="34" customWidth="1"/>
    <col min="52" max="63" width="8.85546875" style="34" customWidth="1"/>
    <col min="64" max="16384" width="19.42578125" style="34"/>
  </cols>
  <sheetData>
    <row r="1" spans="1:63" ht="15.95" customHeight="1">
      <c r="A1" s="412" t="s">
        <v>0</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3" t="s">
        <v>235</v>
      </c>
      <c r="BJ1" s="413"/>
      <c r="BK1" s="413"/>
    </row>
    <row r="2" spans="1:63" ht="15.95" customHeight="1">
      <c r="A2" s="412" t="s">
        <v>2</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3" t="s">
        <v>3</v>
      </c>
      <c r="BJ2" s="413"/>
      <c r="BK2" s="413"/>
    </row>
    <row r="3" spans="1:63" ht="26.25" customHeight="1">
      <c r="A3" s="412" t="s">
        <v>236</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3" t="s">
        <v>5</v>
      </c>
      <c r="BJ3" s="413"/>
      <c r="BK3" s="413"/>
    </row>
    <row r="4" spans="1:63" ht="15.95" customHeight="1">
      <c r="A4" s="412" t="s">
        <v>237</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09" t="s">
        <v>238</v>
      </c>
      <c r="BJ4" s="410"/>
      <c r="BK4" s="411"/>
    </row>
    <row r="5" spans="1:63" ht="26.25" customHeight="1">
      <c r="A5" s="414" t="s">
        <v>239</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G5" s="414" t="s">
        <v>240</v>
      </c>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5"/>
      <c r="BJ5" s="415"/>
      <c r="BK5" s="415"/>
    </row>
    <row r="6" spans="1:63" ht="31.5" customHeight="1">
      <c r="A6" s="69" t="s">
        <v>241</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row>
    <row r="7" spans="1:63" ht="31.5" customHeight="1">
      <c r="A7" s="70" t="s">
        <v>242</v>
      </c>
      <c r="B7" s="418"/>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19"/>
    </row>
    <row r="8" spans="1:63" ht="18.75" customHeight="1">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c r="A9" s="416" t="s">
        <v>243</v>
      </c>
      <c r="B9" s="98" t="s">
        <v>8</v>
      </c>
      <c r="C9" s="98" t="s">
        <v>29</v>
      </c>
      <c r="D9" s="418" t="s">
        <v>30</v>
      </c>
      <c r="E9" s="419"/>
      <c r="F9" s="98" t="s">
        <v>31</v>
      </c>
      <c r="G9" s="98" t="s">
        <v>32</v>
      </c>
      <c r="H9" s="418" t="s">
        <v>33</v>
      </c>
      <c r="I9" s="419"/>
      <c r="J9" s="98" t="s">
        <v>34</v>
      </c>
      <c r="K9" s="98" t="s">
        <v>35</v>
      </c>
      <c r="L9" s="418" t="s">
        <v>36</v>
      </c>
      <c r="M9" s="419"/>
      <c r="N9" s="98" t="s">
        <v>37</v>
      </c>
      <c r="O9" s="98" t="s">
        <v>38</v>
      </c>
      <c r="P9" s="418" t="s">
        <v>39</v>
      </c>
      <c r="Q9" s="419"/>
      <c r="R9" s="418" t="s">
        <v>244</v>
      </c>
      <c r="S9" s="419"/>
      <c r="T9" s="418" t="s">
        <v>245</v>
      </c>
      <c r="U9" s="421"/>
      <c r="V9" s="421"/>
      <c r="W9" s="421"/>
      <c r="X9" s="421"/>
      <c r="Y9" s="419"/>
      <c r="Z9" s="418" t="s">
        <v>246</v>
      </c>
      <c r="AA9" s="421"/>
      <c r="AB9" s="421"/>
      <c r="AC9" s="421"/>
      <c r="AD9" s="421"/>
      <c r="AE9" s="419"/>
      <c r="AG9" s="416" t="s">
        <v>243</v>
      </c>
      <c r="AH9" s="98" t="s">
        <v>8</v>
      </c>
      <c r="AI9" s="98" t="s">
        <v>29</v>
      </c>
      <c r="AJ9" s="418" t="s">
        <v>30</v>
      </c>
      <c r="AK9" s="419"/>
      <c r="AL9" s="98" t="s">
        <v>31</v>
      </c>
      <c r="AM9" s="98" t="s">
        <v>32</v>
      </c>
      <c r="AN9" s="418" t="s">
        <v>33</v>
      </c>
      <c r="AO9" s="419"/>
      <c r="AP9" s="98" t="s">
        <v>34</v>
      </c>
      <c r="AQ9" s="98" t="s">
        <v>35</v>
      </c>
      <c r="AR9" s="418" t="s">
        <v>36</v>
      </c>
      <c r="AS9" s="419"/>
      <c r="AT9" s="98" t="s">
        <v>37</v>
      </c>
      <c r="AU9" s="98" t="s">
        <v>38</v>
      </c>
      <c r="AV9" s="418" t="s">
        <v>39</v>
      </c>
      <c r="AW9" s="419"/>
      <c r="AX9" s="418" t="s">
        <v>244</v>
      </c>
      <c r="AY9" s="419"/>
      <c r="AZ9" s="418" t="s">
        <v>245</v>
      </c>
      <c r="BA9" s="421"/>
      <c r="BB9" s="421"/>
      <c r="BC9" s="421"/>
      <c r="BD9" s="421"/>
      <c r="BE9" s="419"/>
      <c r="BF9" s="418" t="s">
        <v>246</v>
      </c>
      <c r="BG9" s="421"/>
      <c r="BH9" s="421"/>
      <c r="BI9" s="421"/>
      <c r="BJ9" s="421"/>
      <c r="BK9" s="419"/>
    </row>
    <row r="10" spans="1:63" ht="36" customHeight="1">
      <c r="A10" s="417"/>
      <c r="B10" s="46" t="s">
        <v>247</v>
      </c>
      <c r="C10" s="46" t="s">
        <v>247</v>
      </c>
      <c r="D10" s="46" t="s">
        <v>247</v>
      </c>
      <c r="E10" s="46" t="s">
        <v>248</v>
      </c>
      <c r="F10" s="46" t="s">
        <v>247</v>
      </c>
      <c r="G10" s="46" t="s">
        <v>247</v>
      </c>
      <c r="H10" s="46" t="s">
        <v>247</v>
      </c>
      <c r="I10" s="46" t="s">
        <v>248</v>
      </c>
      <c r="J10" s="46" t="s">
        <v>247</v>
      </c>
      <c r="K10" s="46" t="s">
        <v>247</v>
      </c>
      <c r="L10" s="46" t="s">
        <v>247</v>
      </c>
      <c r="M10" s="46" t="s">
        <v>248</v>
      </c>
      <c r="N10" s="46" t="s">
        <v>247</v>
      </c>
      <c r="O10" s="46" t="s">
        <v>247</v>
      </c>
      <c r="P10" s="46" t="s">
        <v>247</v>
      </c>
      <c r="Q10" s="46" t="s">
        <v>248</v>
      </c>
      <c r="R10" s="46" t="s">
        <v>247</v>
      </c>
      <c r="S10" s="46" t="s">
        <v>248</v>
      </c>
      <c r="T10" s="91" t="s">
        <v>249</v>
      </c>
      <c r="U10" s="91" t="s">
        <v>250</v>
      </c>
      <c r="V10" s="91" t="s">
        <v>251</v>
      </c>
      <c r="W10" s="91" t="s">
        <v>252</v>
      </c>
      <c r="X10" s="92" t="s">
        <v>253</v>
      </c>
      <c r="Y10" s="91" t="s">
        <v>254</v>
      </c>
      <c r="Z10" s="46" t="s">
        <v>255</v>
      </c>
      <c r="AA10" s="63" t="s">
        <v>256</v>
      </c>
      <c r="AB10" s="46" t="s">
        <v>257</v>
      </c>
      <c r="AC10" s="46" t="s">
        <v>258</v>
      </c>
      <c r="AD10" s="46" t="s">
        <v>259</v>
      </c>
      <c r="AE10" s="46" t="s">
        <v>260</v>
      </c>
      <c r="AG10" s="417"/>
      <c r="AH10" s="46" t="s">
        <v>247</v>
      </c>
      <c r="AI10" s="46" t="s">
        <v>247</v>
      </c>
      <c r="AJ10" s="46" t="s">
        <v>247</v>
      </c>
      <c r="AK10" s="46" t="s">
        <v>248</v>
      </c>
      <c r="AL10" s="46" t="s">
        <v>247</v>
      </c>
      <c r="AM10" s="46" t="s">
        <v>247</v>
      </c>
      <c r="AN10" s="46" t="s">
        <v>247</v>
      </c>
      <c r="AO10" s="46" t="s">
        <v>248</v>
      </c>
      <c r="AP10" s="46" t="s">
        <v>247</v>
      </c>
      <c r="AQ10" s="46" t="s">
        <v>247</v>
      </c>
      <c r="AR10" s="46" t="s">
        <v>247</v>
      </c>
      <c r="AS10" s="46" t="s">
        <v>248</v>
      </c>
      <c r="AT10" s="46" t="s">
        <v>247</v>
      </c>
      <c r="AU10" s="46" t="s">
        <v>247</v>
      </c>
      <c r="AV10" s="46" t="s">
        <v>247</v>
      </c>
      <c r="AW10" s="46" t="s">
        <v>248</v>
      </c>
      <c r="AX10" s="46" t="s">
        <v>247</v>
      </c>
      <c r="AY10" s="46" t="s">
        <v>248</v>
      </c>
      <c r="AZ10" s="91" t="s">
        <v>249</v>
      </c>
      <c r="BA10" s="91" t="s">
        <v>250</v>
      </c>
      <c r="BB10" s="91" t="s">
        <v>251</v>
      </c>
      <c r="BC10" s="91" t="s">
        <v>252</v>
      </c>
      <c r="BD10" s="92" t="s">
        <v>253</v>
      </c>
      <c r="BE10" s="91" t="s">
        <v>254</v>
      </c>
      <c r="BF10" s="89" t="s">
        <v>255</v>
      </c>
      <c r="BG10" s="90" t="s">
        <v>256</v>
      </c>
      <c r="BH10" s="89" t="s">
        <v>257</v>
      </c>
      <c r="BI10" s="89" t="s">
        <v>258</v>
      </c>
      <c r="BJ10" s="89" t="s">
        <v>259</v>
      </c>
      <c r="BK10" s="89" t="s">
        <v>260</v>
      </c>
    </row>
    <row r="11" spans="1:63">
      <c r="A11" s="64" t="s">
        <v>261</v>
      </c>
      <c r="B11" s="64"/>
      <c r="C11" s="64"/>
      <c r="D11" s="64"/>
      <c r="E11" s="101"/>
      <c r="F11" s="64"/>
      <c r="G11" s="64"/>
      <c r="H11" s="64"/>
      <c r="I11" s="101"/>
      <c r="J11" s="64"/>
      <c r="K11" s="64"/>
      <c r="L11" s="64"/>
      <c r="M11" s="101"/>
      <c r="N11" s="64"/>
      <c r="O11" s="64"/>
      <c r="P11" s="64"/>
      <c r="Q11" s="101"/>
      <c r="R11" s="94">
        <f t="shared" ref="R11:R31" si="0">B11+C11+D11+F11+G11+H11+J11+K11+L11+N11+O11+P11</f>
        <v>0</v>
      </c>
      <c r="S11" s="71">
        <f>+E11+I11+M11+Q11</f>
        <v>0</v>
      </c>
      <c r="T11" s="93"/>
      <c r="U11" s="93"/>
      <c r="V11" s="93"/>
      <c r="W11" s="93"/>
      <c r="X11" s="93"/>
      <c r="Y11" s="66"/>
      <c r="Z11" s="66"/>
      <c r="AA11" s="66"/>
      <c r="AB11" s="66"/>
      <c r="AC11" s="66"/>
      <c r="AD11" s="66"/>
      <c r="AE11" s="67"/>
      <c r="AG11" s="64" t="s">
        <v>261</v>
      </c>
      <c r="AH11" s="64"/>
      <c r="AI11" s="64"/>
      <c r="AJ11" s="64"/>
      <c r="AK11" s="101"/>
      <c r="AL11" s="64"/>
      <c r="AM11" s="64"/>
      <c r="AN11" s="64"/>
      <c r="AO11" s="101"/>
      <c r="AP11" s="64"/>
      <c r="AQ11" s="64"/>
      <c r="AR11" s="64"/>
      <c r="AS11" s="101"/>
      <c r="AT11" s="64"/>
      <c r="AU11" s="64"/>
      <c r="AV11" s="64"/>
      <c r="AW11" s="101"/>
      <c r="AX11" s="94">
        <f t="shared" ref="AX11:AX31" si="1">AH11+AI11+AJ11+AL11+AM11+AN11+AP11+AQ11+AR11+AT11+AU11+AV11</f>
        <v>0</v>
      </c>
      <c r="AY11" s="71">
        <f>+AK11+AO11+AS11+AW11</f>
        <v>0</v>
      </c>
      <c r="AZ11" s="66"/>
      <c r="BA11" s="66"/>
      <c r="BB11" s="66"/>
      <c r="BC11" s="66"/>
      <c r="BD11" s="66"/>
      <c r="BE11" s="66"/>
      <c r="BF11" s="66"/>
      <c r="BG11" s="66"/>
      <c r="BH11" s="66"/>
      <c r="BI11" s="66"/>
      <c r="BJ11" s="66"/>
      <c r="BK11" s="67"/>
    </row>
    <row r="12" spans="1:63">
      <c r="A12" s="64" t="s">
        <v>262</v>
      </c>
      <c r="B12" s="64"/>
      <c r="C12" s="64"/>
      <c r="D12" s="64"/>
      <c r="E12" s="101"/>
      <c r="F12" s="64"/>
      <c r="G12" s="64"/>
      <c r="H12" s="64"/>
      <c r="I12" s="101"/>
      <c r="J12" s="64"/>
      <c r="K12" s="64"/>
      <c r="L12" s="64"/>
      <c r="M12" s="101"/>
      <c r="N12" s="64"/>
      <c r="O12" s="64"/>
      <c r="P12" s="64"/>
      <c r="Q12" s="101"/>
      <c r="R12" s="94">
        <f t="shared" si="0"/>
        <v>0</v>
      </c>
      <c r="S12" s="71">
        <f t="shared" ref="S12:S31" si="2">+E12+I12+M12+Q12</f>
        <v>0</v>
      </c>
      <c r="T12" s="93"/>
      <c r="U12" s="93"/>
      <c r="V12" s="93"/>
      <c r="W12" s="93"/>
      <c r="X12" s="93"/>
      <c r="Y12" s="66"/>
      <c r="Z12" s="66"/>
      <c r="AA12" s="66"/>
      <c r="AB12" s="66"/>
      <c r="AC12" s="66"/>
      <c r="AD12" s="66"/>
      <c r="AE12" s="66"/>
      <c r="AG12" s="64" t="s">
        <v>262</v>
      </c>
      <c r="AH12" s="64"/>
      <c r="AI12" s="64"/>
      <c r="AJ12" s="64"/>
      <c r="AK12" s="101"/>
      <c r="AL12" s="64"/>
      <c r="AM12" s="64"/>
      <c r="AN12" s="64"/>
      <c r="AO12" s="101"/>
      <c r="AP12" s="64"/>
      <c r="AQ12" s="64"/>
      <c r="AR12" s="64"/>
      <c r="AS12" s="101"/>
      <c r="AT12" s="64"/>
      <c r="AU12" s="64"/>
      <c r="AV12" s="64"/>
      <c r="AW12" s="101"/>
      <c r="AX12" s="94">
        <f t="shared" si="1"/>
        <v>0</v>
      </c>
      <c r="AY12" s="71">
        <f t="shared" ref="AY12:AY31" si="3">+AK12+AO12+AS12+AW12</f>
        <v>0</v>
      </c>
      <c r="AZ12" s="66"/>
      <c r="BA12" s="66"/>
      <c r="BB12" s="66"/>
      <c r="BC12" s="66"/>
      <c r="BD12" s="66"/>
      <c r="BE12" s="66"/>
      <c r="BF12" s="66"/>
      <c r="BG12" s="66"/>
      <c r="BH12" s="66"/>
      <c r="BI12" s="66"/>
      <c r="BJ12" s="66"/>
      <c r="BK12" s="66"/>
    </row>
    <row r="13" spans="1:63">
      <c r="A13" s="64" t="s">
        <v>263</v>
      </c>
      <c r="B13" s="64"/>
      <c r="C13" s="64"/>
      <c r="D13" s="64"/>
      <c r="E13" s="101"/>
      <c r="F13" s="64"/>
      <c r="G13" s="64"/>
      <c r="H13" s="64"/>
      <c r="I13" s="101"/>
      <c r="J13" s="64"/>
      <c r="K13" s="64"/>
      <c r="L13" s="64"/>
      <c r="M13" s="101"/>
      <c r="N13" s="64"/>
      <c r="O13" s="64"/>
      <c r="P13" s="64"/>
      <c r="Q13" s="101"/>
      <c r="R13" s="94">
        <f t="shared" si="0"/>
        <v>0</v>
      </c>
      <c r="S13" s="71">
        <f t="shared" si="2"/>
        <v>0</v>
      </c>
      <c r="T13" s="93"/>
      <c r="U13" s="93"/>
      <c r="V13" s="93"/>
      <c r="W13" s="93"/>
      <c r="X13" s="93"/>
      <c r="Y13" s="66"/>
      <c r="Z13" s="66"/>
      <c r="AA13" s="66"/>
      <c r="AB13" s="66"/>
      <c r="AC13" s="66"/>
      <c r="AD13" s="66"/>
      <c r="AE13" s="66"/>
      <c r="AG13" s="64" t="s">
        <v>263</v>
      </c>
      <c r="AH13" s="64"/>
      <c r="AI13" s="64"/>
      <c r="AJ13" s="64"/>
      <c r="AK13" s="101"/>
      <c r="AL13" s="64"/>
      <c r="AM13" s="64"/>
      <c r="AN13" s="64"/>
      <c r="AO13" s="101"/>
      <c r="AP13" s="64"/>
      <c r="AQ13" s="64"/>
      <c r="AR13" s="64"/>
      <c r="AS13" s="101"/>
      <c r="AT13" s="64"/>
      <c r="AU13" s="64"/>
      <c r="AV13" s="64"/>
      <c r="AW13" s="101"/>
      <c r="AX13" s="94">
        <f t="shared" si="1"/>
        <v>0</v>
      </c>
      <c r="AY13" s="71">
        <f t="shared" si="3"/>
        <v>0</v>
      </c>
      <c r="AZ13" s="66"/>
      <c r="BA13" s="66"/>
      <c r="BB13" s="66"/>
      <c r="BC13" s="66"/>
      <c r="BD13" s="66"/>
      <c r="BE13" s="66"/>
      <c r="BF13" s="66"/>
      <c r="BG13" s="66"/>
      <c r="BH13" s="66"/>
      <c r="BI13" s="66"/>
      <c r="BJ13" s="66"/>
      <c r="BK13" s="66"/>
    </row>
    <row r="14" spans="1:63">
      <c r="A14" s="64" t="s">
        <v>264</v>
      </c>
      <c r="B14" s="64"/>
      <c r="C14" s="64"/>
      <c r="D14" s="64"/>
      <c r="E14" s="101"/>
      <c r="F14" s="64"/>
      <c r="G14" s="64"/>
      <c r="H14" s="64"/>
      <c r="I14" s="101"/>
      <c r="J14" s="64"/>
      <c r="K14" s="64"/>
      <c r="L14" s="64"/>
      <c r="M14" s="101"/>
      <c r="N14" s="64"/>
      <c r="O14" s="64"/>
      <c r="P14" s="64"/>
      <c r="Q14" s="101"/>
      <c r="R14" s="94">
        <f t="shared" si="0"/>
        <v>0</v>
      </c>
      <c r="S14" s="71">
        <f t="shared" si="2"/>
        <v>0</v>
      </c>
      <c r="T14" s="93"/>
      <c r="U14" s="93"/>
      <c r="V14" s="93"/>
      <c r="W14" s="93"/>
      <c r="X14" s="93"/>
      <c r="Y14" s="66"/>
      <c r="Z14" s="66"/>
      <c r="AA14" s="66"/>
      <c r="AB14" s="66"/>
      <c r="AC14" s="66"/>
      <c r="AD14" s="66"/>
      <c r="AE14" s="66"/>
      <c r="AG14" s="64" t="s">
        <v>264</v>
      </c>
      <c r="AH14" s="64"/>
      <c r="AI14" s="64"/>
      <c r="AJ14" s="64"/>
      <c r="AK14" s="101"/>
      <c r="AL14" s="64"/>
      <c r="AM14" s="64"/>
      <c r="AN14" s="64"/>
      <c r="AO14" s="101"/>
      <c r="AP14" s="64"/>
      <c r="AQ14" s="64"/>
      <c r="AR14" s="64"/>
      <c r="AS14" s="101"/>
      <c r="AT14" s="64"/>
      <c r="AU14" s="64"/>
      <c r="AV14" s="64"/>
      <c r="AW14" s="101"/>
      <c r="AX14" s="94">
        <f t="shared" si="1"/>
        <v>0</v>
      </c>
      <c r="AY14" s="71">
        <f t="shared" si="3"/>
        <v>0</v>
      </c>
      <c r="AZ14" s="66"/>
      <c r="BA14" s="66"/>
      <c r="BB14" s="66"/>
      <c r="BC14" s="66"/>
      <c r="BD14" s="66"/>
      <c r="BE14" s="66"/>
      <c r="BF14" s="66"/>
      <c r="BG14" s="66"/>
      <c r="BH14" s="66"/>
      <c r="BI14" s="66"/>
      <c r="BJ14" s="66"/>
      <c r="BK14" s="66"/>
    </row>
    <row r="15" spans="1:63">
      <c r="A15" s="64" t="s">
        <v>265</v>
      </c>
      <c r="B15" s="64"/>
      <c r="C15" s="64"/>
      <c r="D15" s="64"/>
      <c r="E15" s="101"/>
      <c r="F15" s="64"/>
      <c r="G15" s="64"/>
      <c r="H15" s="64"/>
      <c r="I15" s="101"/>
      <c r="J15" s="64"/>
      <c r="K15" s="64"/>
      <c r="L15" s="64"/>
      <c r="M15" s="101"/>
      <c r="N15" s="64"/>
      <c r="O15" s="64"/>
      <c r="P15" s="64"/>
      <c r="Q15" s="101"/>
      <c r="R15" s="94">
        <f t="shared" si="0"/>
        <v>0</v>
      </c>
      <c r="S15" s="71">
        <f t="shared" si="2"/>
        <v>0</v>
      </c>
      <c r="T15" s="93"/>
      <c r="U15" s="93"/>
      <c r="V15" s="93"/>
      <c r="W15" s="93"/>
      <c r="X15" s="93"/>
      <c r="Y15" s="66"/>
      <c r="Z15" s="66"/>
      <c r="AA15" s="66"/>
      <c r="AB15" s="66"/>
      <c r="AC15" s="66"/>
      <c r="AD15" s="66"/>
      <c r="AE15" s="66"/>
      <c r="AG15" s="64" t="s">
        <v>265</v>
      </c>
      <c r="AH15" s="64"/>
      <c r="AI15" s="64"/>
      <c r="AJ15" s="64"/>
      <c r="AK15" s="101"/>
      <c r="AL15" s="64"/>
      <c r="AM15" s="64"/>
      <c r="AN15" s="64"/>
      <c r="AO15" s="101"/>
      <c r="AP15" s="64"/>
      <c r="AQ15" s="64"/>
      <c r="AR15" s="64"/>
      <c r="AS15" s="101"/>
      <c r="AT15" s="64"/>
      <c r="AU15" s="64"/>
      <c r="AV15" s="64"/>
      <c r="AW15" s="101"/>
      <c r="AX15" s="94">
        <f t="shared" si="1"/>
        <v>0</v>
      </c>
      <c r="AY15" s="71">
        <f t="shared" si="3"/>
        <v>0</v>
      </c>
      <c r="AZ15" s="66"/>
      <c r="BA15" s="66"/>
      <c r="BB15" s="66"/>
      <c r="BC15" s="66"/>
      <c r="BD15" s="66"/>
      <c r="BE15" s="66"/>
      <c r="BF15" s="66"/>
      <c r="BG15" s="66"/>
      <c r="BH15" s="66"/>
      <c r="BI15" s="66"/>
      <c r="BJ15" s="66"/>
      <c r="BK15" s="66"/>
    </row>
    <row r="16" spans="1:63">
      <c r="A16" s="64" t="s">
        <v>266</v>
      </c>
      <c r="B16" s="64"/>
      <c r="C16" s="64"/>
      <c r="D16" s="64"/>
      <c r="E16" s="101"/>
      <c r="F16" s="64"/>
      <c r="G16" s="64"/>
      <c r="H16" s="64"/>
      <c r="I16" s="101"/>
      <c r="J16" s="64"/>
      <c r="K16" s="64"/>
      <c r="L16" s="64"/>
      <c r="M16" s="101"/>
      <c r="N16" s="64"/>
      <c r="O16" s="64"/>
      <c r="P16" s="64"/>
      <c r="Q16" s="101"/>
      <c r="R16" s="94">
        <f t="shared" si="0"/>
        <v>0</v>
      </c>
      <c r="S16" s="71">
        <f t="shared" si="2"/>
        <v>0</v>
      </c>
      <c r="T16" s="93"/>
      <c r="U16" s="93"/>
      <c r="V16" s="93"/>
      <c r="W16" s="93"/>
      <c r="X16" s="93"/>
      <c r="Y16" s="66"/>
      <c r="Z16" s="66"/>
      <c r="AA16" s="66"/>
      <c r="AB16" s="66"/>
      <c r="AC16" s="66"/>
      <c r="AD16" s="66"/>
      <c r="AE16" s="66"/>
      <c r="AG16" s="64" t="s">
        <v>266</v>
      </c>
      <c r="AH16" s="64"/>
      <c r="AI16" s="64"/>
      <c r="AJ16" s="64"/>
      <c r="AK16" s="101"/>
      <c r="AL16" s="64"/>
      <c r="AM16" s="64"/>
      <c r="AN16" s="64"/>
      <c r="AO16" s="101"/>
      <c r="AP16" s="64"/>
      <c r="AQ16" s="64"/>
      <c r="AR16" s="64"/>
      <c r="AS16" s="101"/>
      <c r="AT16" s="64"/>
      <c r="AU16" s="64"/>
      <c r="AV16" s="64"/>
      <c r="AW16" s="101"/>
      <c r="AX16" s="94">
        <f t="shared" si="1"/>
        <v>0</v>
      </c>
      <c r="AY16" s="71">
        <f t="shared" si="3"/>
        <v>0</v>
      </c>
      <c r="AZ16" s="66"/>
      <c r="BA16" s="66"/>
      <c r="BB16" s="66"/>
      <c r="BC16" s="66"/>
      <c r="BD16" s="66"/>
      <c r="BE16" s="66"/>
      <c r="BF16" s="66"/>
      <c r="BG16" s="66"/>
      <c r="BH16" s="66"/>
      <c r="BI16" s="66"/>
      <c r="BJ16" s="66"/>
      <c r="BK16" s="66"/>
    </row>
    <row r="17" spans="1:63">
      <c r="A17" s="64" t="s">
        <v>267</v>
      </c>
      <c r="B17" s="64"/>
      <c r="C17" s="64"/>
      <c r="D17" s="64"/>
      <c r="E17" s="101"/>
      <c r="F17" s="64"/>
      <c r="G17" s="64"/>
      <c r="H17" s="64"/>
      <c r="I17" s="101"/>
      <c r="J17" s="64"/>
      <c r="K17" s="64"/>
      <c r="L17" s="64"/>
      <c r="M17" s="101"/>
      <c r="N17" s="64"/>
      <c r="O17" s="64"/>
      <c r="P17" s="64"/>
      <c r="Q17" s="101"/>
      <c r="R17" s="94">
        <f t="shared" si="0"/>
        <v>0</v>
      </c>
      <c r="S17" s="71">
        <f t="shared" si="2"/>
        <v>0</v>
      </c>
      <c r="T17" s="93"/>
      <c r="U17" s="93"/>
      <c r="V17" s="93"/>
      <c r="W17" s="93"/>
      <c r="X17" s="93"/>
      <c r="Y17" s="66"/>
      <c r="Z17" s="66"/>
      <c r="AA17" s="66"/>
      <c r="AB17" s="66"/>
      <c r="AC17" s="66"/>
      <c r="AD17" s="66"/>
      <c r="AE17" s="66"/>
      <c r="AG17" s="64" t="s">
        <v>267</v>
      </c>
      <c r="AH17" s="64"/>
      <c r="AI17" s="64"/>
      <c r="AJ17" s="64"/>
      <c r="AK17" s="101"/>
      <c r="AL17" s="64"/>
      <c r="AM17" s="64"/>
      <c r="AN17" s="64"/>
      <c r="AO17" s="101"/>
      <c r="AP17" s="64"/>
      <c r="AQ17" s="64"/>
      <c r="AR17" s="64"/>
      <c r="AS17" s="101"/>
      <c r="AT17" s="64"/>
      <c r="AU17" s="64"/>
      <c r="AV17" s="64"/>
      <c r="AW17" s="101"/>
      <c r="AX17" s="94">
        <f t="shared" si="1"/>
        <v>0</v>
      </c>
      <c r="AY17" s="71">
        <f t="shared" si="3"/>
        <v>0</v>
      </c>
      <c r="AZ17" s="66"/>
      <c r="BA17" s="66"/>
      <c r="BB17" s="66"/>
      <c r="BC17" s="66"/>
      <c r="BD17" s="66"/>
      <c r="BE17" s="66"/>
      <c r="BF17" s="66"/>
      <c r="BG17" s="66"/>
      <c r="BH17" s="66"/>
      <c r="BI17" s="66"/>
      <c r="BJ17" s="66"/>
      <c r="BK17" s="66"/>
    </row>
    <row r="18" spans="1:63">
      <c r="A18" s="64" t="s">
        <v>268</v>
      </c>
      <c r="B18" s="64"/>
      <c r="C18" s="64"/>
      <c r="D18" s="64"/>
      <c r="E18" s="101"/>
      <c r="F18" s="64"/>
      <c r="G18" s="64"/>
      <c r="H18" s="64"/>
      <c r="I18" s="101"/>
      <c r="J18" s="64"/>
      <c r="K18" s="64"/>
      <c r="L18" s="64"/>
      <c r="M18" s="101"/>
      <c r="N18" s="64"/>
      <c r="O18" s="64"/>
      <c r="P18" s="64"/>
      <c r="Q18" s="101"/>
      <c r="R18" s="94">
        <f t="shared" si="0"/>
        <v>0</v>
      </c>
      <c r="S18" s="71">
        <f t="shared" si="2"/>
        <v>0</v>
      </c>
      <c r="T18" s="93"/>
      <c r="U18" s="93"/>
      <c r="V18" s="93"/>
      <c r="W18" s="93"/>
      <c r="X18" s="93"/>
      <c r="Y18" s="66"/>
      <c r="Z18" s="66"/>
      <c r="AA18" s="66"/>
      <c r="AB18" s="66"/>
      <c r="AC18" s="66"/>
      <c r="AD18" s="66"/>
      <c r="AE18" s="66"/>
      <c r="AG18" s="64" t="s">
        <v>268</v>
      </c>
      <c r="AH18" s="64"/>
      <c r="AI18" s="64"/>
      <c r="AJ18" s="64"/>
      <c r="AK18" s="101"/>
      <c r="AL18" s="64"/>
      <c r="AM18" s="64"/>
      <c r="AN18" s="64"/>
      <c r="AO18" s="101"/>
      <c r="AP18" s="64"/>
      <c r="AQ18" s="64"/>
      <c r="AR18" s="64"/>
      <c r="AS18" s="101"/>
      <c r="AT18" s="64"/>
      <c r="AU18" s="64"/>
      <c r="AV18" s="64"/>
      <c r="AW18" s="101"/>
      <c r="AX18" s="94">
        <f t="shared" si="1"/>
        <v>0</v>
      </c>
      <c r="AY18" s="71">
        <f t="shared" si="3"/>
        <v>0</v>
      </c>
      <c r="AZ18" s="66"/>
      <c r="BA18" s="66"/>
      <c r="BB18" s="66"/>
      <c r="BC18" s="66"/>
      <c r="BD18" s="66"/>
      <c r="BE18" s="66"/>
      <c r="BF18" s="66"/>
      <c r="BG18" s="66"/>
      <c r="BH18" s="66"/>
      <c r="BI18" s="66"/>
      <c r="BJ18" s="66"/>
      <c r="BK18" s="66"/>
    </row>
    <row r="19" spans="1:63">
      <c r="A19" s="64" t="s">
        <v>269</v>
      </c>
      <c r="B19" s="64"/>
      <c r="C19" s="64"/>
      <c r="D19" s="64"/>
      <c r="E19" s="101"/>
      <c r="F19" s="64"/>
      <c r="G19" s="64"/>
      <c r="H19" s="64"/>
      <c r="I19" s="101"/>
      <c r="J19" s="64"/>
      <c r="K19" s="64"/>
      <c r="L19" s="64"/>
      <c r="M19" s="101"/>
      <c r="N19" s="64"/>
      <c r="O19" s="64"/>
      <c r="P19" s="64"/>
      <c r="Q19" s="101"/>
      <c r="R19" s="94">
        <f t="shared" si="0"/>
        <v>0</v>
      </c>
      <c r="S19" s="71">
        <f t="shared" si="2"/>
        <v>0</v>
      </c>
      <c r="T19" s="93"/>
      <c r="U19" s="93"/>
      <c r="V19" s="93"/>
      <c r="W19" s="93"/>
      <c r="X19" s="93"/>
      <c r="Y19" s="66"/>
      <c r="Z19" s="66"/>
      <c r="AA19" s="66"/>
      <c r="AB19" s="66"/>
      <c r="AC19" s="66"/>
      <c r="AD19" s="66"/>
      <c r="AE19" s="66"/>
      <c r="AG19" s="64" t="s">
        <v>269</v>
      </c>
      <c r="AH19" s="64"/>
      <c r="AI19" s="64"/>
      <c r="AJ19" s="64"/>
      <c r="AK19" s="101"/>
      <c r="AL19" s="64"/>
      <c r="AM19" s="64"/>
      <c r="AN19" s="64"/>
      <c r="AO19" s="101"/>
      <c r="AP19" s="64"/>
      <c r="AQ19" s="64"/>
      <c r="AR19" s="64"/>
      <c r="AS19" s="101"/>
      <c r="AT19" s="64"/>
      <c r="AU19" s="64"/>
      <c r="AV19" s="64"/>
      <c r="AW19" s="101"/>
      <c r="AX19" s="94">
        <f t="shared" si="1"/>
        <v>0</v>
      </c>
      <c r="AY19" s="71">
        <f t="shared" si="3"/>
        <v>0</v>
      </c>
      <c r="AZ19" s="66"/>
      <c r="BA19" s="66"/>
      <c r="BB19" s="66"/>
      <c r="BC19" s="66"/>
      <c r="BD19" s="66"/>
      <c r="BE19" s="66"/>
      <c r="BF19" s="66"/>
      <c r="BG19" s="66"/>
      <c r="BH19" s="66"/>
      <c r="BI19" s="64"/>
      <c r="BJ19" s="64"/>
      <c r="BK19" s="64"/>
    </row>
    <row r="20" spans="1:63">
      <c r="A20" s="64" t="s">
        <v>270</v>
      </c>
      <c r="B20" s="64"/>
      <c r="C20" s="64"/>
      <c r="D20" s="64"/>
      <c r="E20" s="101"/>
      <c r="F20" s="64"/>
      <c r="G20" s="64"/>
      <c r="H20" s="64"/>
      <c r="I20" s="101"/>
      <c r="J20" s="64"/>
      <c r="K20" s="64"/>
      <c r="L20" s="64"/>
      <c r="M20" s="101"/>
      <c r="N20" s="64"/>
      <c r="O20" s="64"/>
      <c r="P20" s="64"/>
      <c r="Q20" s="101"/>
      <c r="R20" s="94">
        <f t="shared" si="0"/>
        <v>0</v>
      </c>
      <c r="S20" s="71">
        <f t="shared" si="2"/>
        <v>0</v>
      </c>
      <c r="T20" s="93"/>
      <c r="U20" s="93"/>
      <c r="V20" s="93"/>
      <c r="W20" s="93"/>
      <c r="X20" s="93"/>
      <c r="Y20" s="66"/>
      <c r="Z20" s="66"/>
      <c r="AA20" s="66"/>
      <c r="AB20" s="66"/>
      <c r="AC20" s="66"/>
      <c r="AD20" s="66"/>
      <c r="AE20" s="66"/>
      <c r="AG20" s="64" t="s">
        <v>270</v>
      </c>
      <c r="AH20" s="64"/>
      <c r="AI20" s="64"/>
      <c r="AJ20" s="64"/>
      <c r="AK20" s="101"/>
      <c r="AL20" s="64"/>
      <c r="AM20" s="64"/>
      <c r="AN20" s="64"/>
      <c r="AO20" s="101"/>
      <c r="AP20" s="64"/>
      <c r="AQ20" s="64"/>
      <c r="AR20" s="64"/>
      <c r="AS20" s="101"/>
      <c r="AT20" s="64"/>
      <c r="AU20" s="64"/>
      <c r="AV20" s="64"/>
      <c r="AW20" s="101"/>
      <c r="AX20" s="94">
        <f t="shared" si="1"/>
        <v>0</v>
      </c>
      <c r="AY20" s="71">
        <f t="shared" si="3"/>
        <v>0</v>
      </c>
      <c r="AZ20" s="66"/>
      <c r="BA20" s="66"/>
      <c r="BB20" s="66"/>
      <c r="BC20" s="66"/>
      <c r="BD20" s="66"/>
      <c r="BE20" s="66"/>
      <c r="BF20" s="66"/>
      <c r="BG20" s="66"/>
      <c r="BH20" s="66"/>
      <c r="BI20" s="64"/>
      <c r="BJ20" s="64"/>
      <c r="BK20" s="64"/>
    </row>
    <row r="21" spans="1:63">
      <c r="A21" s="64" t="s">
        <v>271</v>
      </c>
      <c r="B21" s="64"/>
      <c r="C21" s="64"/>
      <c r="D21" s="64"/>
      <c r="E21" s="101"/>
      <c r="F21" s="64"/>
      <c r="G21" s="64"/>
      <c r="H21" s="64"/>
      <c r="I21" s="101"/>
      <c r="J21" s="64"/>
      <c r="K21" s="64"/>
      <c r="L21" s="64"/>
      <c r="M21" s="101"/>
      <c r="N21" s="64"/>
      <c r="O21" s="64"/>
      <c r="P21" s="64"/>
      <c r="Q21" s="101"/>
      <c r="R21" s="94">
        <f t="shared" si="0"/>
        <v>0</v>
      </c>
      <c r="S21" s="71">
        <f t="shared" si="2"/>
        <v>0</v>
      </c>
      <c r="T21" s="93"/>
      <c r="U21" s="93"/>
      <c r="V21" s="93"/>
      <c r="W21" s="93"/>
      <c r="X21" s="93"/>
      <c r="Y21" s="66"/>
      <c r="Z21" s="66"/>
      <c r="AA21" s="66"/>
      <c r="AB21" s="66"/>
      <c r="AC21" s="66"/>
      <c r="AD21" s="66"/>
      <c r="AE21" s="66"/>
      <c r="AG21" s="64" t="s">
        <v>271</v>
      </c>
      <c r="AH21" s="64"/>
      <c r="AI21" s="64"/>
      <c r="AJ21" s="64"/>
      <c r="AK21" s="101"/>
      <c r="AL21" s="64"/>
      <c r="AM21" s="64"/>
      <c r="AN21" s="64"/>
      <c r="AO21" s="101"/>
      <c r="AP21" s="64"/>
      <c r="AQ21" s="64"/>
      <c r="AR21" s="64"/>
      <c r="AS21" s="101"/>
      <c r="AT21" s="64"/>
      <c r="AU21" s="64"/>
      <c r="AV21" s="64"/>
      <c r="AW21" s="101"/>
      <c r="AX21" s="94">
        <f t="shared" si="1"/>
        <v>0</v>
      </c>
      <c r="AY21" s="71">
        <f t="shared" si="3"/>
        <v>0</v>
      </c>
      <c r="AZ21" s="66"/>
      <c r="BA21" s="66"/>
      <c r="BB21" s="66"/>
      <c r="BC21" s="66"/>
      <c r="BD21" s="66"/>
      <c r="BE21" s="66"/>
      <c r="BF21" s="66"/>
      <c r="BG21" s="66"/>
      <c r="BH21" s="66"/>
      <c r="BI21" s="64"/>
      <c r="BJ21" s="64"/>
      <c r="BK21" s="64"/>
    </row>
    <row r="22" spans="1:63">
      <c r="A22" s="64" t="s">
        <v>272</v>
      </c>
      <c r="B22" s="64"/>
      <c r="C22" s="64"/>
      <c r="D22" s="64"/>
      <c r="E22" s="101"/>
      <c r="F22" s="64"/>
      <c r="G22" s="64"/>
      <c r="H22" s="64"/>
      <c r="I22" s="101"/>
      <c r="J22" s="64"/>
      <c r="K22" s="64"/>
      <c r="L22" s="64"/>
      <c r="M22" s="101"/>
      <c r="N22" s="64"/>
      <c r="O22" s="64"/>
      <c r="P22" s="64"/>
      <c r="Q22" s="101"/>
      <c r="R22" s="94">
        <f t="shared" si="0"/>
        <v>0</v>
      </c>
      <c r="S22" s="71">
        <f t="shared" si="2"/>
        <v>0</v>
      </c>
      <c r="T22" s="93"/>
      <c r="U22" s="93"/>
      <c r="V22" s="93"/>
      <c r="W22" s="93"/>
      <c r="X22" s="93"/>
      <c r="Y22" s="66"/>
      <c r="Z22" s="66"/>
      <c r="AA22" s="66"/>
      <c r="AB22" s="66"/>
      <c r="AC22" s="66"/>
      <c r="AD22" s="66"/>
      <c r="AE22" s="66"/>
      <c r="AG22" s="64" t="s">
        <v>272</v>
      </c>
      <c r="AH22" s="64"/>
      <c r="AI22" s="64"/>
      <c r="AJ22" s="64"/>
      <c r="AK22" s="101"/>
      <c r="AL22" s="64"/>
      <c r="AM22" s="64"/>
      <c r="AN22" s="64"/>
      <c r="AO22" s="101"/>
      <c r="AP22" s="64"/>
      <c r="AQ22" s="64"/>
      <c r="AR22" s="64"/>
      <c r="AS22" s="101"/>
      <c r="AT22" s="64"/>
      <c r="AU22" s="64"/>
      <c r="AV22" s="64"/>
      <c r="AW22" s="101"/>
      <c r="AX22" s="94">
        <f t="shared" si="1"/>
        <v>0</v>
      </c>
      <c r="AY22" s="71">
        <f t="shared" si="3"/>
        <v>0</v>
      </c>
      <c r="AZ22" s="66"/>
      <c r="BA22" s="66"/>
      <c r="BB22" s="66"/>
      <c r="BC22" s="66"/>
      <c r="BD22" s="66"/>
      <c r="BE22" s="66"/>
      <c r="BF22" s="66"/>
      <c r="BG22" s="66"/>
      <c r="BH22" s="66"/>
      <c r="BI22" s="66"/>
      <c r="BJ22" s="66"/>
      <c r="BK22" s="66"/>
    </row>
    <row r="23" spans="1:63">
      <c r="A23" s="64" t="s">
        <v>273</v>
      </c>
      <c r="B23" s="64"/>
      <c r="C23" s="64"/>
      <c r="D23" s="64"/>
      <c r="E23" s="101"/>
      <c r="F23" s="64"/>
      <c r="G23" s="64"/>
      <c r="H23" s="64"/>
      <c r="I23" s="101"/>
      <c r="J23" s="64"/>
      <c r="K23" s="64"/>
      <c r="L23" s="64"/>
      <c r="M23" s="101"/>
      <c r="N23" s="64"/>
      <c r="O23" s="64"/>
      <c r="P23" s="64"/>
      <c r="Q23" s="101"/>
      <c r="R23" s="94">
        <f t="shared" si="0"/>
        <v>0</v>
      </c>
      <c r="S23" s="71">
        <f t="shared" si="2"/>
        <v>0</v>
      </c>
      <c r="T23" s="93"/>
      <c r="U23" s="93"/>
      <c r="V23" s="93"/>
      <c r="W23" s="93"/>
      <c r="X23" s="93"/>
      <c r="Y23" s="66"/>
      <c r="Z23" s="66"/>
      <c r="AA23" s="66"/>
      <c r="AB23" s="66"/>
      <c r="AC23" s="66"/>
      <c r="AD23" s="66"/>
      <c r="AE23" s="66"/>
      <c r="AG23" s="64" t="s">
        <v>273</v>
      </c>
      <c r="AH23" s="64"/>
      <c r="AI23" s="64"/>
      <c r="AJ23" s="64"/>
      <c r="AK23" s="101"/>
      <c r="AL23" s="64"/>
      <c r="AM23" s="64"/>
      <c r="AN23" s="64"/>
      <c r="AO23" s="101"/>
      <c r="AP23" s="64"/>
      <c r="AQ23" s="64"/>
      <c r="AR23" s="64"/>
      <c r="AS23" s="101"/>
      <c r="AT23" s="64"/>
      <c r="AU23" s="64"/>
      <c r="AV23" s="64"/>
      <c r="AW23" s="101"/>
      <c r="AX23" s="94">
        <f t="shared" si="1"/>
        <v>0</v>
      </c>
      <c r="AY23" s="71">
        <f t="shared" si="3"/>
        <v>0</v>
      </c>
      <c r="AZ23" s="66"/>
      <c r="BA23" s="66"/>
      <c r="BB23" s="66"/>
      <c r="BC23" s="66"/>
      <c r="BD23" s="66"/>
      <c r="BE23" s="66"/>
      <c r="BF23" s="66"/>
      <c r="BG23" s="66"/>
      <c r="BH23" s="66"/>
      <c r="BI23" s="66"/>
      <c r="BJ23" s="66"/>
      <c r="BK23" s="66"/>
    </row>
    <row r="24" spans="1:63">
      <c r="A24" s="64" t="s">
        <v>274</v>
      </c>
      <c r="B24" s="64"/>
      <c r="C24" s="64"/>
      <c r="D24" s="64"/>
      <c r="E24" s="101"/>
      <c r="F24" s="64"/>
      <c r="G24" s="64"/>
      <c r="H24" s="64"/>
      <c r="I24" s="101"/>
      <c r="J24" s="64"/>
      <c r="K24" s="64"/>
      <c r="L24" s="64"/>
      <c r="M24" s="101"/>
      <c r="N24" s="64"/>
      <c r="O24" s="64"/>
      <c r="P24" s="64"/>
      <c r="Q24" s="101"/>
      <c r="R24" s="94">
        <f t="shared" si="0"/>
        <v>0</v>
      </c>
      <c r="S24" s="71">
        <f t="shared" si="2"/>
        <v>0</v>
      </c>
      <c r="T24" s="93"/>
      <c r="U24" s="93"/>
      <c r="V24" s="93"/>
      <c r="W24" s="93"/>
      <c r="X24" s="93"/>
      <c r="Y24" s="66"/>
      <c r="Z24" s="66"/>
      <c r="AA24" s="66"/>
      <c r="AB24" s="66"/>
      <c r="AC24" s="66"/>
      <c r="AD24" s="66"/>
      <c r="AE24" s="66"/>
      <c r="AG24" s="64" t="s">
        <v>274</v>
      </c>
      <c r="AH24" s="64"/>
      <c r="AI24" s="64"/>
      <c r="AJ24" s="64"/>
      <c r="AK24" s="101"/>
      <c r="AL24" s="64"/>
      <c r="AM24" s="64"/>
      <c r="AN24" s="64"/>
      <c r="AO24" s="101"/>
      <c r="AP24" s="64"/>
      <c r="AQ24" s="64"/>
      <c r="AR24" s="64"/>
      <c r="AS24" s="101"/>
      <c r="AT24" s="64"/>
      <c r="AU24" s="64"/>
      <c r="AV24" s="64"/>
      <c r="AW24" s="101"/>
      <c r="AX24" s="94">
        <f t="shared" si="1"/>
        <v>0</v>
      </c>
      <c r="AY24" s="71">
        <f t="shared" si="3"/>
        <v>0</v>
      </c>
      <c r="AZ24" s="66"/>
      <c r="BA24" s="66"/>
      <c r="BB24" s="66"/>
      <c r="BC24" s="66"/>
      <c r="BD24" s="66"/>
      <c r="BE24" s="66"/>
      <c r="BF24" s="66"/>
      <c r="BG24" s="66"/>
      <c r="BH24" s="66"/>
      <c r="BI24" s="66"/>
      <c r="BJ24" s="66"/>
      <c r="BK24" s="66"/>
    </row>
    <row r="25" spans="1:63">
      <c r="A25" s="64" t="s">
        <v>275</v>
      </c>
      <c r="B25" s="64"/>
      <c r="C25" s="64"/>
      <c r="D25" s="64"/>
      <c r="E25" s="101"/>
      <c r="F25" s="64"/>
      <c r="G25" s="64"/>
      <c r="H25" s="64"/>
      <c r="I25" s="101"/>
      <c r="J25" s="64"/>
      <c r="K25" s="64"/>
      <c r="L25" s="64"/>
      <c r="M25" s="101"/>
      <c r="N25" s="64"/>
      <c r="O25" s="64"/>
      <c r="P25" s="64"/>
      <c r="Q25" s="101"/>
      <c r="R25" s="94">
        <f t="shared" si="0"/>
        <v>0</v>
      </c>
      <c r="S25" s="71">
        <f t="shared" si="2"/>
        <v>0</v>
      </c>
      <c r="T25" s="93"/>
      <c r="U25" s="93"/>
      <c r="V25" s="93"/>
      <c r="W25" s="93"/>
      <c r="X25" s="93"/>
      <c r="Y25" s="66"/>
      <c r="Z25" s="66"/>
      <c r="AA25" s="66"/>
      <c r="AB25" s="66"/>
      <c r="AC25" s="66"/>
      <c r="AD25" s="66"/>
      <c r="AE25" s="66"/>
      <c r="AG25" s="64" t="s">
        <v>275</v>
      </c>
      <c r="AH25" s="64"/>
      <c r="AI25" s="64"/>
      <c r="AJ25" s="64"/>
      <c r="AK25" s="101"/>
      <c r="AL25" s="64"/>
      <c r="AM25" s="64"/>
      <c r="AN25" s="64"/>
      <c r="AO25" s="101"/>
      <c r="AP25" s="64"/>
      <c r="AQ25" s="64"/>
      <c r="AR25" s="64"/>
      <c r="AS25" s="101"/>
      <c r="AT25" s="64"/>
      <c r="AU25" s="64"/>
      <c r="AV25" s="64"/>
      <c r="AW25" s="101"/>
      <c r="AX25" s="94">
        <f t="shared" si="1"/>
        <v>0</v>
      </c>
      <c r="AY25" s="71">
        <f t="shared" si="3"/>
        <v>0</v>
      </c>
      <c r="AZ25" s="66"/>
      <c r="BA25" s="66"/>
      <c r="BB25" s="66"/>
      <c r="BC25" s="66"/>
      <c r="BD25" s="66"/>
      <c r="BE25" s="66"/>
      <c r="BF25" s="66"/>
      <c r="BG25" s="66"/>
      <c r="BH25" s="66"/>
      <c r="BI25" s="66"/>
      <c r="BJ25" s="66"/>
      <c r="BK25" s="66"/>
    </row>
    <row r="26" spans="1:63">
      <c r="A26" s="64" t="s">
        <v>276</v>
      </c>
      <c r="B26" s="64"/>
      <c r="C26" s="64"/>
      <c r="D26" s="64"/>
      <c r="E26" s="101"/>
      <c r="F26" s="64"/>
      <c r="G26" s="64"/>
      <c r="H26" s="64"/>
      <c r="I26" s="101"/>
      <c r="J26" s="64"/>
      <c r="K26" s="64"/>
      <c r="L26" s="64"/>
      <c r="M26" s="101"/>
      <c r="N26" s="64"/>
      <c r="O26" s="64"/>
      <c r="P26" s="64"/>
      <c r="Q26" s="101"/>
      <c r="R26" s="94">
        <f t="shared" si="0"/>
        <v>0</v>
      </c>
      <c r="S26" s="71">
        <f t="shared" si="2"/>
        <v>0</v>
      </c>
      <c r="T26" s="93"/>
      <c r="U26" s="93"/>
      <c r="V26" s="93"/>
      <c r="W26" s="93"/>
      <c r="X26" s="93"/>
      <c r="Y26" s="66"/>
      <c r="Z26" s="66"/>
      <c r="AA26" s="66"/>
      <c r="AB26" s="66"/>
      <c r="AC26" s="66"/>
      <c r="AD26" s="66"/>
      <c r="AE26" s="66"/>
      <c r="AG26" s="64" t="s">
        <v>276</v>
      </c>
      <c r="AH26" s="64"/>
      <c r="AI26" s="64"/>
      <c r="AJ26" s="64"/>
      <c r="AK26" s="101"/>
      <c r="AL26" s="64"/>
      <c r="AM26" s="64"/>
      <c r="AN26" s="64"/>
      <c r="AO26" s="101"/>
      <c r="AP26" s="64"/>
      <c r="AQ26" s="64"/>
      <c r="AR26" s="64"/>
      <c r="AS26" s="101"/>
      <c r="AT26" s="64"/>
      <c r="AU26" s="64"/>
      <c r="AV26" s="64"/>
      <c r="AW26" s="101"/>
      <c r="AX26" s="94">
        <f t="shared" si="1"/>
        <v>0</v>
      </c>
      <c r="AY26" s="71">
        <f t="shared" si="3"/>
        <v>0</v>
      </c>
      <c r="AZ26" s="66"/>
      <c r="BA26" s="66"/>
      <c r="BB26" s="66"/>
      <c r="BC26" s="66"/>
      <c r="BD26" s="66"/>
      <c r="BE26" s="66"/>
      <c r="BF26" s="66"/>
      <c r="BG26" s="66"/>
      <c r="BH26" s="66"/>
      <c r="BI26" s="66"/>
      <c r="BJ26" s="66"/>
      <c r="BK26" s="66"/>
    </row>
    <row r="27" spans="1:63">
      <c r="A27" s="64" t="s">
        <v>277</v>
      </c>
      <c r="B27" s="64"/>
      <c r="C27" s="64"/>
      <c r="D27" s="64"/>
      <c r="E27" s="101"/>
      <c r="F27" s="64"/>
      <c r="G27" s="64"/>
      <c r="H27" s="64"/>
      <c r="I27" s="101"/>
      <c r="J27" s="64"/>
      <c r="K27" s="64"/>
      <c r="L27" s="64"/>
      <c r="M27" s="101"/>
      <c r="N27" s="64"/>
      <c r="O27" s="64"/>
      <c r="P27" s="64"/>
      <c r="Q27" s="101"/>
      <c r="R27" s="94">
        <f t="shared" si="0"/>
        <v>0</v>
      </c>
      <c r="S27" s="71">
        <f t="shared" si="2"/>
        <v>0</v>
      </c>
      <c r="T27" s="93"/>
      <c r="U27" s="93"/>
      <c r="V27" s="93"/>
      <c r="W27" s="93"/>
      <c r="X27" s="93"/>
      <c r="Y27" s="66"/>
      <c r="Z27" s="66"/>
      <c r="AA27" s="66"/>
      <c r="AB27" s="66"/>
      <c r="AC27" s="66"/>
      <c r="AD27" s="66"/>
      <c r="AE27" s="66"/>
      <c r="AG27" s="64" t="s">
        <v>277</v>
      </c>
      <c r="AH27" s="64"/>
      <c r="AI27" s="64"/>
      <c r="AJ27" s="64"/>
      <c r="AK27" s="101"/>
      <c r="AL27" s="64"/>
      <c r="AM27" s="64"/>
      <c r="AN27" s="64"/>
      <c r="AO27" s="101"/>
      <c r="AP27" s="64"/>
      <c r="AQ27" s="64"/>
      <c r="AR27" s="64"/>
      <c r="AS27" s="101"/>
      <c r="AT27" s="64"/>
      <c r="AU27" s="64"/>
      <c r="AV27" s="64"/>
      <c r="AW27" s="101"/>
      <c r="AX27" s="94">
        <f t="shared" si="1"/>
        <v>0</v>
      </c>
      <c r="AY27" s="71">
        <f t="shared" si="3"/>
        <v>0</v>
      </c>
      <c r="AZ27" s="66"/>
      <c r="BA27" s="66"/>
      <c r="BB27" s="66"/>
      <c r="BC27" s="66"/>
      <c r="BD27" s="66"/>
      <c r="BE27" s="66"/>
      <c r="BF27" s="66"/>
      <c r="BG27" s="66"/>
      <c r="BH27" s="66"/>
      <c r="BI27" s="66"/>
      <c r="BJ27" s="66"/>
      <c r="BK27" s="66"/>
    </row>
    <row r="28" spans="1:63">
      <c r="A28" s="64" t="s">
        <v>278</v>
      </c>
      <c r="B28" s="64"/>
      <c r="C28" s="64"/>
      <c r="D28" s="64"/>
      <c r="E28" s="101"/>
      <c r="F28" s="64"/>
      <c r="G28" s="64"/>
      <c r="H28" s="64"/>
      <c r="I28" s="101"/>
      <c r="J28" s="64"/>
      <c r="K28" s="64"/>
      <c r="L28" s="64"/>
      <c r="M28" s="101"/>
      <c r="N28" s="64"/>
      <c r="O28" s="64"/>
      <c r="P28" s="64"/>
      <c r="Q28" s="101"/>
      <c r="R28" s="94">
        <f t="shared" si="0"/>
        <v>0</v>
      </c>
      <c r="S28" s="71">
        <f t="shared" si="2"/>
        <v>0</v>
      </c>
      <c r="T28" s="93"/>
      <c r="U28" s="93"/>
      <c r="V28" s="93"/>
      <c r="W28" s="93"/>
      <c r="X28" s="93"/>
      <c r="Y28" s="66"/>
      <c r="Z28" s="66"/>
      <c r="AA28" s="66"/>
      <c r="AB28" s="66"/>
      <c r="AC28" s="66"/>
      <c r="AD28" s="66"/>
      <c r="AE28" s="66"/>
      <c r="AG28" s="64" t="s">
        <v>278</v>
      </c>
      <c r="AH28" s="64"/>
      <c r="AI28" s="64"/>
      <c r="AJ28" s="64"/>
      <c r="AK28" s="101"/>
      <c r="AL28" s="64"/>
      <c r="AM28" s="64"/>
      <c r="AN28" s="64"/>
      <c r="AO28" s="101"/>
      <c r="AP28" s="64"/>
      <c r="AQ28" s="64"/>
      <c r="AR28" s="64"/>
      <c r="AS28" s="101"/>
      <c r="AT28" s="64"/>
      <c r="AU28" s="64"/>
      <c r="AV28" s="64"/>
      <c r="AW28" s="101"/>
      <c r="AX28" s="94">
        <f t="shared" si="1"/>
        <v>0</v>
      </c>
      <c r="AY28" s="71">
        <f t="shared" si="3"/>
        <v>0</v>
      </c>
      <c r="AZ28" s="66"/>
      <c r="BA28" s="66"/>
      <c r="BB28" s="66"/>
      <c r="BC28" s="66"/>
      <c r="BD28" s="66"/>
      <c r="BE28" s="66"/>
      <c r="BF28" s="66"/>
      <c r="BG28" s="66"/>
      <c r="BH28" s="66"/>
      <c r="BI28" s="66"/>
      <c r="BJ28" s="66"/>
      <c r="BK28" s="66"/>
    </row>
    <row r="29" spans="1:63">
      <c r="A29" s="64" t="s">
        <v>279</v>
      </c>
      <c r="B29" s="64"/>
      <c r="C29" s="64"/>
      <c r="D29" s="64"/>
      <c r="E29" s="101"/>
      <c r="F29" s="64"/>
      <c r="G29" s="64"/>
      <c r="H29" s="64"/>
      <c r="I29" s="101"/>
      <c r="J29" s="64"/>
      <c r="K29" s="64"/>
      <c r="L29" s="64"/>
      <c r="M29" s="101"/>
      <c r="N29" s="64"/>
      <c r="O29" s="64"/>
      <c r="P29" s="64"/>
      <c r="Q29" s="101"/>
      <c r="R29" s="94">
        <f t="shared" si="0"/>
        <v>0</v>
      </c>
      <c r="S29" s="71">
        <f t="shared" si="2"/>
        <v>0</v>
      </c>
      <c r="T29" s="93"/>
      <c r="U29" s="93"/>
      <c r="V29" s="93"/>
      <c r="W29" s="93"/>
      <c r="X29" s="93"/>
      <c r="Y29" s="66"/>
      <c r="Z29" s="66"/>
      <c r="AA29" s="66"/>
      <c r="AB29" s="66"/>
      <c r="AC29" s="66"/>
      <c r="AD29" s="66"/>
      <c r="AE29" s="66"/>
      <c r="AG29" s="64" t="s">
        <v>279</v>
      </c>
      <c r="AH29" s="64"/>
      <c r="AI29" s="64"/>
      <c r="AJ29" s="64"/>
      <c r="AK29" s="101"/>
      <c r="AL29" s="64"/>
      <c r="AM29" s="64"/>
      <c r="AN29" s="64"/>
      <c r="AO29" s="101"/>
      <c r="AP29" s="64"/>
      <c r="AQ29" s="64"/>
      <c r="AR29" s="64"/>
      <c r="AS29" s="101"/>
      <c r="AT29" s="64"/>
      <c r="AU29" s="64"/>
      <c r="AV29" s="64"/>
      <c r="AW29" s="101"/>
      <c r="AX29" s="94">
        <f t="shared" si="1"/>
        <v>0</v>
      </c>
      <c r="AY29" s="71">
        <f t="shared" si="3"/>
        <v>0</v>
      </c>
      <c r="AZ29" s="66"/>
      <c r="BA29" s="66"/>
      <c r="BB29" s="66"/>
      <c r="BC29" s="66"/>
      <c r="BD29" s="66"/>
      <c r="BE29" s="66"/>
      <c r="BF29" s="66"/>
      <c r="BG29" s="66"/>
      <c r="BH29" s="66"/>
      <c r="BI29" s="66"/>
      <c r="BJ29" s="66"/>
      <c r="BK29" s="66"/>
    </row>
    <row r="30" spans="1:63">
      <c r="A30" s="64" t="s">
        <v>280</v>
      </c>
      <c r="B30" s="64"/>
      <c r="C30" s="64"/>
      <c r="D30" s="64"/>
      <c r="E30" s="101"/>
      <c r="F30" s="64"/>
      <c r="G30" s="64"/>
      <c r="H30" s="64"/>
      <c r="I30" s="101"/>
      <c r="J30" s="64"/>
      <c r="K30" s="64"/>
      <c r="L30" s="64"/>
      <c r="M30" s="101"/>
      <c r="N30" s="64"/>
      <c r="O30" s="64"/>
      <c r="P30" s="64"/>
      <c r="Q30" s="101"/>
      <c r="R30" s="94">
        <f t="shared" si="0"/>
        <v>0</v>
      </c>
      <c r="S30" s="71">
        <f t="shared" si="2"/>
        <v>0</v>
      </c>
      <c r="T30" s="93"/>
      <c r="U30" s="93"/>
      <c r="V30" s="93"/>
      <c r="W30" s="93"/>
      <c r="X30" s="93"/>
      <c r="Y30" s="66"/>
      <c r="Z30" s="66"/>
      <c r="AA30" s="66"/>
      <c r="AB30" s="66"/>
      <c r="AC30" s="66"/>
      <c r="AD30" s="66"/>
      <c r="AE30" s="66"/>
      <c r="AG30" s="64" t="s">
        <v>280</v>
      </c>
      <c r="AH30" s="64"/>
      <c r="AI30" s="64"/>
      <c r="AJ30" s="64"/>
      <c r="AK30" s="101"/>
      <c r="AL30" s="64"/>
      <c r="AM30" s="64"/>
      <c r="AN30" s="64"/>
      <c r="AO30" s="101"/>
      <c r="AP30" s="64"/>
      <c r="AQ30" s="64"/>
      <c r="AR30" s="64"/>
      <c r="AS30" s="101"/>
      <c r="AT30" s="64"/>
      <c r="AU30" s="64"/>
      <c r="AV30" s="64"/>
      <c r="AW30" s="101"/>
      <c r="AX30" s="94">
        <f t="shared" si="1"/>
        <v>0</v>
      </c>
      <c r="AY30" s="71">
        <f t="shared" si="3"/>
        <v>0</v>
      </c>
      <c r="AZ30" s="66"/>
      <c r="BA30" s="66"/>
      <c r="BB30" s="66"/>
      <c r="BC30" s="66"/>
      <c r="BD30" s="66"/>
      <c r="BE30" s="66"/>
      <c r="BF30" s="66"/>
      <c r="BG30" s="66"/>
      <c r="BH30" s="66"/>
      <c r="BI30" s="66"/>
      <c r="BJ30" s="66"/>
      <c r="BK30" s="66"/>
    </row>
    <row r="31" spans="1:63">
      <c r="A31" s="64" t="s">
        <v>281</v>
      </c>
      <c r="B31" s="64"/>
      <c r="C31" s="64"/>
      <c r="D31" s="64"/>
      <c r="E31" s="101"/>
      <c r="F31" s="64"/>
      <c r="G31" s="64"/>
      <c r="H31" s="64"/>
      <c r="I31" s="101"/>
      <c r="J31" s="64"/>
      <c r="K31" s="64"/>
      <c r="L31" s="64"/>
      <c r="M31" s="101"/>
      <c r="N31" s="64"/>
      <c r="O31" s="64"/>
      <c r="P31" s="64"/>
      <c r="Q31" s="101"/>
      <c r="R31" s="94">
        <f t="shared" si="0"/>
        <v>0</v>
      </c>
      <c r="S31" s="71">
        <f t="shared" si="2"/>
        <v>0</v>
      </c>
      <c r="T31" s="93"/>
      <c r="U31" s="93"/>
      <c r="V31" s="93"/>
      <c r="W31" s="93"/>
      <c r="X31" s="93"/>
      <c r="Y31" s="66"/>
      <c r="Z31" s="66"/>
      <c r="AA31" s="66"/>
      <c r="AB31" s="66"/>
      <c r="AC31" s="66"/>
      <c r="AD31" s="66"/>
      <c r="AE31" s="66"/>
      <c r="AG31" s="64" t="s">
        <v>281</v>
      </c>
      <c r="AH31" s="64"/>
      <c r="AI31" s="64"/>
      <c r="AJ31" s="64"/>
      <c r="AK31" s="101"/>
      <c r="AL31" s="64"/>
      <c r="AM31" s="64"/>
      <c r="AN31" s="64"/>
      <c r="AO31" s="101"/>
      <c r="AP31" s="64"/>
      <c r="AQ31" s="64"/>
      <c r="AR31" s="64"/>
      <c r="AS31" s="101"/>
      <c r="AT31" s="64"/>
      <c r="AU31" s="64"/>
      <c r="AV31" s="64"/>
      <c r="AW31" s="101"/>
      <c r="AX31" s="94">
        <f t="shared" si="1"/>
        <v>0</v>
      </c>
      <c r="AY31" s="71">
        <f t="shared" si="3"/>
        <v>0</v>
      </c>
      <c r="AZ31" s="66"/>
      <c r="BA31" s="66"/>
      <c r="BB31" s="66"/>
      <c r="BC31" s="66"/>
      <c r="BD31" s="66"/>
      <c r="BE31" s="66"/>
      <c r="BF31" s="66"/>
      <c r="BG31" s="66"/>
      <c r="BH31" s="66"/>
      <c r="BI31" s="66"/>
      <c r="BJ31" s="66"/>
      <c r="BK31" s="66"/>
    </row>
    <row r="32" spans="1:63">
      <c r="A32" s="68" t="s">
        <v>282</v>
      </c>
      <c r="B32" s="65">
        <f>SUM(B11:B31)</f>
        <v>0</v>
      </c>
      <c r="C32" s="65">
        <f t="shared" ref="C32:AE32" si="4">SUM(C11:C31)</f>
        <v>0</v>
      </c>
      <c r="D32" s="65">
        <f t="shared" si="4"/>
        <v>0</v>
      </c>
      <c r="E32" s="102">
        <f>SUM(E11:E31)</f>
        <v>0</v>
      </c>
      <c r="F32" s="65">
        <f t="shared" si="4"/>
        <v>0</v>
      </c>
      <c r="G32" s="65">
        <f t="shared" si="4"/>
        <v>0</v>
      </c>
      <c r="H32" s="65">
        <f t="shared" si="4"/>
        <v>0</v>
      </c>
      <c r="I32" s="102">
        <f>SUM(I11:I31)</f>
        <v>0</v>
      </c>
      <c r="J32" s="65">
        <f t="shared" si="4"/>
        <v>0</v>
      </c>
      <c r="K32" s="65">
        <f t="shared" si="4"/>
        <v>0</v>
      </c>
      <c r="L32" s="65">
        <f t="shared" si="4"/>
        <v>0</v>
      </c>
      <c r="M32" s="102">
        <f>SUM(M11:M31)</f>
        <v>0</v>
      </c>
      <c r="N32" s="65">
        <f t="shared" si="4"/>
        <v>0</v>
      </c>
      <c r="O32" s="65">
        <f t="shared" si="4"/>
        <v>0</v>
      </c>
      <c r="P32" s="65">
        <f t="shared" si="4"/>
        <v>0</v>
      </c>
      <c r="Q32" s="102">
        <f>SUM(Q11:Q31)</f>
        <v>0</v>
      </c>
      <c r="R32" s="65">
        <f t="shared" si="4"/>
        <v>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282</v>
      </c>
      <c r="AH32" s="65">
        <f t="shared" ref="AH32:AW32" si="5">SUM(AH11:AH31)</f>
        <v>0</v>
      </c>
      <c r="AI32" s="65">
        <f t="shared" si="5"/>
        <v>0</v>
      </c>
      <c r="AJ32" s="65">
        <f t="shared" si="5"/>
        <v>0</v>
      </c>
      <c r="AK32" s="102">
        <f t="shared" si="5"/>
        <v>0</v>
      </c>
      <c r="AL32" s="65">
        <f t="shared" si="5"/>
        <v>0</v>
      </c>
      <c r="AM32" s="65">
        <f t="shared" si="5"/>
        <v>0</v>
      </c>
      <c r="AN32" s="65">
        <f t="shared" si="5"/>
        <v>0</v>
      </c>
      <c r="AO32" s="102">
        <f t="shared" si="5"/>
        <v>0</v>
      </c>
      <c r="AP32" s="65">
        <f t="shared" si="5"/>
        <v>0</v>
      </c>
      <c r="AQ32" s="65">
        <f t="shared" si="5"/>
        <v>0</v>
      </c>
      <c r="AR32" s="65">
        <f t="shared" si="5"/>
        <v>0</v>
      </c>
      <c r="AS32" s="102">
        <f t="shared" si="5"/>
        <v>0</v>
      </c>
      <c r="AT32" s="65">
        <f t="shared" si="5"/>
        <v>0</v>
      </c>
      <c r="AU32" s="65">
        <f t="shared" si="5"/>
        <v>0</v>
      </c>
      <c r="AV32" s="65">
        <f t="shared" si="5"/>
        <v>0</v>
      </c>
      <c r="AW32" s="102">
        <f t="shared" si="5"/>
        <v>0</v>
      </c>
      <c r="AX32" s="95">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5" spans="1:63" ht="30" customHeight="1">
      <c r="A35" s="416" t="s">
        <v>243</v>
      </c>
      <c r="B35" s="98" t="s">
        <v>8</v>
      </c>
      <c r="C35" s="98" t="s">
        <v>29</v>
      </c>
      <c r="D35" s="418" t="s">
        <v>30</v>
      </c>
      <c r="E35" s="419"/>
      <c r="F35" s="98" t="s">
        <v>31</v>
      </c>
      <c r="G35" s="98" t="s">
        <v>32</v>
      </c>
      <c r="H35" s="418" t="s">
        <v>33</v>
      </c>
      <c r="I35" s="419"/>
      <c r="J35" s="98" t="s">
        <v>34</v>
      </c>
      <c r="K35" s="98" t="s">
        <v>35</v>
      </c>
      <c r="L35" s="418" t="s">
        <v>36</v>
      </c>
      <c r="M35" s="419"/>
      <c r="N35" s="98" t="s">
        <v>37</v>
      </c>
      <c r="O35" s="98" t="s">
        <v>38</v>
      </c>
      <c r="P35" s="418" t="s">
        <v>39</v>
      </c>
      <c r="Q35" s="419"/>
      <c r="R35" s="418" t="s">
        <v>244</v>
      </c>
      <c r="S35" s="419"/>
      <c r="T35" s="418" t="s">
        <v>245</v>
      </c>
      <c r="U35" s="421"/>
      <c r="V35" s="421"/>
      <c r="W35" s="421"/>
      <c r="X35" s="421"/>
      <c r="Y35" s="419"/>
      <c r="Z35" s="418" t="s">
        <v>246</v>
      </c>
      <c r="AA35" s="421"/>
      <c r="AB35" s="421"/>
      <c r="AC35" s="421"/>
      <c r="AD35" s="421"/>
      <c r="AE35" s="419"/>
      <c r="AG35" s="416" t="s">
        <v>243</v>
      </c>
      <c r="AH35" s="98" t="s">
        <v>8</v>
      </c>
      <c r="AI35" s="98" t="s">
        <v>29</v>
      </c>
      <c r="AJ35" s="418" t="s">
        <v>30</v>
      </c>
      <c r="AK35" s="419"/>
      <c r="AL35" s="98" t="s">
        <v>31</v>
      </c>
      <c r="AM35" s="98" t="s">
        <v>32</v>
      </c>
      <c r="AN35" s="418" t="s">
        <v>33</v>
      </c>
      <c r="AO35" s="419"/>
      <c r="AP35" s="98" t="s">
        <v>34</v>
      </c>
      <c r="AQ35" s="98" t="s">
        <v>35</v>
      </c>
      <c r="AR35" s="418" t="s">
        <v>36</v>
      </c>
      <c r="AS35" s="419"/>
      <c r="AT35" s="98" t="s">
        <v>37</v>
      </c>
      <c r="AU35" s="98" t="s">
        <v>38</v>
      </c>
      <c r="AV35" s="418" t="s">
        <v>39</v>
      </c>
      <c r="AW35" s="419"/>
      <c r="AX35" s="418" t="s">
        <v>244</v>
      </c>
      <c r="AY35" s="419"/>
      <c r="AZ35" s="418" t="s">
        <v>245</v>
      </c>
      <c r="BA35" s="421"/>
      <c r="BB35" s="421"/>
      <c r="BC35" s="421"/>
      <c r="BD35" s="421"/>
      <c r="BE35" s="419"/>
      <c r="BF35" s="418" t="s">
        <v>246</v>
      </c>
      <c r="BG35" s="421"/>
      <c r="BH35" s="421"/>
      <c r="BI35" s="421"/>
      <c r="BJ35" s="421"/>
      <c r="BK35" s="419"/>
    </row>
    <row r="36" spans="1:63" ht="36" customHeight="1">
      <c r="A36" s="417"/>
      <c r="B36" s="46" t="s">
        <v>247</v>
      </c>
      <c r="C36" s="46" t="s">
        <v>247</v>
      </c>
      <c r="D36" s="46" t="s">
        <v>247</v>
      </c>
      <c r="E36" s="46" t="s">
        <v>248</v>
      </c>
      <c r="F36" s="46" t="s">
        <v>247</v>
      </c>
      <c r="G36" s="46" t="s">
        <v>247</v>
      </c>
      <c r="H36" s="46" t="s">
        <v>247</v>
      </c>
      <c r="I36" s="46" t="s">
        <v>248</v>
      </c>
      <c r="J36" s="46" t="s">
        <v>247</v>
      </c>
      <c r="K36" s="46" t="s">
        <v>247</v>
      </c>
      <c r="L36" s="46" t="s">
        <v>247</v>
      </c>
      <c r="M36" s="46" t="s">
        <v>248</v>
      </c>
      <c r="N36" s="46" t="s">
        <v>247</v>
      </c>
      <c r="O36" s="46" t="s">
        <v>247</v>
      </c>
      <c r="P36" s="46" t="s">
        <v>247</v>
      </c>
      <c r="Q36" s="46" t="s">
        <v>248</v>
      </c>
      <c r="R36" s="46" t="s">
        <v>247</v>
      </c>
      <c r="S36" s="46" t="s">
        <v>248</v>
      </c>
      <c r="T36" s="91" t="s">
        <v>249</v>
      </c>
      <c r="U36" s="91" t="s">
        <v>250</v>
      </c>
      <c r="V36" s="91" t="s">
        <v>251</v>
      </c>
      <c r="W36" s="91" t="s">
        <v>252</v>
      </c>
      <c r="X36" s="92" t="s">
        <v>253</v>
      </c>
      <c r="Y36" s="91" t="s">
        <v>254</v>
      </c>
      <c r="Z36" s="46" t="s">
        <v>255</v>
      </c>
      <c r="AA36" s="63" t="s">
        <v>256</v>
      </c>
      <c r="AB36" s="46" t="s">
        <v>257</v>
      </c>
      <c r="AC36" s="46" t="s">
        <v>258</v>
      </c>
      <c r="AD36" s="46" t="s">
        <v>259</v>
      </c>
      <c r="AE36" s="46" t="s">
        <v>260</v>
      </c>
      <c r="AG36" s="417"/>
      <c r="AH36" s="46" t="s">
        <v>247</v>
      </c>
      <c r="AI36" s="46" t="s">
        <v>247</v>
      </c>
      <c r="AJ36" s="46" t="s">
        <v>247</v>
      </c>
      <c r="AK36" s="46" t="s">
        <v>248</v>
      </c>
      <c r="AL36" s="46" t="s">
        <v>247</v>
      </c>
      <c r="AM36" s="46" t="s">
        <v>247</v>
      </c>
      <c r="AN36" s="46" t="s">
        <v>247</v>
      </c>
      <c r="AO36" s="46" t="s">
        <v>248</v>
      </c>
      <c r="AP36" s="46" t="s">
        <v>247</v>
      </c>
      <c r="AQ36" s="46" t="s">
        <v>247</v>
      </c>
      <c r="AR36" s="46" t="s">
        <v>247</v>
      </c>
      <c r="AS36" s="46" t="s">
        <v>248</v>
      </c>
      <c r="AT36" s="46" t="s">
        <v>247</v>
      </c>
      <c r="AU36" s="46" t="s">
        <v>247</v>
      </c>
      <c r="AV36" s="46" t="s">
        <v>247</v>
      </c>
      <c r="AW36" s="46" t="s">
        <v>248</v>
      </c>
      <c r="AX36" s="46" t="s">
        <v>247</v>
      </c>
      <c r="AY36" s="46" t="s">
        <v>248</v>
      </c>
      <c r="AZ36" s="91" t="s">
        <v>249</v>
      </c>
      <c r="BA36" s="91" t="s">
        <v>250</v>
      </c>
      <c r="BB36" s="91" t="s">
        <v>251</v>
      </c>
      <c r="BC36" s="91" t="s">
        <v>252</v>
      </c>
      <c r="BD36" s="92" t="s">
        <v>253</v>
      </c>
      <c r="BE36" s="91" t="s">
        <v>254</v>
      </c>
      <c r="BF36" s="89" t="s">
        <v>255</v>
      </c>
      <c r="BG36" s="90" t="s">
        <v>256</v>
      </c>
      <c r="BH36" s="89" t="s">
        <v>257</v>
      </c>
      <c r="BI36" s="89" t="s">
        <v>258</v>
      </c>
      <c r="BJ36" s="89" t="s">
        <v>259</v>
      </c>
      <c r="BK36" s="89" t="s">
        <v>260</v>
      </c>
    </row>
    <row r="37" spans="1:63">
      <c r="A37" s="64" t="s">
        <v>261</v>
      </c>
      <c r="B37" s="64"/>
      <c r="C37" s="64"/>
      <c r="D37" s="64"/>
      <c r="E37" s="101"/>
      <c r="F37" s="64"/>
      <c r="G37" s="64"/>
      <c r="H37" s="64"/>
      <c r="I37" s="101"/>
      <c r="J37" s="64"/>
      <c r="K37" s="64"/>
      <c r="L37" s="64"/>
      <c r="M37" s="101"/>
      <c r="N37" s="64"/>
      <c r="O37" s="64"/>
      <c r="P37" s="64"/>
      <c r="Q37" s="101"/>
      <c r="R37" s="94">
        <f t="shared" ref="R37:R57" si="7">B37+C37+D37+F37+G37+H37+J37+K37+L37+N37+O37+P37</f>
        <v>0</v>
      </c>
      <c r="S37" s="71">
        <f>+E37+I37+M37+Q37</f>
        <v>0</v>
      </c>
      <c r="T37" s="93"/>
      <c r="U37" s="93"/>
      <c r="V37" s="93"/>
      <c r="W37" s="93"/>
      <c r="X37" s="93"/>
      <c r="Y37" s="66"/>
      <c r="Z37" s="66"/>
      <c r="AA37" s="66"/>
      <c r="AB37" s="66"/>
      <c r="AC37" s="66"/>
      <c r="AD37" s="66"/>
      <c r="AE37" s="67"/>
      <c r="AG37" s="64" t="s">
        <v>261</v>
      </c>
      <c r="AH37" s="64"/>
      <c r="AI37" s="64"/>
      <c r="AJ37" s="64"/>
      <c r="AK37" s="101"/>
      <c r="AL37" s="64"/>
      <c r="AM37" s="64"/>
      <c r="AN37" s="64"/>
      <c r="AO37" s="101"/>
      <c r="AP37" s="64"/>
      <c r="AQ37" s="64"/>
      <c r="AR37" s="64"/>
      <c r="AS37" s="101"/>
      <c r="AT37" s="64"/>
      <c r="AU37" s="64"/>
      <c r="AV37" s="64"/>
      <c r="AW37" s="101"/>
      <c r="AX37" s="94">
        <f t="shared" ref="AX37:AX57" si="8">AH37+AI37+AJ37+AL37+AM37+AN37+AP37+AQ37+AR37+AT37+AU37+AV37</f>
        <v>0</v>
      </c>
      <c r="AY37" s="71">
        <f>+AK37+AO37+AS37+AW37</f>
        <v>0</v>
      </c>
      <c r="AZ37" s="66"/>
      <c r="BA37" s="66"/>
      <c r="BB37" s="66"/>
      <c r="BC37" s="66"/>
      <c r="BD37" s="66"/>
      <c r="BE37" s="66"/>
      <c r="BF37" s="66"/>
      <c r="BG37" s="66"/>
      <c r="BH37" s="66"/>
      <c r="BI37" s="66"/>
      <c r="BJ37" s="66"/>
      <c r="BK37" s="67"/>
    </row>
    <row r="38" spans="1:63">
      <c r="A38" s="64" t="s">
        <v>262</v>
      </c>
      <c r="B38" s="64"/>
      <c r="C38" s="64"/>
      <c r="D38" s="64"/>
      <c r="E38" s="101"/>
      <c r="F38" s="64"/>
      <c r="G38" s="64"/>
      <c r="H38" s="64"/>
      <c r="I38" s="101"/>
      <c r="J38" s="64"/>
      <c r="K38" s="64"/>
      <c r="L38" s="64"/>
      <c r="M38" s="101"/>
      <c r="N38" s="64"/>
      <c r="O38" s="64"/>
      <c r="P38" s="64"/>
      <c r="Q38" s="101"/>
      <c r="R38" s="94">
        <f t="shared" si="7"/>
        <v>0</v>
      </c>
      <c r="S38" s="71">
        <f t="shared" ref="S38:S57" si="9">+E38+I38+M38+Q38</f>
        <v>0</v>
      </c>
      <c r="T38" s="93"/>
      <c r="U38" s="93"/>
      <c r="V38" s="93"/>
      <c r="W38" s="93"/>
      <c r="X38" s="93"/>
      <c r="Y38" s="66"/>
      <c r="Z38" s="66"/>
      <c r="AA38" s="66"/>
      <c r="AB38" s="66"/>
      <c r="AC38" s="66"/>
      <c r="AD38" s="66"/>
      <c r="AE38" s="66"/>
      <c r="AG38" s="64" t="s">
        <v>262</v>
      </c>
      <c r="AH38" s="64"/>
      <c r="AI38" s="64"/>
      <c r="AJ38" s="64"/>
      <c r="AK38" s="101"/>
      <c r="AL38" s="64"/>
      <c r="AM38" s="64"/>
      <c r="AN38" s="64"/>
      <c r="AO38" s="101"/>
      <c r="AP38" s="64"/>
      <c r="AQ38" s="64"/>
      <c r="AR38" s="64"/>
      <c r="AS38" s="101"/>
      <c r="AT38" s="64"/>
      <c r="AU38" s="64"/>
      <c r="AV38" s="64"/>
      <c r="AW38" s="101"/>
      <c r="AX38" s="94">
        <f t="shared" si="8"/>
        <v>0</v>
      </c>
      <c r="AY38" s="71">
        <f t="shared" ref="AY38:AY57" si="10">+AK38+AO38+AS38+AW38</f>
        <v>0</v>
      </c>
      <c r="AZ38" s="66"/>
      <c r="BA38" s="66"/>
      <c r="BB38" s="66"/>
      <c r="BC38" s="66"/>
      <c r="BD38" s="66"/>
      <c r="BE38" s="66"/>
      <c r="BF38" s="66"/>
      <c r="BG38" s="66"/>
      <c r="BH38" s="66"/>
      <c r="BI38" s="66"/>
      <c r="BJ38" s="66"/>
      <c r="BK38" s="66"/>
    </row>
    <row r="39" spans="1:63">
      <c r="A39" s="64" t="s">
        <v>263</v>
      </c>
      <c r="B39" s="64"/>
      <c r="C39" s="64"/>
      <c r="D39" s="64"/>
      <c r="E39" s="101"/>
      <c r="F39" s="64"/>
      <c r="G39" s="64"/>
      <c r="H39" s="64"/>
      <c r="I39" s="101"/>
      <c r="J39" s="64"/>
      <c r="K39" s="64"/>
      <c r="L39" s="64"/>
      <c r="M39" s="101"/>
      <c r="N39" s="64"/>
      <c r="O39" s="64"/>
      <c r="P39" s="64"/>
      <c r="Q39" s="101"/>
      <c r="R39" s="94">
        <f t="shared" si="7"/>
        <v>0</v>
      </c>
      <c r="S39" s="71">
        <f t="shared" si="9"/>
        <v>0</v>
      </c>
      <c r="T39" s="93"/>
      <c r="U39" s="93"/>
      <c r="V39" s="93"/>
      <c r="W39" s="93"/>
      <c r="X39" s="93"/>
      <c r="Y39" s="66"/>
      <c r="Z39" s="66"/>
      <c r="AA39" s="66"/>
      <c r="AB39" s="66"/>
      <c r="AC39" s="66"/>
      <c r="AD39" s="66"/>
      <c r="AE39" s="66"/>
      <c r="AG39" s="64" t="s">
        <v>263</v>
      </c>
      <c r="AH39" s="64"/>
      <c r="AI39" s="64"/>
      <c r="AJ39" s="64"/>
      <c r="AK39" s="101"/>
      <c r="AL39" s="64"/>
      <c r="AM39" s="64"/>
      <c r="AN39" s="64"/>
      <c r="AO39" s="101"/>
      <c r="AP39" s="64"/>
      <c r="AQ39" s="64"/>
      <c r="AR39" s="64"/>
      <c r="AS39" s="101"/>
      <c r="AT39" s="64"/>
      <c r="AU39" s="64"/>
      <c r="AV39" s="64"/>
      <c r="AW39" s="101"/>
      <c r="AX39" s="94">
        <f t="shared" si="8"/>
        <v>0</v>
      </c>
      <c r="AY39" s="71">
        <f t="shared" si="10"/>
        <v>0</v>
      </c>
      <c r="AZ39" s="66"/>
      <c r="BA39" s="66"/>
      <c r="BB39" s="66"/>
      <c r="BC39" s="66"/>
      <c r="BD39" s="66"/>
      <c r="BE39" s="66"/>
      <c r="BF39" s="66"/>
      <c r="BG39" s="66"/>
      <c r="BH39" s="66"/>
      <c r="BI39" s="66"/>
      <c r="BJ39" s="66"/>
      <c r="BK39" s="66"/>
    </row>
    <row r="40" spans="1:63">
      <c r="A40" s="64" t="s">
        <v>264</v>
      </c>
      <c r="B40" s="64"/>
      <c r="C40" s="64"/>
      <c r="D40" s="64"/>
      <c r="E40" s="101"/>
      <c r="F40" s="64"/>
      <c r="G40" s="64"/>
      <c r="H40" s="64"/>
      <c r="I40" s="101"/>
      <c r="J40" s="64"/>
      <c r="K40" s="64"/>
      <c r="L40" s="64"/>
      <c r="M40" s="101"/>
      <c r="N40" s="64"/>
      <c r="O40" s="64"/>
      <c r="P40" s="64"/>
      <c r="Q40" s="101"/>
      <c r="R40" s="94">
        <f t="shared" si="7"/>
        <v>0</v>
      </c>
      <c r="S40" s="71">
        <f t="shared" si="9"/>
        <v>0</v>
      </c>
      <c r="T40" s="93"/>
      <c r="U40" s="93"/>
      <c r="V40" s="93"/>
      <c r="W40" s="93"/>
      <c r="X40" s="93"/>
      <c r="Y40" s="66"/>
      <c r="Z40" s="66"/>
      <c r="AA40" s="66"/>
      <c r="AB40" s="66"/>
      <c r="AC40" s="66"/>
      <c r="AD40" s="66"/>
      <c r="AE40" s="66"/>
      <c r="AG40" s="64" t="s">
        <v>264</v>
      </c>
      <c r="AH40" s="64"/>
      <c r="AI40" s="64"/>
      <c r="AJ40" s="64"/>
      <c r="AK40" s="101"/>
      <c r="AL40" s="64"/>
      <c r="AM40" s="64"/>
      <c r="AN40" s="64"/>
      <c r="AO40" s="101"/>
      <c r="AP40" s="64"/>
      <c r="AQ40" s="64"/>
      <c r="AR40" s="64"/>
      <c r="AS40" s="101"/>
      <c r="AT40" s="64"/>
      <c r="AU40" s="64"/>
      <c r="AV40" s="64"/>
      <c r="AW40" s="101"/>
      <c r="AX40" s="94">
        <f t="shared" si="8"/>
        <v>0</v>
      </c>
      <c r="AY40" s="71">
        <f t="shared" si="10"/>
        <v>0</v>
      </c>
      <c r="AZ40" s="66"/>
      <c r="BA40" s="66"/>
      <c r="BB40" s="66"/>
      <c r="BC40" s="66"/>
      <c r="BD40" s="66"/>
      <c r="BE40" s="66"/>
      <c r="BF40" s="66"/>
      <c r="BG40" s="66"/>
      <c r="BH40" s="66"/>
      <c r="BI40" s="66"/>
      <c r="BJ40" s="66"/>
      <c r="BK40" s="66"/>
    </row>
    <row r="41" spans="1:63">
      <c r="A41" s="64" t="s">
        <v>265</v>
      </c>
      <c r="B41" s="64"/>
      <c r="C41" s="64"/>
      <c r="D41" s="64"/>
      <c r="E41" s="101"/>
      <c r="F41" s="64"/>
      <c r="G41" s="64"/>
      <c r="H41" s="64"/>
      <c r="I41" s="101"/>
      <c r="J41" s="64"/>
      <c r="K41" s="64"/>
      <c r="L41" s="64"/>
      <c r="M41" s="101"/>
      <c r="N41" s="64"/>
      <c r="O41" s="64"/>
      <c r="P41" s="64"/>
      <c r="Q41" s="101"/>
      <c r="R41" s="94">
        <f t="shared" si="7"/>
        <v>0</v>
      </c>
      <c r="S41" s="71">
        <f t="shared" si="9"/>
        <v>0</v>
      </c>
      <c r="T41" s="93"/>
      <c r="U41" s="93"/>
      <c r="V41" s="93"/>
      <c r="W41" s="93"/>
      <c r="X41" s="93"/>
      <c r="Y41" s="66"/>
      <c r="Z41" s="66"/>
      <c r="AA41" s="66"/>
      <c r="AB41" s="66"/>
      <c r="AC41" s="66"/>
      <c r="AD41" s="66"/>
      <c r="AE41" s="66"/>
      <c r="AG41" s="64" t="s">
        <v>265</v>
      </c>
      <c r="AH41" s="64"/>
      <c r="AI41" s="64"/>
      <c r="AJ41" s="64"/>
      <c r="AK41" s="101"/>
      <c r="AL41" s="64"/>
      <c r="AM41" s="64"/>
      <c r="AN41" s="64"/>
      <c r="AO41" s="101"/>
      <c r="AP41" s="64"/>
      <c r="AQ41" s="64"/>
      <c r="AR41" s="64"/>
      <c r="AS41" s="101"/>
      <c r="AT41" s="64"/>
      <c r="AU41" s="64"/>
      <c r="AV41" s="64"/>
      <c r="AW41" s="101"/>
      <c r="AX41" s="94">
        <f t="shared" si="8"/>
        <v>0</v>
      </c>
      <c r="AY41" s="71">
        <f t="shared" si="10"/>
        <v>0</v>
      </c>
      <c r="AZ41" s="66"/>
      <c r="BA41" s="66"/>
      <c r="BB41" s="66"/>
      <c r="BC41" s="66"/>
      <c r="BD41" s="66"/>
      <c r="BE41" s="66"/>
      <c r="BF41" s="66"/>
      <c r="BG41" s="66"/>
      <c r="BH41" s="66"/>
      <c r="BI41" s="66"/>
      <c r="BJ41" s="66"/>
      <c r="BK41" s="66"/>
    </row>
    <row r="42" spans="1:63">
      <c r="A42" s="64" t="s">
        <v>266</v>
      </c>
      <c r="B42" s="64"/>
      <c r="C42" s="64"/>
      <c r="D42" s="64"/>
      <c r="E42" s="101"/>
      <c r="F42" s="64"/>
      <c r="G42" s="64"/>
      <c r="H42" s="64"/>
      <c r="I42" s="101"/>
      <c r="J42" s="64"/>
      <c r="K42" s="64"/>
      <c r="L42" s="64"/>
      <c r="M42" s="101"/>
      <c r="N42" s="64"/>
      <c r="O42" s="64"/>
      <c r="P42" s="64"/>
      <c r="Q42" s="101"/>
      <c r="R42" s="94">
        <f t="shared" si="7"/>
        <v>0</v>
      </c>
      <c r="S42" s="71">
        <f t="shared" si="9"/>
        <v>0</v>
      </c>
      <c r="T42" s="93"/>
      <c r="U42" s="93"/>
      <c r="V42" s="93"/>
      <c r="W42" s="93"/>
      <c r="X42" s="93"/>
      <c r="Y42" s="66"/>
      <c r="Z42" s="66"/>
      <c r="AA42" s="66"/>
      <c r="AB42" s="66"/>
      <c r="AC42" s="66"/>
      <c r="AD42" s="66"/>
      <c r="AE42" s="66"/>
      <c r="AG42" s="64" t="s">
        <v>266</v>
      </c>
      <c r="AH42" s="64"/>
      <c r="AI42" s="64"/>
      <c r="AJ42" s="64"/>
      <c r="AK42" s="101"/>
      <c r="AL42" s="64"/>
      <c r="AM42" s="64"/>
      <c r="AN42" s="64"/>
      <c r="AO42" s="101"/>
      <c r="AP42" s="64"/>
      <c r="AQ42" s="64"/>
      <c r="AR42" s="64"/>
      <c r="AS42" s="101"/>
      <c r="AT42" s="64"/>
      <c r="AU42" s="64"/>
      <c r="AV42" s="64"/>
      <c r="AW42" s="101"/>
      <c r="AX42" s="94">
        <f t="shared" si="8"/>
        <v>0</v>
      </c>
      <c r="AY42" s="71">
        <f t="shared" si="10"/>
        <v>0</v>
      </c>
      <c r="AZ42" s="66"/>
      <c r="BA42" s="66"/>
      <c r="BB42" s="66"/>
      <c r="BC42" s="66"/>
      <c r="BD42" s="66"/>
      <c r="BE42" s="66"/>
      <c r="BF42" s="66"/>
      <c r="BG42" s="66"/>
      <c r="BH42" s="66"/>
      <c r="BI42" s="66"/>
      <c r="BJ42" s="66"/>
      <c r="BK42" s="66"/>
    </row>
    <row r="43" spans="1:63">
      <c r="A43" s="64" t="s">
        <v>267</v>
      </c>
      <c r="B43" s="64"/>
      <c r="C43" s="64"/>
      <c r="D43" s="64"/>
      <c r="E43" s="101"/>
      <c r="F43" s="64"/>
      <c r="G43" s="64"/>
      <c r="H43" s="64"/>
      <c r="I43" s="101"/>
      <c r="J43" s="64"/>
      <c r="K43" s="64"/>
      <c r="L43" s="64"/>
      <c r="M43" s="101"/>
      <c r="N43" s="64"/>
      <c r="O43" s="64"/>
      <c r="P43" s="64"/>
      <c r="Q43" s="101"/>
      <c r="R43" s="94">
        <f t="shared" si="7"/>
        <v>0</v>
      </c>
      <c r="S43" s="71">
        <f t="shared" si="9"/>
        <v>0</v>
      </c>
      <c r="T43" s="93"/>
      <c r="U43" s="93"/>
      <c r="V43" s="93"/>
      <c r="W43" s="93"/>
      <c r="X43" s="93"/>
      <c r="Y43" s="66"/>
      <c r="Z43" s="66"/>
      <c r="AA43" s="66"/>
      <c r="AB43" s="66"/>
      <c r="AC43" s="66"/>
      <c r="AD43" s="66"/>
      <c r="AE43" s="66"/>
      <c r="AG43" s="64" t="s">
        <v>267</v>
      </c>
      <c r="AH43" s="64"/>
      <c r="AI43" s="64"/>
      <c r="AJ43" s="64"/>
      <c r="AK43" s="101"/>
      <c r="AL43" s="64"/>
      <c r="AM43" s="64"/>
      <c r="AN43" s="64"/>
      <c r="AO43" s="101"/>
      <c r="AP43" s="64"/>
      <c r="AQ43" s="64"/>
      <c r="AR43" s="64"/>
      <c r="AS43" s="101"/>
      <c r="AT43" s="64"/>
      <c r="AU43" s="64"/>
      <c r="AV43" s="64"/>
      <c r="AW43" s="101"/>
      <c r="AX43" s="94">
        <f t="shared" si="8"/>
        <v>0</v>
      </c>
      <c r="AY43" s="71">
        <f t="shared" si="10"/>
        <v>0</v>
      </c>
      <c r="AZ43" s="66"/>
      <c r="BA43" s="66"/>
      <c r="BB43" s="66"/>
      <c r="BC43" s="66"/>
      <c r="BD43" s="66"/>
      <c r="BE43" s="66"/>
      <c r="BF43" s="66"/>
      <c r="BG43" s="66"/>
      <c r="BH43" s="66"/>
      <c r="BI43" s="66"/>
      <c r="BJ43" s="66"/>
      <c r="BK43" s="66"/>
    </row>
    <row r="44" spans="1:63">
      <c r="A44" s="64" t="s">
        <v>268</v>
      </c>
      <c r="B44" s="64"/>
      <c r="C44" s="64"/>
      <c r="D44" s="64"/>
      <c r="E44" s="101"/>
      <c r="F44" s="64"/>
      <c r="G44" s="64"/>
      <c r="H44" s="64"/>
      <c r="I44" s="101"/>
      <c r="J44" s="64"/>
      <c r="K44" s="64"/>
      <c r="L44" s="64"/>
      <c r="M44" s="101"/>
      <c r="N44" s="64"/>
      <c r="O44" s="64"/>
      <c r="P44" s="64"/>
      <c r="Q44" s="101"/>
      <c r="R44" s="94">
        <f t="shared" si="7"/>
        <v>0</v>
      </c>
      <c r="S44" s="71">
        <f t="shared" si="9"/>
        <v>0</v>
      </c>
      <c r="T44" s="93"/>
      <c r="U44" s="93"/>
      <c r="V44" s="93"/>
      <c r="W44" s="93"/>
      <c r="X44" s="93"/>
      <c r="Y44" s="66"/>
      <c r="Z44" s="66"/>
      <c r="AA44" s="66"/>
      <c r="AB44" s="66"/>
      <c r="AC44" s="66"/>
      <c r="AD44" s="66"/>
      <c r="AE44" s="66"/>
      <c r="AG44" s="64" t="s">
        <v>268</v>
      </c>
      <c r="AH44" s="64"/>
      <c r="AI44" s="64"/>
      <c r="AJ44" s="64"/>
      <c r="AK44" s="101"/>
      <c r="AL44" s="64"/>
      <c r="AM44" s="64"/>
      <c r="AN44" s="64"/>
      <c r="AO44" s="101"/>
      <c r="AP44" s="64"/>
      <c r="AQ44" s="64"/>
      <c r="AR44" s="64"/>
      <c r="AS44" s="101"/>
      <c r="AT44" s="64"/>
      <c r="AU44" s="64"/>
      <c r="AV44" s="64"/>
      <c r="AW44" s="101"/>
      <c r="AX44" s="94">
        <f t="shared" si="8"/>
        <v>0</v>
      </c>
      <c r="AY44" s="71">
        <f t="shared" si="10"/>
        <v>0</v>
      </c>
      <c r="AZ44" s="66"/>
      <c r="BA44" s="66"/>
      <c r="BB44" s="66"/>
      <c r="BC44" s="66"/>
      <c r="BD44" s="66"/>
      <c r="BE44" s="66"/>
      <c r="BF44" s="66"/>
      <c r="BG44" s="66"/>
      <c r="BH44" s="66"/>
      <c r="BI44" s="66"/>
      <c r="BJ44" s="66"/>
      <c r="BK44" s="66"/>
    </row>
    <row r="45" spans="1:63">
      <c r="A45" s="64" t="s">
        <v>269</v>
      </c>
      <c r="B45" s="64"/>
      <c r="C45" s="64"/>
      <c r="D45" s="64"/>
      <c r="E45" s="101"/>
      <c r="F45" s="64"/>
      <c r="G45" s="64"/>
      <c r="H45" s="64"/>
      <c r="I45" s="101"/>
      <c r="J45" s="64"/>
      <c r="K45" s="64"/>
      <c r="L45" s="64"/>
      <c r="M45" s="101"/>
      <c r="N45" s="64"/>
      <c r="O45" s="64"/>
      <c r="P45" s="64"/>
      <c r="Q45" s="101"/>
      <c r="R45" s="94">
        <f t="shared" si="7"/>
        <v>0</v>
      </c>
      <c r="S45" s="71">
        <f t="shared" si="9"/>
        <v>0</v>
      </c>
      <c r="T45" s="93"/>
      <c r="U45" s="93"/>
      <c r="V45" s="93"/>
      <c r="W45" s="93"/>
      <c r="X45" s="93"/>
      <c r="Y45" s="66"/>
      <c r="Z45" s="66"/>
      <c r="AA45" s="66"/>
      <c r="AB45" s="66"/>
      <c r="AC45" s="66"/>
      <c r="AD45" s="66"/>
      <c r="AE45" s="66"/>
      <c r="AG45" s="64" t="s">
        <v>269</v>
      </c>
      <c r="AH45" s="64"/>
      <c r="AI45" s="64"/>
      <c r="AJ45" s="64"/>
      <c r="AK45" s="101"/>
      <c r="AL45" s="64"/>
      <c r="AM45" s="64"/>
      <c r="AN45" s="64"/>
      <c r="AO45" s="101"/>
      <c r="AP45" s="64"/>
      <c r="AQ45" s="64"/>
      <c r="AR45" s="64"/>
      <c r="AS45" s="101"/>
      <c r="AT45" s="64"/>
      <c r="AU45" s="64"/>
      <c r="AV45" s="64"/>
      <c r="AW45" s="101"/>
      <c r="AX45" s="94">
        <f t="shared" si="8"/>
        <v>0</v>
      </c>
      <c r="AY45" s="71">
        <f t="shared" si="10"/>
        <v>0</v>
      </c>
      <c r="AZ45" s="66"/>
      <c r="BA45" s="66"/>
      <c r="BB45" s="66"/>
      <c r="BC45" s="66"/>
      <c r="BD45" s="66"/>
      <c r="BE45" s="66"/>
      <c r="BF45" s="66"/>
      <c r="BG45" s="66"/>
      <c r="BH45" s="66"/>
      <c r="BI45" s="64"/>
      <c r="BJ45" s="64"/>
      <c r="BK45" s="64"/>
    </row>
    <row r="46" spans="1:63">
      <c r="A46" s="64" t="s">
        <v>270</v>
      </c>
      <c r="B46" s="64"/>
      <c r="C46" s="64"/>
      <c r="D46" s="64"/>
      <c r="E46" s="101"/>
      <c r="F46" s="64"/>
      <c r="G46" s="64"/>
      <c r="H46" s="64"/>
      <c r="I46" s="101"/>
      <c r="J46" s="64"/>
      <c r="K46" s="64"/>
      <c r="L46" s="64"/>
      <c r="M46" s="101"/>
      <c r="N46" s="64"/>
      <c r="O46" s="64"/>
      <c r="P46" s="64"/>
      <c r="Q46" s="101"/>
      <c r="R46" s="94">
        <f t="shared" si="7"/>
        <v>0</v>
      </c>
      <c r="S46" s="71">
        <f t="shared" si="9"/>
        <v>0</v>
      </c>
      <c r="T46" s="93"/>
      <c r="U46" s="93"/>
      <c r="V46" s="93"/>
      <c r="W46" s="93"/>
      <c r="X46" s="93"/>
      <c r="Y46" s="66"/>
      <c r="Z46" s="66"/>
      <c r="AA46" s="66"/>
      <c r="AB46" s="66"/>
      <c r="AC46" s="66"/>
      <c r="AD46" s="66"/>
      <c r="AE46" s="66"/>
      <c r="AG46" s="64" t="s">
        <v>270</v>
      </c>
      <c r="AH46" s="64"/>
      <c r="AI46" s="64"/>
      <c r="AJ46" s="64"/>
      <c r="AK46" s="101"/>
      <c r="AL46" s="64"/>
      <c r="AM46" s="64"/>
      <c r="AN46" s="64"/>
      <c r="AO46" s="101"/>
      <c r="AP46" s="64"/>
      <c r="AQ46" s="64"/>
      <c r="AR46" s="64"/>
      <c r="AS46" s="101"/>
      <c r="AT46" s="64"/>
      <c r="AU46" s="64"/>
      <c r="AV46" s="64"/>
      <c r="AW46" s="101"/>
      <c r="AX46" s="94">
        <f t="shared" si="8"/>
        <v>0</v>
      </c>
      <c r="AY46" s="71">
        <f t="shared" si="10"/>
        <v>0</v>
      </c>
      <c r="AZ46" s="66"/>
      <c r="BA46" s="66"/>
      <c r="BB46" s="66"/>
      <c r="BC46" s="66"/>
      <c r="BD46" s="66"/>
      <c r="BE46" s="66"/>
      <c r="BF46" s="66"/>
      <c r="BG46" s="66"/>
      <c r="BH46" s="66"/>
      <c r="BI46" s="64"/>
      <c r="BJ46" s="64"/>
      <c r="BK46" s="64"/>
    </row>
    <row r="47" spans="1:63">
      <c r="A47" s="64" t="s">
        <v>271</v>
      </c>
      <c r="B47" s="64"/>
      <c r="C47" s="64"/>
      <c r="D47" s="64"/>
      <c r="E47" s="101"/>
      <c r="F47" s="64"/>
      <c r="G47" s="64"/>
      <c r="H47" s="64"/>
      <c r="I47" s="101"/>
      <c r="J47" s="64"/>
      <c r="K47" s="64"/>
      <c r="L47" s="64"/>
      <c r="M47" s="101"/>
      <c r="N47" s="64"/>
      <c r="O47" s="64"/>
      <c r="P47" s="64"/>
      <c r="Q47" s="101"/>
      <c r="R47" s="94">
        <f t="shared" si="7"/>
        <v>0</v>
      </c>
      <c r="S47" s="71">
        <f t="shared" si="9"/>
        <v>0</v>
      </c>
      <c r="T47" s="93"/>
      <c r="U47" s="93"/>
      <c r="V47" s="93"/>
      <c r="W47" s="93"/>
      <c r="X47" s="93"/>
      <c r="Y47" s="66"/>
      <c r="Z47" s="66"/>
      <c r="AA47" s="66"/>
      <c r="AB47" s="66"/>
      <c r="AC47" s="66"/>
      <c r="AD47" s="66"/>
      <c r="AE47" s="66"/>
      <c r="AG47" s="64" t="s">
        <v>271</v>
      </c>
      <c r="AH47" s="64"/>
      <c r="AI47" s="64"/>
      <c r="AJ47" s="64"/>
      <c r="AK47" s="101"/>
      <c r="AL47" s="64"/>
      <c r="AM47" s="64"/>
      <c r="AN47" s="64"/>
      <c r="AO47" s="101"/>
      <c r="AP47" s="64"/>
      <c r="AQ47" s="64"/>
      <c r="AR47" s="64"/>
      <c r="AS47" s="101"/>
      <c r="AT47" s="64"/>
      <c r="AU47" s="64"/>
      <c r="AV47" s="64"/>
      <c r="AW47" s="101"/>
      <c r="AX47" s="94">
        <f t="shared" si="8"/>
        <v>0</v>
      </c>
      <c r="AY47" s="71">
        <f t="shared" si="10"/>
        <v>0</v>
      </c>
      <c r="AZ47" s="66"/>
      <c r="BA47" s="66"/>
      <c r="BB47" s="66"/>
      <c r="BC47" s="66"/>
      <c r="BD47" s="66"/>
      <c r="BE47" s="66"/>
      <c r="BF47" s="66"/>
      <c r="BG47" s="66"/>
      <c r="BH47" s="66"/>
      <c r="BI47" s="64"/>
      <c r="BJ47" s="64"/>
      <c r="BK47" s="64"/>
    </row>
    <row r="48" spans="1:63">
      <c r="A48" s="64" t="s">
        <v>272</v>
      </c>
      <c r="B48" s="64"/>
      <c r="C48" s="64"/>
      <c r="D48" s="64"/>
      <c r="E48" s="101"/>
      <c r="F48" s="64"/>
      <c r="G48" s="64"/>
      <c r="H48" s="64"/>
      <c r="I48" s="101"/>
      <c r="J48" s="64"/>
      <c r="K48" s="64"/>
      <c r="L48" s="64"/>
      <c r="M48" s="101"/>
      <c r="N48" s="64"/>
      <c r="O48" s="64"/>
      <c r="P48" s="64"/>
      <c r="Q48" s="101"/>
      <c r="R48" s="94">
        <f t="shared" si="7"/>
        <v>0</v>
      </c>
      <c r="S48" s="71">
        <f t="shared" si="9"/>
        <v>0</v>
      </c>
      <c r="T48" s="93"/>
      <c r="U48" s="93"/>
      <c r="V48" s="93"/>
      <c r="W48" s="93"/>
      <c r="X48" s="93"/>
      <c r="Y48" s="66"/>
      <c r="Z48" s="66"/>
      <c r="AA48" s="66"/>
      <c r="AB48" s="66"/>
      <c r="AC48" s="66"/>
      <c r="AD48" s="66"/>
      <c r="AE48" s="66"/>
      <c r="AG48" s="64" t="s">
        <v>272</v>
      </c>
      <c r="AH48" s="64"/>
      <c r="AI48" s="64"/>
      <c r="AJ48" s="64"/>
      <c r="AK48" s="101"/>
      <c r="AL48" s="64"/>
      <c r="AM48" s="64"/>
      <c r="AN48" s="64"/>
      <c r="AO48" s="101"/>
      <c r="AP48" s="64"/>
      <c r="AQ48" s="64"/>
      <c r="AR48" s="64"/>
      <c r="AS48" s="101"/>
      <c r="AT48" s="64"/>
      <c r="AU48" s="64"/>
      <c r="AV48" s="64"/>
      <c r="AW48" s="101"/>
      <c r="AX48" s="94">
        <f t="shared" si="8"/>
        <v>0</v>
      </c>
      <c r="AY48" s="71">
        <f t="shared" si="10"/>
        <v>0</v>
      </c>
      <c r="AZ48" s="66"/>
      <c r="BA48" s="66"/>
      <c r="BB48" s="66"/>
      <c r="BC48" s="66"/>
      <c r="BD48" s="66"/>
      <c r="BE48" s="66"/>
      <c r="BF48" s="66"/>
      <c r="BG48" s="66"/>
      <c r="BH48" s="66"/>
      <c r="BI48" s="66"/>
      <c r="BJ48" s="66"/>
      <c r="BK48" s="66"/>
    </row>
    <row r="49" spans="1:63">
      <c r="A49" s="64" t="s">
        <v>273</v>
      </c>
      <c r="B49" s="64"/>
      <c r="C49" s="64"/>
      <c r="D49" s="64"/>
      <c r="E49" s="101"/>
      <c r="F49" s="64"/>
      <c r="G49" s="64"/>
      <c r="H49" s="64"/>
      <c r="I49" s="101"/>
      <c r="J49" s="64"/>
      <c r="K49" s="64"/>
      <c r="L49" s="64"/>
      <c r="M49" s="101"/>
      <c r="N49" s="64"/>
      <c r="O49" s="64"/>
      <c r="P49" s="64"/>
      <c r="Q49" s="101"/>
      <c r="R49" s="94">
        <f t="shared" si="7"/>
        <v>0</v>
      </c>
      <c r="S49" s="71">
        <f t="shared" si="9"/>
        <v>0</v>
      </c>
      <c r="T49" s="93"/>
      <c r="U49" s="93"/>
      <c r="V49" s="93"/>
      <c r="W49" s="93"/>
      <c r="X49" s="93"/>
      <c r="Y49" s="66"/>
      <c r="Z49" s="66"/>
      <c r="AA49" s="66"/>
      <c r="AB49" s="66"/>
      <c r="AC49" s="66"/>
      <c r="AD49" s="66"/>
      <c r="AE49" s="66"/>
      <c r="AG49" s="64" t="s">
        <v>273</v>
      </c>
      <c r="AH49" s="64"/>
      <c r="AI49" s="64"/>
      <c r="AJ49" s="64"/>
      <c r="AK49" s="101"/>
      <c r="AL49" s="64"/>
      <c r="AM49" s="64"/>
      <c r="AN49" s="64"/>
      <c r="AO49" s="101"/>
      <c r="AP49" s="64"/>
      <c r="AQ49" s="64"/>
      <c r="AR49" s="64"/>
      <c r="AS49" s="101"/>
      <c r="AT49" s="64"/>
      <c r="AU49" s="64"/>
      <c r="AV49" s="64"/>
      <c r="AW49" s="101"/>
      <c r="AX49" s="94">
        <f t="shared" si="8"/>
        <v>0</v>
      </c>
      <c r="AY49" s="71">
        <f t="shared" si="10"/>
        <v>0</v>
      </c>
      <c r="AZ49" s="66"/>
      <c r="BA49" s="66"/>
      <c r="BB49" s="66"/>
      <c r="BC49" s="66"/>
      <c r="BD49" s="66"/>
      <c r="BE49" s="66"/>
      <c r="BF49" s="66"/>
      <c r="BG49" s="66"/>
      <c r="BH49" s="66"/>
      <c r="BI49" s="66"/>
      <c r="BJ49" s="66"/>
      <c r="BK49" s="66"/>
    </row>
    <row r="50" spans="1:63">
      <c r="A50" s="64" t="s">
        <v>274</v>
      </c>
      <c r="B50" s="64"/>
      <c r="C50" s="64"/>
      <c r="D50" s="64"/>
      <c r="E50" s="101"/>
      <c r="F50" s="64"/>
      <c r="G50" s="64"/>
      <c r="H50" s="64"/>
      <c r="I50" s="101"/>
      <c r="J50" s="64"/>
      <c r="K50" s="64"/>
      <c r="L50" s="64"/>
      <c r="M50" s="101"/>
      <c r="N50" s="64"/>
      <c r="O50" s="64"/>
      <c r="P50" s="64"/>
      <c r="Q50" s="101"/>
      <c r="R50" s="94">
        <f t="shared" si="7"/>
        <v>0</v>
      </c>
      <c r="S50" s="71">
        <f t="shared" si="9"/>
        <v>0</v>
      </c>
      <c r="T50" s="93"/>
      <c r="U50" s="93"/>
      <c r="V50" s="93"/>
      <c r="W50" s="93"/>
      <c r="X50" s="93"/>
      <c r="Y50" s="66"/>
      <c r="Z50" s="66"/>
      <c r="AA50" s="66"/>
      <c r="AB50" s="66"/>
      <c r="AC50" s="66"/>
      <c r="AD50" s="66"/>
      <c r="AE50" s="66"/>
      <c r="AG50" s="64" t="s">
        <v>274</v>
      </c>
      <c r="AH50" s="64"/>
      <c r="AI50" s="64"/>
      <c r="AJ50" s="64"/>
      <c r="AK50" s="101"/>
      <c r="AL50" s="64"/>
      <c r="AM50" s="64"/>
      <c r="AN50" s="64"/>
      <c r="AO50" s="101"/>
      <c r="AP50" s="64"/>
      <c r="AQ50" s="64"/>
      <c r="AR50" s="64"/>
      <c r="AS50" s="101"/>
      <c r="AT50" s="64"/>
      <c r="AU50" s="64"/>
      <c r="AV50" s="64"/>
      <c r="AW50" s="101"/>
      <c r="AX50" s="94">
        <f t="shared" si="8"/>
        <v>0</v>
      </c>
      <c r="AY50" s="71">
        <f t="shared" si="10"/>
        <v>0</v>
      </c>
      <c r="AZ50" s="66"/>
      <c r="BA50" s="66"/>
      <c r="BB50" s="66"/>
      <c r="BC50" s="66"/>
      <c r="BD50" s="66"/>
      <c r="BE50" s="66"/>
      <c r="BF50" s="66"/>
      <c r="BG50" s="66"/>
      <c r="BH50" s="66"/>
      <c r="BI50" s="66"/>
      <c r="BJ50" s="66"/>
      <c r="BK50" s="66"/>
    </row>
    <row r="51" spans="1:63">
      <c r="A51" s="64" t="s">
        <v>275</v>
      </c>
      <c r="B51" s="64"/>
      <c r="C51" s="64"/>
      <c r="D51" s="64"/>
      <c r="E51" s="101"/>
      <c r="F51" s="64"/>
      <c r="G51" s="64"/>
      <c r="H51" s="64"/>
      <c r="I51" s="101"/>
      <c r="J51" s="64"/>
      <c r="K51" s="64"/>
      <c r="L51" s="64"/>
      <c r="M51" s="101"/>
      <c r="N51" s="64"/>
      <c r="O51" s="64"/>
      <c r="P51" s="64"/>
      <c r="Q51" s="101"/>
      <c r="R51" s="94">
        <f t="shared" si="7"/>
        <v>0</v>
      </c>
      <c r="S51" s="71">
        <f t="shared" si="9"/>
        <v>0</v>
      </c>
      <c r="T51" s="93"/>
      <c r="U51" s="93"/>
      <c r="V51" s="93"/>
      <c r="W51" s="93"/>
      <c r="X51" s="93"/>
      <c r="Y51" s="66"/>
      <c r="Z51" s="66"/>
      <c r="AA51" s="66"/>
      <c r="AB51" s="66"/>
      <c r="AC51" s="66"/>
      <c r="AD51" s="66"/>
      <c r="AE51" s="66"/>
      <c r="AG51" s="64" t="s">
        <v>275</v>
      </c>
      <c r="AH51" s="64"/>
      <c r="AI51" s="64"/>
      <c r="AJ51" s="64"/>
      <c r="AK51" s="101"/>
      <c r="AL51" s="64"/>
      <c r="AM51" s="64"/>
      <c r="AN51" s="64"/>
      <c r="AO51" s="101"/>
      <c r="AP51" s="64"/>
      <c r="AQ51" s="64"/>
      <c r="AR51" s="64"/>
      <c r="AS51" s="101"/>
      <c r="AT51" s="64"/>
      <c r="AU51" s="64"/>
      <c r="AV51" s="64"/>
      <c r="AW51" s="101"/>
      <c r="AX51" s="94">
        <f t="shared" si="8"/>
        <v>0</v>
      </c>
      <c r="AY51" s="71">
        <f t="shared" si="10"/>
        <v>0</v>
      </c>
      <c r="AZ51" s="66"/>
      <c r="BA51" s="66"/>
      <c r="BB51" s="66"/>
      <c r="BC51" s="66"/>
      <c r="BD51" s="66"/>
      <c r="BE51" s="66"/>
      <c r="BF51" s="66"/>
      <c r="BG51" s="66"/>
      <c r="BH51" s="66"/>
      <c r="BI51" s="66"/>
      <c r="BJ51" s="66"/>
      <c r="BK51" s="66"/>
    </row>
    <row r="52" spans="1:63">
      <c r="A52" s="64" t="s">
        <v>276</v>
      </c>
      <c r="B52" s="64"/>
      <c r="C52" s="64"/>
      <c r="D52" s="64"/>
      <c r="E52" s="101"/>
      <c r="F52" s="64"/>
      <c r="G52" s="64"/>
      <c r="H52" s="64"/>
      <c r="I52" s="101"/>
      <c r="J52" s="64"/>
      <c r="K52" s="64"/>
      <c r="L52" s="64"/>
      <c r="M52" s="101"/>
      <c r="N52" s="64"/>
      <c r="O52" s="64"/>
      <c r="P52" s="64"/>
      <c r="Q52" s="101"/>
      <c r="R52" s="94">
        <f t="shared" si="7"/>
        <v>0</v>
      </c>
      <c r="S52" s="71">
        <f t="shared" si="9"/>
        <v>0</v>
      </c>
      <c r="T52" s="93"/>
      <c r="U52" s="93"/>
      <c r="V52" s="93"/>
      <c r="W52" s="93"/>
      <c r="X52" s="93"/>
      <c r="Y52" s="66"/>
      <c r="Z52" s="66"/>
      <c r="AA52" s="66"/>
      <c r="AB52" s="66"/>
      <c r="AC52" s="66"/>
      <c r="AD52" s="66"/>
      <c r="AE52" s="66"/>
      <c r="AG52" s="64" t="s">
        <v>276</v>
      </c>
      <c r="AH52" s="64"/>
      <c r="AI52" s="64"/>
      <c r="AJ52" s="64"/>
      <c r="AK52" s="101"/>
      <c r="AL52" s="64"/>
      <c r="AM52" s="64"/>
      <c r="AN52" s="64"/>
      <c r="AO52" s="101"/>
      <c r="AP52" s="64"/>
      <c r="AQ52" s="64"/>
      <c r="AR52" s="64"/>
      <c r="AS52" s="101"/>
      <c r="AT52" s="64"/>
      <c r="AU52" s="64"/>
      <c r="AV52" s="64"/>
      <c r="AW52" s="101"/>
      <c r="AX52" s="94">
        <f t="shared" si="8"/>
        <v>0</v>
      </c>
      <c r="AY52" s="71">
        <f t="shared" si="10"/>
        <v>0</v>
      </c>
      <c r="AZ52" s="66"/>
      <c r="BA52" s="66"/>
      <c r="BB52" s="66"/>
      <c r="BC52" s="66"/>
      <c r="BD52" s="66"/>
      <c r="BE52" s="66"/>
      <c r="BF52" s="66"/>
      <c r="BG52" s="66"/>
      <c r="BH52" s="66"/>
      <c r="BI52" s="66"/>
      <c r="BJ52" s="66"/>
      <c r="BK52" s="66"/>
    </row>
    <row r="53" spans="1:63">
      <c r="A53" s="64" t="s">
        <v>277</v>
      </c>
      <c r="B53" s="64"/>
      <c r="C53" s="64"/>
      <c r="D53" s="64"/>
      <c r="E53" s="101"/>
      <c r="F53" s="64"/>
      <c r="G53" s="64"/>
      <c r="H53" s="64"/>
      <c r="I53" s="101"/>
      <c r="J53" s="64"/>
      <c r="K53" s="64"/>
      <c r="L53" s="64"/>
      <c r="M53" s="101"/>
      <c r="N53" s="64"/>
      <c r="O53" s="64"/>
      <c r="P53" s="64"/>
      <c r="Q53" s="101"/>
      <c r="R53" s="94">
        <f t="shared" si="7"/>
        <v>0</v>
      </c>
      <c r="S53" s="71">
        <f t="shared" si="9"/>
        <v>0</v>
      </c>
      <c r="T53" s="93"/>
      <c r="U53" s="93"/>
      <c r="V53" s="93"/>
      <c r="W53" s="93"/>
      <c r="X53" s="93"/>
      <c r="Y53" s="66"/>
      <c r="Z53" s="66"/>
      <c r="AA53" s="66"/>
      <c r="AB53" s="66"/>
      <c r="AC53" s="66"/>
      <c r="AD53" s="66"/>
      <c r="AE53" s="66"/>
      <c r="AG53" s="64" t="s">
        <v>277</v>
      </c>
      <c r="AH53" s="64"/>
      <c r="AI53" s="64"/>
      <c r="AJ53" s="64"/>
      <c r="AK53" s="101"/>
      <c r="AL53" s="64"/>
      <c r="AM53" s="64"/>
      <c r="AN53" s="64"/>
      <c r="AO53" s="101"/>
      <c r="AP53" s="64"/>
      <c r="AQ53" s="64"/>
      <c r="AR53" s="64"/>
      <c r="AS53" s="101"/>
      <c r="AT53" s="64"/>
      <c r="AU53" s="64"/>
      <c r="AV53" s="64"/>
      <c r="AW53" s="101"/>
      <c r="AX53" s="94">
        <f t="shared" si="8"/>
        <v>0</v>
      </c>
      <c r="AY53" s="71">
        <f t="shared" si="10"/>
        <v>0</v>
      </c>
      <c r="AZ53" s="66"/>
      <c r="BA53" s="66"/>
      <c r="BB53" s="66"/>
      <c r="BC53" s="66"/>
      <c r="BD53" s="66"/>
      <c r="BE53" s="66"/>
      <c r="BF53" s="66"/>
      <c r="BG53" s="66"/>
      <c r="BH53" s="66"/>
      <c r="BI53" s="66"/>
      <c r="BJ53" s="66"/>
      <c r="BK53" s="66"/>
    </row>
    <row r="54" spans="1:63">
      <c r="A54" s="64" t="s">
        <v>278</v>
      </c>
      <c r="B54" s="64"/>
      <c r="C54" s="64"/>
      <c r="D54" s="64"/>
      <c r="E54" s="101"/>
      <c r="F54" s="64"/>
      <c r="G54" s="64"/>
      <c r="H54" s="64"/>
      <c r="I54" s="101"/>
      <c r="J54" s="64"/>
      <c r="K54" s="64"/>
      <c r="L54" s="64"/>
      <c r="M54" s="101"/>
      <c r="N54" s="64"/>
      <c r="O54" s="64"/>
      <c r="P54" s="64"/>
      <c r="Q54" s="101"/>
      <c r="R54" s="94">
        <f t="shared" si="7"/>
        <v>0</v>
      </c>
      <c r="S54" s="71">
        <f t="shared" si="9"/>
        <v>0</v>
      </c>
      <c r="T54" s="93"/>
      <c r="U54" s="93"/>
      <c r="V54" s="93"/>
      <c r="W54" s="93"/>
      <c r="X54" s="93"/>
      <c r="Y54" s="66"/>
      <c r="Z54" s="66"/>
      <c r="AA54" s="66"/>
      <c r="AB54" s="66"/>
      <c r="AC54" s="66"/>
      <c r="AD54" s="66"/>
      <c r="AE54" s="66"/>
      <c r="AG54" s="64" t="s">
        <v>278</v>
      </c>
      <c r="AH54" s="64"/>
      <c r="AI54" s="64"/>
      <c r="AJ54" s="64"/>
      <c r="AK54" s="101"/>
      <c r="AL54" s="64"/>
      <c r="AM54" s="64"/>
      <c r="AN54" s="64"/>
      <c r="AO54" s="101"/>
      <c r="AP54" s="64"/>
      <c r="AQ54" s="64"/>
      <c r="AR54" s="64"/>
      <c r="AS54" s="101"/>
      <c r="AT54" s="64"/>
      <c r="AU54" s="64"/>
      <c r="AV54" s="64"/>
      <c r="AW54" s="101"/>
      <c r="AX54" s="94">
        <f t="shared" si="8"/>
        <v>0</v>
      </c>
      <c r="AY54" s="71">
        <f t="shared" si="10"/>
        <v>0</v>
      </c>
      <c r="AZ54" s="66"/>
      <c r="BA54" s="66"/>
      <c r="BB54" s="66"/>
      <c r="BC54" s="66"/>
      <c r="BD54" s="66"/>
      <c r="BE54" s="66"/>
      <c r="BF54" s="66"/>
      <c r="BG54" s="66"/>
      <c r="BH54" s="66"/>
      <c r="BI54" s="66"/>
      <c r="BJ54" s="66"/>
      <c r="BK54" s="66"/>
    </row>
    <row r="55" spans="1:63">
      <c r="A55" s="64" t="s">
        <v>279</v>
      </c>
      <c r="B55" s="64"/>
      <c r="C55" s="64"/>
      <c r="D55" s="64"/>
      <c r="E55" s="101"/>
      <c r="F55" s="64"/>
      <c r="G55" s="64"/>
      <c r="H55" s="64"/>
      <c r="I55" s="101"/>
      <c r="J55" s="64"/>
      <c r="K55" s="64"/>
      <c r="L55" s="64"/>
      <c r="M55" s="101"/>
      <c r="N55" s="64"/>
      <c r="O55" s="64"/>
      <c r="P55" s="64"/>
      <c r="Q55" s="101"/>
      <c r="R55" s="94">
        <f t="shared" si="7"/>
        <v>0</v>
      </c>
      <c r="S55" s="71">
        <f t="shared" si="9"/>
        <v>0</v>
      </c>
      <c r="T55" s="93"/>
      <c r="U55" s="93"/>
      <c r="V55" s="93"/>
      <c r="W55" s="93"/>
      <c r="X55" s="93"/>
      <c r="Y55" s="66"/>
      <c r="Z55" s="66"/>
      <c r="AA55" s="66"/>
      <c r="AB55" s="66"/>
      <c r="AC55" s="66"/>
      <c r="AD55" s="66"/>
      <c r="AE55" s="66"/>
      <c r="AG55" s="64" t="s">
        <v>279</v>
      </c>
      <c r="AH55" s="64"/>
      <c r="AI55" s="64"/>
      <c r="AJ55" s="64"/>
      <c r="AK55" s="101"/>
      <c r="AL55" s="64"/>
      <c r="AM55" s="64"/>
      <c r="AN55" s="64"/>
      <c r="AO55" s="101"/>
      <c r="AP55" s="64"/>
      <c r="AQ55" s="64"/>
      <c r="AR55" s="64"/>
      <c r="AS55" s="101"/>
      <c r="AT55" s="64"/>
      <c r="AU55" s="64"/>
      <c r="AV55" s="64"/>
      <c r="AW55" s="101"/>
      <c r="AX55" s="94">
        <f t="shared" si="8"/>
        <v>0</v>
      </c>
      <c r="AY55" s="71">
        <f t="shared" si="10"/>
        <v>0</v>
      </c>
      <c r="AZ55" s="66"/>
      <c r="BA55" s="66"/>
      <c r="BB55" s="66"/>
      <c r="BC55" s="66"/>
      <c r="BD55" s="66"/>
      <c r="BE55" s="66"/>
      <c r="BF55" s="66"/>
      <c r="BG55" s="66"/>
      <c r="BH55" s="66"/>
      <c r="BI55" s="66"/>
      <c r="BJ55" s="66"/>
      <c r="BK55" s="66"/>
    </row>
    <row r="56" spans="1:63">
      <c r="A56" s="64" t="s">
        <v>280</v>
      </c>
      <c r="B56" s="64"/>
      <c r="C56" s="64"/>
      <c r="D56" s="64"/>
      <c r="E56" s="101"/>
      <c r="F56" s="64"/>
      <c r="G56" s="64"/>
      <c r="H56" s="64"/>
      <c r="I56" s="101"/>
      <c r="J56" s="64"/>
      <c r="K56" s="64"/>
      <c r="L56" s="64"/>
      <c r="M56" s="101"/>
      <c r="N56" s="64"/>
      <c r="O56" s="64"/>
      <c r="P56" s="64"/>
      <c r="Q56" s="101"/>
      <c r="R56" s="94">
        <f t="shared" si="7"/>
        <v>0</v>
      </c>
      <c r="S56" s="71">
        <f t="shared" si="9"/>
        <v>0</v>
      </c>
      <c r="T56" s="93"/>
      <c r="U56" s="93"/>
      <c r="V56" s="93"/>
      <c r="W56" s="93"/>
      <c r="X56" s="93"/>
      <c r="Y56" s="66"/>
      <c r="Z56" s="66"/>
      <c r="AA56" s="66"/>
      <c r="AB56" s="66"/>
      <c r="AC56" s="66"/>
      <c r="AD56" s="66"/>
      <c r="AE56" s="66"/>
      <c r="AG56" s="64" t="s">
        <v>280</v>
      </c>
      <c r="AH56" s="64"/>
      <c r="AI56" s="64"/>
      <c r="AJ56" s="64"/>
      <c r="AK56" s="101"/>
      <c r="AL56" s="64"/>
      <c r="AM56" s="64"/>
      <c r="AN56" s="64"/>
      <c r="AO56" s="101"/>
      <c r="AP56" s="64"/>
      <c r="AQ56" s="64"/>
      <c r="AR56" s="64"/>
      <c r="AS56" s="101"/>
      <c r="AT56" s="64"/>
      <c r="AU56" s="64"/>
      <c r="AV56" s="64"/>
      <c r="AW56" s="101"/>
      <c r="AX56" s="94">
        <f t="shared" si="8"/>
        <v>0</v>
      </c>
      <c r="AY56" s="71">
        <f t="shared" si="10"/>
        <v>0</v>
      </c>
      <c r="AZ56" s="66"/>
      <c r="BA56" s="66"/>
      <c r="BB56" s="66"/>
      <c r="BC56" s="66"/>
      <c r="BD56" s="66"/>
      <c r="BE56" s="66"/>
      <c r="BF56" s="66"/>
      <c r="BG56" s="66"/>
      <c r="BH56" s="66"/>
      <c r="BI56" s="66"/>
      <c r="BJ56" s="66"/>
      <c r="BK56" s="66"/>
    </row>
    <row r="57" spans="1:63">
      <c r="A57" s="64" t="s">
        <v>281</v>
      </c>
      <c r="B57" s="64"/>
      <c r="C57" s="64"/>
      <c r="D57" s="64"/>
      <c r="E57" s="101"/>
      <c r="F57" s="64"/>
      <c r="G57" s="64"/>
      <c r="H57" s="64"/>
      <c r="I57" s="101"/>
      <c r="J57" s="64"/>
      <c r="K57" s="64"/>
      <c r="L57" s="64"/>
      <c r="M57" s="101"/>
      <c r="N57" s="64"/>
      <c r="O57" s="64"/>
      <c r="P57" s="64"/>
      <c r="Q57" s="101"/>
      <c r="R57" s="94">
        <f t="shared" si="7"/>
        <v>0</v>
      </c>
      <c r="S57" s="71">
        <f t="shared" si="9"/>
        <v>0</v>
      </c>
      <c r="T57" s="93"/>
      <c r="U57" s="93"/>
      <c r="V57" s="93"/>
      <c r="W57" s="93"/>
      <c r="X57" s="93"/>
      <c r="Y57" s="66"/>
      <c r="Z57" s="66"/>
      <c r="AA57" s="66"/>
      <c r="AB57" s="66"/>
      <c r="AC57" s="66"/>
      <c r="AD57" s="66"/>
      <c r="AE57" s="66"/>
      <c r="AG57" s="64" t="s">
        <v>281</v>
      </c>
      <c r="AH57" s="64"/>
      <c r="AI57" s="64"/>
      <c r="AJ57" s="64"/>
      <c r="AK57" s="101"/>
      <c r="AL57" s="64"/>
      <c r="AM57" s="64"/>
      <c r="AN57" s="64"/>
      <c r="AO57" s="101"/>
      <c r="AP57" s="64"/>
      <c r="AQ57" s="64"/>
      <c r="AR57" s="64"/>
      <c r="AS57" s="101"/>
      <c r="AT57" s="64"/>
      <c r="AU57" s="64"/>
      <c r="AV57" s="64"/>
      <c r="AW57" s="101"/>
      <c r="AX57" s="94">
        <f t="shared" si="8"/>
        <v>0</v>
      </c>
      <c r="AY57" s="71">
        <f t="shared" si="10"/>
        <v>0</v>
      </c>
      <c r="AZ57" s="66"/>
      <c r="BA57" s="66"/>
      <c r="BB57" s="66"/>
      <c r="BC57" s="66"/>
      <c r="BD57" s="66"/>
      <c r="BE57" s="66"/>
      <c r="BF57" s="66"/>
      <c r="BG57" s="66"/>
      <c r="BH57" s="66"/>
      <c r="BI57" s="66"/>
      <c r="BJ57" s="66"/>
      <c r="BK57" s="66"/>
    </row>
    <row r="58" spans="1:63">
      <c r="A58" s="68" t="s">
        <v>282</v>
      </c>
      <c r="B58" s="65">
        <f t="shared" ref="B58:Q58" si="11">SUM(B37:B57)</f>
        <v>0</v>
      </c>
      <c r="C58" s="65">
        <f t="shared" si="11"/>
        <v>0</v>
      </c>
      <c r="D58" s="65">
        <f t="shared" si="11"/>
        <v>0</v>
      </c>
      <c r="E58" s="102">
        <f t="shared" si="11"/>
        <v>0</v>
      </c>
      <c r="F58" s="65">
        <f t="shared" si="11"/>
        <v>0</v>
      </c>
      <c r="G58" s="65">
        <f t="shared" si="11"/>
        <v>0</v>
      </c>
      <c r="H58" s="65">
        <f t="shared" si="11"/>
        <v>0</v>
      </c>
      <c r="I58" s="102">
        <f t="shared" si="11"/>
        <v>0</v>
      </c>
      <c r="J58" s="65">
        <f t="shared" si="11"/>
        <v>0</v>
      </c>
      <c r="K58" s="65">
        <f t="shared" si="11"/>
        <v>0</v>
      </c>
      <c r="L58" s="65">
        <f t="shared" si="11"/>
        <v>0</v>
      </c>
      <c r="M58" s="102">
        <f t="shared" si="11"/>
        <v>0</v>
      </c>
      <c r="N58" s="65">
        <f t="shared" si="11"/>
        <v>0</v>
      </c>
      <c r="O58" s="65">
        <f t="shared" si="11"/>
        <v>0</v>
      </c>
      <c r="P58" s="65">
        <f t="shared" si="11"/>
        <v>0</v>
      </c>
      <c r="Q58" s="102">
        <f t="shared" si="11"/>
        <v>0</v>
      </c>
      <c r="R58" s="65">
        <f t="shared" ref="R58:AE58" si="12">SUM(R37:R57)</f>
        <v>0</v>
      </c>
      <c r="S58" s="71">
        <f t="shared" si="12"/>
        <v>0</v>
      </c>
      <c r="T58" s="65">
        <f t="shared" si="12"/>
        <v>0</v>
      </c>
      <c r="U58" s="65">
        <f t="shared" si="12"/>
        <v>0</v>
      </c>
      <c r="V58" s="65">
        <f t="shared" si="12"/>
        <v>0</v>
      </c>
      <c r="W58" s="65">
        <f t="shared" si="12"/>
        <v>0</v>
      </c>
      <c r="X58" s="65">
        <f t="shared" si="12"/>
        <v>0</v>
      </c>
      <c r="Y58" s="65">
        <f t="shared" si="12"/>
        <v>0</v>
      </c>
      <c r="Z58" s="65">
        <f t="shared" si="12"/>
        <v>0</v>
      </c>
      <c r="AA58" s="65">
        <f t="shared" si="12"/>
        <v>0</v>
      </c>
      <c r="AB58" s="65">
        <f t="shared" si="12"/>
        <v>0</v>
      </c>
      <c r="AC58" s="65">
        <f t="shared" si="12"/>
        <v>0</v>
      </c>
      <c r="AD58" s="65">
        <f t="shared" si="12"/>
        <v>0</v>
      </c>
      <c r="AE58" s="65">
        <f t="shared" si="12"/>
        <v>0</v>
      </c>
      <c r="AG58" s="68" t="s">
        <v>282</v>
      </c>
      <c r="AH58" s="65">
        <f t="shared" ref="AH58:AW58" si="13">SUM(AH37:AH57)</f>
        <v>0</v>
      </c>
      <c r="AI58" s="65">
        <f t="shared" si="13"/>
        <v>0</v>
      </c>
      <c r="AJ58" s="65">
        <f t="shared" si="13"/>
        <v>0</v>
      </c>
      <c r="AK58" s="102">
        <f t="shared" si="13"/>
        <v>0</v>
      </c>
      <c r="AL58" s="65">
        <f t="shared" si="13"/>
        <v>0</v>
      </c>
      <c r="AM58" s="65">
        <f t="shared" si="13"/>
        <v>0</v>
      </c>
      <c r="AN58" s="65">
        <f t="shared" si="13"/>
        <v>0</v>
      </c>
      <c r="AO58" s="102">
        <f t="shared" si="13"/>
        <v>0</v>
      </c>
      <c r="AP58" s="65">
        <f t="shared" si="13"/>
        <v>0</v>
      </c>
      <c r="AQ58" s="65">
        <f t="shared" si="13"/>
        <v>0</v>
      </c>
      <c r="AR58" s="65">
        <f t="shared" si="13"/>
        <v>0</v>
      </c>
      <c r="AS58" s="102">
        <f t="shared" si="13"/>
        <v>0</v>
      </c>
      <c r="AT58" s="65">
        <f t="shared" si="13"/>
        <v>0</v>
      </c>
      <c r="AU58" s="65">
        <f t="shared" si="13"/>
        <v>0</v>
      </c>
      <c r="AV58" s="65">
        <f t="shared" si="13"/>
        <v>0</v>
      </c>
      <c r="AW58" s="102">
        <f t="shared" si="13"/>
        <v>0</v>
      </c>
      <c r="AX58" s="95">
        <f t="shared" ref="AX58:BK58" si="14">SUM(AX37:AX57)</f>
        <v>0</v>
      </c>
      <c r="AY58" s="72">
        <f t="shared" si="14"/>
        <v>0</v>
      </c>
      <c r="AZ58" s="65">
        <f t="shared" si="14"/>
        <v>0</v>
      </c>
      <c r="BA58" s="65">
        <f t="shared" si="14"/>
        <v>0</v>
      </c>
      <c r="BB58" s="65">
        <f t="shared" si="14"/>
        <v>0</v>
      </c>
      <c r="BC58" s="65">
        <f t="shared" si="14"/>
        <v>0</v>
      </c>
      <c r="BD58" s="65">
        <f t="shared" si="14"/>
        <v>0</v>
      </c>
      <c r="BE58" s="65">
        <f t="shared" si="14"/>
        <v>0</v>
      </c>
      <c r="BF58" s="65">
        <f t="shared" si="14"/>
        <v>0</v>
      </c>
      <c r="BG58" s="65">
        <f t="shared" si="14"/>
        <v>0</v>
      </c>
      <c r="BH58" s="65">
        <f t="shared" si="14"/>
        <v>0</v>
      </c>
      <c r="BI58" s="65">
        <f t="shared" si="14"/>
        <v>0</v>
      </c>
      <c r="BJ58" s="65">
        <f t="shared" si="14"/>
        <v>0</v>
      </c>
      <c r="BK58" s="65">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C22" sqref="C22:E22"/>
    </sheetView>
  </sheetViews>
  <sheetFormatPr baseColWidth="10" defaultColWidth="11.42578125" defaultRowHeight="15"/>
  <cols>
    <col min="1" max="1" width="21" customWidth="1"/>
    <col min="2" max="4" width="20.42578125" customWidth="1"/>
    <col min="5" max="5" width="24.28515625" customWidth="1"/>
  </cols>
  <sheetData>
    <row r="1" spans="1:5" s="2" customFormat="1" ht="16.5" customHeight="1">
      <c r="A1" s="433"/>
      <c r="B1" s="436" t="s">
        <v>0</v>
      </c>
      <c r="C1" s="436"/>
      <c r="D1" s="436"/>
      <c r="E1" s="131" t="s">
        <v>1</v>
      </c>
    </row>
    <row r="2" spans="1:5" s="2" customFormat="1" ht="20.25" customHeight="1">
      <c r="A2" s="434"/>
      <c r="B2" s="437" t="s">
        <v>2</v>
      </c>
      <c r="C2" s="437"/>
      <c r="D2" s="437"/>
      <c r="E2" s="132" t="s">
        <v>3</v>
      </c>
    </row>
    <row r="3" spans="1:5" s="2" customFormat="1" ht="30" customHeight="1">
      <c r="A3" s="434"/>
      <c r="B3" s="438" t="s">
        <v>4</v>
      </c>
      <c r="C3" s="438"/>
      <c r="D3" s="438"/>
      <c r="E3" s="132" t="s">
        <v>5</v>
      </c>
    </row>
    <row r="4" spans="1:5" s="2" customFormat="1" ht="16.5" customHeight="1" thickBot="1">
      <c r="A4" s="435"/>
      <c r="B4" s="304"/>
      <c r="C4" s="304"/>
      <c r="D4" s="304"/>
      <c r="E4" s="133" t="s">
        <v>283</v>
      </c>
    </row>
    <row r="5" spans="1:5" s="2" customFormat="1" ht="9" customHeight="1" thickBot="1">
      <c r="A5"/>
      <c r="B5"/>
      <c r="C5"/>
      <c r="D5"/>
      <c r="E5"/>
    </row>
    <row r="6" spans="1:5" ht="14.25" customHeight="1">
      <c r="A6" s="425" t="s">
        <v>284</v>
      </c>
      <c r="B6" s="233"/>
      <c r="C6" s="233"/>
      <c r="D6" s="233"/>
      <c r="E6" s="426"/>
    </row>
    <row r="7" spans="1:5" ht="15.75" customHeight="1" thickBot="1">
      <c r="A7" s="140" t="s">
        <v>285</v>
      </c>
      <c r="B7" s="141" t="s">
        <v>286</v>
      </c>
      <c r="C7" s="439" t="s">
        <v>287</v>
      </c>
      <c r="D7" s="439"/>
      <c r="E7" s="440"/>
    </row>
    <row r="8" spans="1:5">
      <c r="A8" s="138"/>
      <c r="B8" s="139"/>
      <c r="C8" s="430"/>
      <c r="D8" s="431"/>
      <c r="E8" s="432"/>
    </row>
    <row r="9" spans="1:5">
      <c r="A9" s="135"/>
      <c r="B9" s="134"/>
      <c r="C9" s="427"/>
      <c r="D9" s="428"/>
      <c r="E9" s="429"/>
    </row>
    <row r="10" spans="1:5">
      <c r="A10" s="135"/>
      <c r="B10" s="134"/>
      <c r="C10" s="427"/>
      <c r="D10" s="428"/>
      <c r="E10" s="429"/>
    </row>
    <row r="11" spans="1:5">
      <c r="A11" s="135"/>
      <c r="B11" s="134"/>
      <c r="C11" s="427"/>
      <c r="D11" s="428"/>
      <c r="E11" s="429"/>
    </row>
    <row r="12" spans="1:5">
      <c r="A12" s="135"/>
      <c r="B12" s="134"/>
      <c r="C12" s="427"/>
      <c r="D12" s="428"/>
      <c r="E12" s="429"/>
    </row>
    <row r="13" spans="1:5">
      <c r="A13" s="135"/>
      <c r="B13" s="134"/>
      <c r="C13" s="427"/>
      <c r="D13" s="428"/>
      <c r="E13" s="429"/>
    </row>
    <row r="14" spans="1:5">
      <c r="A14" s="135"/>
      <c r="B14" s="134"/>
      <c r="C14" s="427"/>
      <c r="D14" s="428"/>
      <c r="E14" s="429"/>
    </row>
    <row r="15" spans="1:5">
      <c r="A15" s="135"/>
      <c r="B15" s="134"/>
      <c r="C15" s="427"/>
      <c r="D15" s="428"/>
      <c r="E15" s="429"/>
    </row>
    <row r="16" spans="1:5">
      <c r="A16" s="135"/>
      <c r="B16" s="134"/>
      <c r="C16" s="427"/>
      <c r="D16" s="428"/>
      <c r="E16" s="429"/>
    </row>
    <row r="17" spans="1:5">
      <c r="A17" s="135"/>
      <c r="B17" s="134"/>
      <c r="C17" s="427"/>
      <c r="D17" s="428"/>
      <c r="E17" s="429"/>
    </row>
    <row r="18" spans="1:5">
      <c r="A18" s="135"/>
      <c r="B18" s="134"/>
      <c r="C18" s="427"/>
      <c r="D18" s="428"/>
      <c r="E18" s="429"/>
    </row>
    <row r="19" spans="1:5">
      <c r="A19" s="135"/>
      <c r="B19" s="134"/>
      <c r="C19" s="427"/>
      <c r="D19" s="428"/>
      <c r="E19" s="429"/>
    </row>
    <row r="20" spans="1:5">
      <c r="A20" s="135"/>
      <c r="B20" s="134"/>
      <c r="C20" s="427"/>
      <c r="D20" s="428"/>
      <c r="E20" s="429"/>
    </row>
    <row r="21" spans="1:5">
      <c r="A21" s="135"/>
      <c r="B21" s="134"/>
      <c r="C21" s="427"/>
      <c r="D21" s="428"/>
      <c r="E21" s="429"/>
    </row>
    <row r="22" spans="1:5">
      <c r="A22" s="135"/>
      <c r="B22" s="134"/>
      <c r="C22" s="427"/>
      <c r="D22" s="428"/>
      <c r="E22" s="429"/>
    </row>
    <row r="23" spans="1:5">
      <c r="A23" s="135"/>
      <c r="B23" s="134"/>
      <c r="C23" s="427"/>
      <c r="D23" s="428"/>
      <c r="E23" s="429"/>
    </row>
    <row r="24" spans="1:5">
      <c r="A24" s="135"/>
      <c r="B24" s="134"/>
      <c r="C24" s="427"/>
      <c r="D24" s="428"/>
      <c r="E24" s="429"/>
    </row>
    <row r="25" spans="1:5">
      <c r="A25" s="135"/>
      <c r="B25" s="134"/>
      <c r="C25" s="427"/>
      <c r="D25" s="428"/>
      <c r="E25" s="429"/>
    </row>
    <row r="26" spans="1:5">
      <c r="A26" s="135"/>
      <c r="B26" s="134"/>
      <c r="C26" s="427"/>
      <c r="D26" s="428"/>
      <c r="E26" s="429"/>
    </row>
    <row r="27" spans="1:5">
      <c r="A27" s="135"/>
      <c r="B27" s="134"/>
      <c r="C27" s="427"/>
      <c r="D27" s="428"/>
      <c r="E27" s="429"/>
    </row>
    <row r="28" spans="1:5">
      <c r="A28" s="135"/>
      <c r="B28" s="134"/>
      <c r="C28" s="427"/>
      <c r="D28" s="428"/>
      <c r="E28" s="429"/>
    </row>
    <row r="29" spans="1:5">
      <c r="A29" s="135"/>
      <c r="B29" s="134"/>
      <c r="C29" s="427"/>
      <c r="D29" s="428"/>
      <c r="E29" s="429"/>
    </row>
    <row r="30" spans="1:5">
      <c r="A30" s="135"/>
      <c r="B30" s="134"/>
      <c r="C30" s="427"/>
      <c r="D30" s="428"/>
      <c r="E30" s="429"/>
    </row>
    <row r="31" spans="1:5">
      <c r="A31" s="135"/>
      <c r="B31" s="134"/>
      <c r="C31" s="427"/>
      <c r="D31" s="428"/>
      <c r="E31" s="429"/>
    </row>
    <row r="32" spans="1:5">
      <c r="A32" s="135"/>
      <c r="B32" s="134"/>
      <c r="C32" s="427"/>
      <c r="D32" s="428"/>
      <c r="E32" s="429"/>
    </row>
    <row r="33" spans="1:5">
      <c r="A33" s="135"/>
      <c r="B33" s="134"/>
      <c r="C33" s="427"/>
      <c r="D33" s="428"/>
      <c r="E33" s="429"/>
    </row>
    <row r="34" spans="1:5">
      <c r="A34" s="135"/>
      <c r="B34" s="134"/>
      <c r="C34" s="427"/>
      <c r="D34" s="428"/>
      <c r="E34" s="429"/>
    </row>
    <row r="35" spans="1:5" ht="15.75" thickBot="1">
      <c r="A35" s="136"/>
      <c r="B35" s="137"/>
      <c r="C35" s="422"/>
      <c r="D35" s="423"/>
      <c r="E35" s="424"/>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cols>
    <col min="1" max="1" width="44.140625" style="34" customWidth="1"/>
    <col min="2" max="2" width="61.85546875" style="34" customWidth="1"/>
    <col min="3" max="3" width="61.140625" style="34" customWidth="1"/>
    <col min="4" max="4" width="81" style="34" customWidth="1"/>
    <col min="5" max="5" width="32.85546875" style="60" customWidth="1"/>
    <col min="6" max="6" width="19" style="34" customWidth="1"/>
    <col min="7" max="7" width="29.42578125" style="34" customWidth="1"/>
    <col min="8" max="8" width="36.28515625" style="34" customWidth="1"/>
    <col min="9" max="9" width="40" style="34" customWidth="1"/>
    <col min="10" max="16384" width="11.42578125" style="34"/>
  </cols>
  <sheetData>
    <row r="1" spans="1:9" s="48" customFormat="1">
      <c r="A1" s="47" t="s">
        <v>288</v>
      </c>
      <c r="B1" s="47" t="s">
        <v>289</v>
      </c>
      <c r="C1" s="47" t="s">
        <v>290</v>
      </c>
      <c r="D1" s="47" t="s">
        <v>291</v>
      </c>
      <c r="E1" s="47" t="s">
        <v>141</v>
      </c>
      <c r="F1" s="47" t="s">
        <v>292</v>
      </c>
      <c r="G1" s="47" t="s">
        <v>293</v>
      </c>
      <c r="H1" s="47" t="s">
        <v>245</v>
      </c>
      <c r="I1" s="47" t="s">
        <v>294</v>
      </c>
    </row>
    <row r="2" spans="1:9" s="48" customFormat="1">
      <c r="A2" s="49" t="s">
        <v>295</v>
      </c>
      <c r="B2" s="43" t="s">
        <v>296</v>
      </c>
      <c r="C2" s="49" t="s">
        <v>297</v>
      </c>
      <c r="D2" s="50" t="s">
        <v>298</v>
      </c>
      <c r="E2" s="44" t="s">
        <v>299</v>
      </c>
      <c r="F2" s="51" t="s">
        <v>300</v>
      </c>
      <c r="G2" s="52" t="s">
        <v>301</v>
      </c>
      <c r="H2" s="52" t="s">
        <v>302</v>
      </c>
      <c r="I2" s="51" t="s">
        <v>303</v>
      </c>
    </row>
    <row r="3" spans="1:9">
      <c r="A3" s="49" t="s">
        <v>304</v>
      </c>
      <c r="B3" s="43" t="s">
        <v>305</v>
      </c>
      <c r="C3" s="49" t="s">
        <v>306</v>
      </c>
      <c r="D3" s="53" t="s">
        <v>307</v>
      </c>
      <c r="E3" s="44" t="s">
        <v>308</v>
      </c>
      <c r="F3" s="51" t="s">
        <v>309</v>
      </c>
      <c r="G3" s="52" t="s">
        <v>310</v>
      </c>
      <c r="H3" s="52" t="s">
        <v>254</v>
      </c>
      <c r="I3" s="51" t="s">
        <v>311</v>
      </c>
    </row>
    <row r="4" spans="1:9">
      <c r="A4" s="49" t="s">
        <v>312</v>
      </c>
      <c r="B4" s="43" t="s">
        <v>313</v>
      </c>
      <c r="C4" s="49" t="s">
        <v>314</v>
      </c>
      <c r="D4" s="53" t="s">
        <v>315</v>
      </c>
      <c r="E4" s="44" t="s">
        <v>316</v>
      </c>
      <c r="F4" s="51" t="s">
        <v>317</v>
      </c>
      <c r="G4" s="52" t="s">
        <v>318</v>
      </c>
      <c r="H4" s="52" t="s">
        <v>249</v>
      </c>
      <c r="I4" s="51" t="s">
        <v>319</v>
      </c>
    </row>
    <row r="5" spans="1:9">
      <c r="A5" s="49" t="s">
        <v>320</v>
      </c>
      <c r="B5" s="43" t="s">
        <v>321</v>
      </c>
      <c r="C5" s="49" t="s">
        <v>322</v>
      </c>
      <c r="D5" s="53" t="s">
        <v>323</v>
      </c>
      <c r="E5" s="44" t="s">
        <v>324</v>
      </c>
      <c r="F5" s="51" t="s">
        <v>325</v>
      </c>
      <c r="G5" s="52" t="s">
        <v>326</v>
      </c>
      <c r="H5" s="52" t="s">
        <v>250</v>
      </c>
      <c r="I5" s="51" t="s">
        <v>327</v>
      </c>
    </row>
    <row r="6" spans="1:9" ht="30">
      <c r="A6" s="49" t="s">
        <v>328</v>
      </c>
      <c r="B6" s="43" t="s">
        <v>329</v>
      </c>
      <c r="C6" s="49" t="s">
        <v>330</v>
      </c>
      <c r="D6" s="53" t="s">
        <v>331</v>
      </c>
      <c r="E6" s="44" t="s">
        <v>332</v>
      </c>
      <c r="G6" s="52" t="s">
        <v>333</v>
      </c>
      <c r="H6" s="52" t="s">
        <v>251</v>
      </c>
      <c r="I6" s="51" t="s">
        <v>334</v>
      </c>
    </row>
    <row r="7" spans="1:9" ht="30">
      <c r="B7" s="43" t="s">
        <v>335</v>
      </c>
      <c r="C7" s="49" t="s">
        <v>336</v>
      </c>
      <c r="D7" s="53" t="s">
        <v>337</v>
      </c>
      <c r="E7" s="51" t="s">
        <v>338</v>
      </c>
      <c r="G7" s="44" t="s">
        <v>260</v>
      </c>
      <c r="H7" s="52" t="s">
        <v>252</v>
      </c>
      <c r="I7" s="51" t="s">
        <v>339</v>
      </c>
    </row>
    <row r="8" spans="1:9" ht="30">
      <c r="A8" s="54"/>
      <c r="B8" s="43" t="s">
        <v>340</v>
      </c>
      <c r="C8" s="49" t="s">
        <v>341</v>
      </c>
      <c r="D8" s="53" t="s">
        <v>342</v>
      </c>
      <c r="E8" s="51" t="s">
        <v>343</v>
      </c>
      <c r="I8" s="51" t="s">
        <v>344</v>
      </c>
    </row>
    <row r="9" spans="1:9" ht="32.25" customHeight="1">
      <c r="A9" s="54"/>
      <c r="B9" s="43" t="s">
        <v>345</v>
      </c>
      <c r="C9" s="49" t="s">
        <v>346</v>
      </c>
      <c r="D9" s="53" t="s">
        <v>347</v>
      </c>
      <c r="E9" s="51" t="s">
        <v>348</v>
      </c>
      <c r="I9" s="51" t="s">
        <v>349</v>
      </c>
    </row>
    <row r="10" spans="1:9">
      <c r="A10" s="54"/>
      <c r="B10" s="43" t="s">
        <v>350</v>
      </c>
      <c r="C10" s="49" t="s">
        <v>351</v>
      </c>
      <c r="D10" s="53" t="s">
        <v>352</v>
      </c>
      <c r="E10" s="51" t="s">
        <v>353</v>
      </c>
      <c r="I10" s="51" t="s">
        <v>354</v>
      </c>
    </row>
    <row r="11" spans="1:9">
      <c r="A11" s="54"/>
      <c r="B11" s="43" t="s">
        <v>355</v>
      </c>
      <c r="C11" s="49" t="s">
        <v>356</v>
      </c>
      <c r="D11" s="53" t="s">
        <v>357</v>
      </c>
      <c r="E11" s="51" t="s">
        <v>358</v>
      </c>
      <c r="I11" s="51" t="s">
        <v>359</v>
      </c>
    </row>
    <row r="12" spans="1:9" ht="30">
      <c r="A12" s="54"/>
      <c r="B12" s="43" t="s">
        <v>360</v>
      </c>
      <c r="C12" s="49" t="s">
        <v>361</v>
      </c>
      <c r="D12" s="53" t="s">
        <v>362</v>
      </c>
      <c r="E12" s="51" t="s">
        <v>363</v>
      </c>
      <c r="I12" s="51" t="s">
        <v>364</v>
      </c>
    </row>
    <row r="13" spans="1:9">
      <c r="A13" s="54"/>
      <c r="B13" s="147" t="s">
        <v>365</v>
      </c>
      <c r="D13" s="53" t="s">
        <v>366</v>
      </c>
      <c r="E13" s="51" t="s">
        <v>367</v>
      </c>
      <c r="I13" s="51" t="s">
        <v>368</v>
      </c>
    </row>
    <row r="14" spans="1:9">
      <c r="A14" s="54"/>
      <c r="B14" s="43" t="s">
        <v>369</v>
      </c>
      <c r="C14" s="54"/>
      <c r="D14" s="53" t="s">
        <v>370</v>
      </c>
      <c r="E14" s="51" t="s">
        <v>371</v>
      </c>
    </row>
    <row r="15" spans="1:9">
      <c r="A15" s="54"/>
      <c r="B15" s="43" t="s">
        <v>372</v>
      </c>
      <c r="C15" s="54"/>
      <c r="D15" s="53" t="s">
        <v>373</v>
      </c>
      <c r="E15" s="51" t="s">
        <v>374</v>
      </c>
    </row>
    <row r="16" spans="1:9">
      <c r="A16" s="54"/>
      <c r="B16" s="43" t="s">
        <v>375</v>
      </c>
      <c r="C16" s="54"/>
      <c r="D16" s="53" t="s">
        <v>376</v>
      </c>
      <c r="E16" s="55"/>
    </row>
    <row r="17" spans="1:5">
      <c r="A17" s="54"/>
      <c r="B17" s="43" t="s">
        <v>377</v>
      </c>
      <c r="C17" s="54"/>
      <c r="D17" s="53" t="s">
        <v>378</v>
      </c>
      <c r="E17" s="55"/>
    </row>
    <row r="18" spans="1:5">
      <c r="A18" s="54"/>
      <c r="B18" s="43" t="s">
        <v>379</v>
      </c>
      <c r="C18" s="54"/>
      <c r="D18" s="53" t="s">
        <v>380</v>
      </c>
      <c r="E18" s="55"/>
    </row>
    <row r="19" spans="1:5">
      <c r="A19" s="54"/>
      <c r="B19" s="43" t="s">
        <v>381</v>
      </c>
      <c r="C19" s="54"/>
      <c r="D19" s="53" t="s">
        <v>382</v>
      </c>
      <c r="E19" s="55"/>
    </row>
    <row r="20" spans="1:5">
      <c r="A20" s="54"/>
      <c r="B20" s="43" t="s">
        <v>383</v>
      </c>
      <c r="C20" s="54"/>
      <c r="D20" s="53" t="s">
        <v>384</v>
      </c>
      <c r="E20" s="55"/>
    </row>
    <row r="21" spans="1:5">
      <c r="B21" s="43" t="s">
        <v>385</v>
      </c>
      <c r="D21" s="53" t="s">
        <v>386</v>
      </c>
      <c r="E21" s="55"/>
    </row>
    <row r="22" spans="1:5">
      <c r="B22" s="43" t="s">
        <v>387</v>
      </c>
      <c r="D22" s="53" t="s">
        <v>388</v>
      </c>
      <c r="E22" s="55"/>
    </row>
    <row r="23" spans="1:5">
      <c r="B23" s="43" t="s">
        <v>389</v>
      </c>
      <c r="D23" s="53" t="s">
        <v>390</v>
      </c>
      <c r="E23" s="55"/>
    </row>
    <row r="24" spans="1:5">
      <c r="D24" s="56" t="s">
        <v>391</v>
      </c>
      <c r="E24" s="56" t="s">
        <v>392</v>
      </c>
    </row>
    <row r="25" spans="1:5">
      <c r="D25" s="57" t="s">
        <v>393</v>
      </c>
      <c r="E25" s="51" t="s">
        <v>394</v>
      </c>
    </row>
    <row r="26" spans="1:5">
      <c r="D26" s="57" t="s">
        <v>395</v>
      </c>
      <c r="E26" s="51" t="s">
        <v>396</v>
      </c>
    </row>
    <row r="27" spans="1:5">
      <c r="D27" s="441" t="s">
        <v>397</v>
      </c>
      <c r="E27" s="51" t="s">
        <v>398</v>
      </c>
    </row>
    <row r="28" spans="1:5">
      <c r="D28" s="442"/>
      <c r="E28" s="51" t="s">
        <v>399</v>
      </c>
    </row>
    <row r="29" spans="1:5">
      <c r="D29" s="442"/>
      <c r="E29" s="51" t="s">
        <v>400</v>
      </c>
    </row>
    <row r="30" spans="1:5">
      <c r="D30" s="443"/>
      <c r="E30" s="51" t="s">
        <v>401</v>
      </c>
    </row>
    <row r="31" spans="1:5">
      <c r="D31" s="57" t="s">
        <v>402</v>
      </c>
      <c r="E31" s="51" t="s">
        <v>403</v>
      </c>
    </row>
    <row r="32" spans="1:5">
      <c r="D32" s="57" t="s">
        <v>404</v>
      </c>
      <c r="E32" s="51" t="s">
        <v>405</v>
      </c>
    </row>
    <row r="33" spans="4:5">
      <c r="D33" s="57" t="s">
        <v>406</v>
      </c>
      <c r="E33" s="51" t="s">
        <v>407</v>
      </c>
    </row>
    <row r="34" spans="4:5">
      <c r="D34" s="57" t="s">
        <v>408</v>
      </c>
      <c r="E34" s="51" t="s">
        <v>409</v>
      </c>
    </row>
    <row r="35" spans="4:5">
      <c r="D35" s="57" t="s">
        <v>410</v>
      </c>
      <c r="E35" s="51" t="s">
        <v>411</v>
      </c>
    </row>
    <row r="36" spans="4:5">
      <c r="D36" s="57" t="s">
        <v>412</v>
      </c>
      <c r="E36" s="51" t="s">
        <v>413</v>
      </c>
    </row>
    <row r="37" spans="4:5">
      <c r="D37" s="57" t="s">
        <v>414</v>
      </c>
      <c r="E37" s="51" t="s">
        <v>415</v>
      </c>
    </row>
    <row r="38" spans="4:5">
      <c r="D38" s="57" t="s">
        <v>416</v>
      </c>
      <c r="E38" s="51" t="s">
        <v>417</v>
      </c>
    </row>
    <row r="39" spans="4:5">
      <c r="D39" s="58" t="s">
        <v>418</v>
      </c>
      <c r="E39" s="51" t="s">
        <v>419</v>
      </c>
    </row>
    <row r="40" spans="4:5">
      <c r="D40" s="58" t="s">
        <v>420</v>
      </c>
      <c r="E40" s="51" t="s">
        <v>421</v>
      </c>
    </row>
    <row r="41" spans="4:5">
      <c r="D41" s="57" t="s">
        <v>422</v>
      </c>
      <c r="E41" s="51" t="s">
        <v>423</v>
      </c>
    </row>
    <row r="42" spans="4:5">
      <c r="D42" s="57" t="s">
        <v>424</v>
      </c>
      <c r="E42" s="51" t="s">
        <v>425</v>
      </c>
    </row>
    <row r="43" spans="4:5">
      <c r="D43" s="58" t="s">
        <v>426</v>
      </c>
      <c r="E43" s="51" t="s">
        <v>427</v>
      </c>
    </row>
    <row r="44" spans="4:5">
      <c r="D44" s="59" t="s">
        <v>428</v>
      </c>
      <c r="E44" s="51" t="s">
        <v>429</v>
      </c>
    </row>
    <row r="45" spans="4:5">
      <c r="D45" s="53" t="s">
        <v>430</v>
      </c>
      <c r="E45" s="51" t="s">
        <v>431</v>
      </c>
    </row>
    <row r="46" spans="4:5">
      <c r="D46" s="53" t="s">
        <v>432</v>
      </c>
      <c r="E46" s="51" t="s">
        <v>433</v>
      </c>
    </row>
    <row r="47" spans="4:5">
      <c r="D47" s="53" t="s">
        <v>434</v>
      </c>
      <c r="E47" s="51" t="s">
        <v>435</v>
      </c>
    </row>
    <row r="48" spans="4:5">
      <c r="D48" s="53" t="s">
        <v>436</v>
      </c>
      <c r="E48" s="51" t="s">
        <v>437</v>
      </c>
    </row>
    <row r="49" spans="4:4">
      <c r="D49" s="56" t="s">
        <v>438</v>
      </c>
    </row>
    <row r="50" spans="4:4">
      <c r="D50" s="53" t="s">
        <v>439</v>
      </c>
    </row>
    <row r="51" spans="4:4">
      <c r="D51" s="53" t="s">
        <v>440</v>
      </c>
    </row>
    <row r="52" spans="4:4">
      <c r="D52" s="56" t="s">
        <v>441</v>
      </c>
    </row>
    <row r="53" spans="4:4">
      <c r="D53" s="59" t="s">
        <v>442</v>
      </c>
    </row>
    <row r="54" spans="4:4">
      <c r="D54" s="59" t="s">
        <v>443</v>
      </c>
    </row>
    <row r="55" spans="4:4">
      <c r="D55" s="59" t="s">
        <v>444</v>
      </c>
    </row>
    <row r="56" spans="4:4">
      <c r="D56" s="59" t="s">
        <v>445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SharedWithUsers xmlns="578a6d3d-8be8-4b83-8196-1711dda9f75b">
      <UserInfo>
        <DisplayName>Clara López García</DisplayName>
        <AccountId>72</AccountId>
        <AccountType/>
      </UserInfo>
      <UserInfo>
        <DisplayName>Maria del Carmen Morales Palomino</DisplayName>
        <AccountId>32</AccountId>
        <AccountType/>
      </UserInfo>
      <UserInfo>
        <DisplayName>Leidy Briyith Alvarez Yate</DisplayName>
        <AccountId>102</AccountId>
        <AccountType/>
      </UserInfo>
      <UserInfo>
        <DisplayName>Laura Carolina Avila Velosa</DisplayName>
        <AccountId>39</AccountId>
        <AccountType/>
      </UserInfo>
      <UserInfo>
        <DisplayName>Sol Angy Cortes Perez</DisplayName>
        <AccountId>40</AccountId>
        <AccountType/>
      </UserInfo>
      <UserInfo>
        <DisplayName>Sandra María Cifuentes Sandoval</DisplayName>
        <AccountId>36</AccountId>
        <AccountType/>
      </UserInfo>
      <UserInfo>
        <DisplayName>Sandra Janneth Acosta Cubillos</DisplayName>
        <AccountId>151</AccountId>
        <AccountType/>
      </UserInfo>
      <UserInfo>
        <DisplayName>Leidy Yohana Rodríguez Niño</DisplayName>
        <AccountId>38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45e6c763ac5eff627635e40074a77f4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1d971ad9b5020d59bb2b97396d7b8db1"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3.xml><?xml version="1.0" encoding="utf-8"?>
<ds:datastoreItem xmlns:ds="http://schemas.openxmlformats.org/officeDocument/2006/customXml" ds:itemID="{D18F32A5-A21F-450E-8069-C747B76FC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 1 PA proyecto</vt:lpstr>
      <vt:lpstr>Meta 4 PA proyecto</vt:lpstr>
      <vt:lpstr>Meta 5 PA proyecto</vt:lpstr>
      <vt:lpstr>Meta 6 PA proyecto</vt:lpstr>
      <vt:lpstr>Indicadores PA</vt:lpstr>
      <vt:lpstr>Hoja1</vt:lpstr>
      <vt:lpstr>Territorialización PA</vt:lpstr>
      <vt:lpstr>Control de Cambios</vt:lpstr>
      <vt:lpstr>LISTAS</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Jorge Javier Vidal Ortiz</cp:lastModifiedBy>
  <cp:revision/>
  <dcterms:created xsi:type="dcterms:W3CDTF">2011-04-26T22:16:52Z</dcterms:created>
  <dcterms:modified xsi:type="dcterms:W3CDTF">2024-02-16T20:50:08Z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