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jvidal\Downloads\"/>
    </mc:Choice>
  </mc:AlternateContent>
  <xr:revisionPtr revIDLastSave="0" documentId="13_ncr:1_{E612E368-D57F-4739-8A0F-BC88F617BC2C}" xr6:coauthVersionLast="47" xr6:coauthVersionMax="47" xr10:uidLastSave="{00000000-0000-0000-0000-000000000000}"/>
  <bookViews>
    <workbookView xWindow="-120" yWindow="-120" windowWidth="29040" windowHeight="15840" tabRatio="873" firstSheet="4" activeTab="10" xr2:uid="{00000000-000D-0000-FFFF-FFFF00000000}"/>
  </bookViews>
  <sheets>
    <sheet name="Meta 1 ATENCIONES LPD" sheetId="43" r:id="rId1"/>
    <sheet name="Meta 2 SEGUIMIENTO LPD" sheetId="44" r:id="rId2"/>
    <sheet name="Meta 3 OPERAR CR" sheetId="45" r:id="rId3"/>
    <sheet name="Meta 4 ATENCION CR" sheetId="46" r:id="rId4"/>
    <sheet name="Meta 5 FORTALECER SOFIA " sheetId="47" r:id="rId5"/>
    <sheet name="Meta 6 ESTRATEGIA PREVENCION" sheetId="48" r:id="rId6"/>
    <sheet name="Meta 7 CLS" sheetId="49" r:id="rId7"/>
    <sheet name="Meta 8 PROTOCOLO TP" sheetId="50" r:id="rId8"/>
    <sheet name="Meta 9 ATENCIONES DUPLAS" sheetId="51" r:id="rId9"/>
    <sheet name="Hoja1" sheetId="42" state="hidden" r:id="rId10"/>
    <sheet name="Indicadores PA" sheetId="36" r:id="rId11"/>
    <sheet name="Territorialización PA" sheetId="37" r:id="rId12"/>
    <sheet name="Control de Cambios" sheetId="41" state="hidden" r:id="rId13"/>
    <sheet name="LISTAS" sheetId="38" state="hidden" r:id="rId14"/>
  </sheets>
  <definedNames>
    <definedName name="_xlnm._FilterDatabase" localSheetId="10" hidden="1">'Indicadores PA'!$A$12:$AY$12</definedName>
    <definedName name="_xlnm.Print_Area" localSheetId="10">'Indicadores PA'!$A$1:$AY$64</definedName>
    <definedName name="_xlnm.Print_Area" localSheetId="0">'Meta 1 ATENCIONES LPD'!$A$1:$AE$46</definedName>
    <definedName name="_xlnm.Print_Area" localSheetId="1">'Meta 2 SEGUIMIENTO LPD'!$A$1:$AE$42</definedName>
    <definedName name="_xlnm.Print_Area" localSheetId="2">'Meta 3 OPERAR CR'!$A$1:$AE$44</definedName>
    <definedName name="_xlnm.Print_Area" localSheetId="3">'Meta 4 ATENCION CR'!$A$1:$AE$44</definedName>
    <definedName name="_xlnm.Print_Area" localSheetId="4">'Meta 5 FORTALECER SOFIA '!$A$1:$AE$48</definedName>
    <definedName name="_xlnm.Print_Area" localSheetId="5">'Meta 6 ESTRATEGIA PREVENCION'!$A$1:$AE$48</definedName>
    <definedName name="_xlnm.Print_Area" localSheetId="6">'Meta 7 CLS'!$A$1:$AE$46</definedName>
    <definedName name="_xlnm.Print_Area" localSheetId="7">'Meta 8 PROTOCOLO TP'!$A$1:$AE$44</definedName>
    <definedName name="_xlnm.Print_Area" localSheetId="8">'Meta 9 ATENCIONES DUPLAS'!$A$1:$AE$46</definedName>
    <definedName name="_xlnm.Print_Area" localSheetId="11">'Territorialización PA'!$A$1:$BK$58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3" l="1"/>
  <c r="H35" i="43"/>
  <c r="AS14" i="36" l="1"/>
  <c r="AT14" i="36" s="1"/>
  <c r="AS15" i="36"/>
  <c r="AT15" i="36" s="1"/>
  <c r="AS16" i="36"/>
  <c r="AT16" i="36" s="1"/>
  <c r="AS17" i="36"/>
  <c r="AT17" i="36" s="1"/>
  <c r="AS18" i="36"/>
  <c r="AT18" i="36" s="1"/>
  <c r="AS19" i="36"/>
  <c r="AT19" i="36" s="1"/>
  <c r="AS20" i="36"/>
  <c r="AT20" i="36" s="1"/>
  <c r="AS21" i="36"/>
  <c r="AT21" i="36" s="1"/>
  <c r="AS22" i="36"/>
  <c r="AT22" i="36" s="1"/>
  <c r="AS23" i="36"/>
  <c r="AT23" i="36" s="1"/>
  <c r="AS24" i="36"/>
  <c r="AT24" i="36" s="1"/>
  <c r="AS25" i="36"/>
  <c r="AT25" i="36" s="1"/>
  <c r="AS26" i="36"/>
  <c r="AT26" i="36" s="1"/>
  <c r="AS27" i="36"/>
  <c r="AT27" i="36" s="1"/>
  <c r="AS28" i="36"/>
  <c r="AT28" i="36" s="1"/>
  <c r="AS29" i="36"/>
  <c r="AT29" i="36" s="1"/>
  <c r="AS30" i="36"/>
  <c r="AT30" i="36" s="1"/>
  <c r="AS31" i="36"/>
  <c r="AT31" i="36" s="1"/>
  <c r="AS32" i="36"/>
  <c r="AT32" i="36" s="1"/>
  <c r="AS33" i="36"/>
  <c r="AT33" i="36" s="1"/>
  <c r="AS34" i="36"/>
  <c r="AT34" i="36" s="1"/>
  <c r="AS35" i="36"/>
  <c r="AT35" i="36" s="1"/>
  <c r="AS36" i="36"/>
  <c r="AT36" i="36" s="1"/>
  <c r="AS37" i="36"/>
  <c r="AT37" i="36" s="1"/>
  <c r="AS38" i="36"/>
  <c r="AT38" i="36" s="1"/>
  <c r="AS39" i="36"/>
  <c r="AT39" i="36" s="1"/>
  <c r="AS40" i="36"/>
  <c r="AT40" i="36" s="1"/>
  <c r="AS41" i="36"/>
  <c r="AT41" i="36" s="1"/>
  <c r="AS42" i="36"/>
  <c r="AT42" i="36" s="1"/>
  <c r="AS43" i="36"/>
  <c r="AT43" i="36" s="1"/>
  <c r="AS44" i="36"/>
  <c r="AT44" i="36" s="1"/>
  <c r="AS45" i="36"/>
  <c r="AT45" i="36" s="1"/>
  <c r="AS46" i="36"/>
  <c r="AT46" i="36" s="1"/>
  <c r="AS47" i="36"/>
  <c r="AT47" i="36" s="1"/>
  <c r="AS48" i="36"/>
  <c r="AT48" i="36" s="1"/>
  <c r="AS49" i="36"/>
  <c r="AT49" i="36" s="1"/>
  <c r="AS50" i="36"/>
  <c r="AT50" i="36" s="1"/>
  <c r="AS51" i="36"/>
  <c r="AT51" i="36" s="1"/>
  <c r="AS52" i="36"/>
  <c r="AT52" i="36" s="1"/>
  <c r="AS53" i="36"/>
  <c r="AT53" i="36" s="1"/>
  <c r="AS54" i="36"/>
  <c r="AT54" i="36" s="1"/>
  <c r="AS55" i="36"/>
  <c r="AT55" i="36" s="1"/>
  <c r="AS56" i="36"/>
  <c r="AT56" i="36" s="1"/>
  <c r="AS57" i="36"/>
  <c r="AT57" i="36"/>
  <c r="AS58" i="36"/>
  <c r="AT58" i="36" s="1"/>
  <c r="AS59" i="36"/>
  <c r="AT59" i="36" s="1"/>
  <c r="AS60" i="36"/>
  <c r="AT60" i="36" s="1"/>
  <c r="P46" i="51"/>
  <c r="P45" i="51"/>
  <c r="P44" i="51"/>
  <c r="P43" i="51"/>
  <c r="P42" i="51"/>
  <c r="P41" i="51"/>
  <c r="P36" i="51"/>
  <c r="P35" i="51"/>
  <c r="B35" i="51"/>
  <c r="P30" i="51"/>
  <c r="AC25" i="51"/>
  <c r="N25" i="51"/>
  <c r="O25" i="51" s="1"/>
  <c r="AC24" i="51"/>
  <c r="N24" i="51"/>
  <c r="AC23" i="51"/>
  <c r="AE23" i="51" s="1"/>
  <c r="N23" i="51"/>
  <c r="O23" i="51" s="1"/>
  <c r="AC22" i="51"/>
  <c r="N22" i="51"/>
  <c r="P44" i="50"/>
  <c r="P43" i="50"/>
  <c r="P42" i="50"/>
  <c r="P41" i="50"/>
  <c r="P36" i="50"/>
  <c r="B35" i="50"/>
  <c r="P30" i="50"/>
  <c r="AC25" i="50"/>
  <c r="AD25" i="50" s="1"/>
  <c r="N25" i="50"/>
  <c r="O25" i="50" s="1"/>
  <c r="AC24" i="50"/>
  <c r="N24" i="50"/>
  <c r="AC23" i="50"/>
  <c r="AD23" i="50" s="1"/>
  <c r="N23" i="50"/>
  <c r="O23" i="50" s="1"/>
  <c r="AC22" i="50"/>
  <c r="N22" i="50"/>
  <c r="P46" i="49"/>
  <c r="P45" i="49"/>
  <c r="P44" i="49"/>
  <c r="P43" i="49"/>
  <c r="P42" i="49"/>
  <c r="P41" i="49"/>
  <c r="P36" i="49"/>
  <c r="B35" i="49"/>
  <c r="P30" i="49"/>
  <c r="AD25" i="49"/>
  <c r="AC25" i="49"/>
  <c r="N25" i="49"/>
  <c r="O25" i="49" s="1"/>
  <c r="AC24" i="49"/>
  <c r="AE25" i="49" s="1"/>
  <c r="N24" i="49"/>
  <c r="AC23" i="49"/>
  <c r="AD23" i="49" s="1"/>
  <c r="N23" i="49"/>
  <c r="O23" i="49" s="1"/>
  <c r="AC22" i="49"/>
  <c r="N22" i="49"/>
  <c r="P48" i="48"/>
  <c r="P47" i="48"/>
  <c r="P46" i="48"/>
  <c r="P45" i="48"/>
  <c r="P44" i="48"/>
  <c r="P43" i="48"/>
  <c r="P42" i="48"/>
  <c r="P41" i="48"/>
  <c r="P36" i="48"/>
  <c r="B35" i="48"/>
  <c r="P30" i="48"/>
  <c r="AC25" i="48"/>
  <c r="AD25" i="48" s="1"/>
  <c r="N25" i="48"/>
  <c r="O25" i="48" s="1"/>
  <c r="AC24" i="48"/>
  <c r="N24" i="48"/>
  <c r="AC23" i="48"/>
  <c r="AD23" i="48" s="1"/>
  <c r="O23" i="48"/>
  <c r="N23" i="48"/>
  <c r="AC22" i="48"/>
  <c r="N22" i="48"/>
  <c r="P48" i="47"/>
  <c r="P47" i="47"/>
  <c r="P46" i="47"/>
  <c r="P45" i="47"/>
  <c r="P44" i="47"/>
  <c r="P43" i="47"/>
  <c r="P42" i="47"/>
  <c r="P41" i="47"/>
  <c r="B35" i="47"/>
  <c r="P30" i="47"/>
  <c r="AC25" i="47"/>
  <c r="AD25" i="47" s="1"/>
  <c r="N25" i="47"/>
  <c r="O25" i="47" s="1"/>
  <c r="AC24" i="47"/>
  <c r="N24" i="47"/>
  <c r="AC23" i="47"/>
  <c r="AD23" i="47" s="1"/>
  <c r="N23" i="47"/>
  <c r="O23" i="47" s="1"/>
  <c r="AC22" i="47"/>
  <c r="N22" i="47"/>
  <c r="P44" i="46"/>
  <c r="P43" i="46"/>
  <c r="P42" i="46"/>
  <c r="P41" i="46"/>
  <c r="P36" i="46"/>
  <c r="B35" i="46"/>
  <c r="P30" i="46"/>
  <c r="AC25" i="46"/>
  <c r="N25" i="46"/>
  <c r="O25" i="46" s="1"/>
  <c r="AC24" i="46"/>
  <c r="N24" i="46"/>
  <c r="AC23" i="46"/>
  <c r="AE23" i="46" s="1"/>
  <c r="O23" i="46"/>
  <c r="N23" i="46"/>
  <c r="AC22" i="46"/>
  <c r="N22" i="46"/>
  <c r="P44" i="45"/>
  <c r="P43" i="45"/>
  <c r="P42" i="45"/>
  <c r="P41" i="45"/>
  <c r="B35" i="45"/>
  <c r="P30" i="45"/>
  <c r="AC25" i="45"/>
  <c r="N25" i="45"/>
  <c r="O25" i="45" s="1"/>
  <c r="AC24" i="45"/>
  <c r="N24" i="45"/>
  <c r="AC23" i="45"/>
  <c r="AD23" i="45" s="1"/>
  <c r="N23" i="45"/>
  <c r="O23" i="45" s="1"/>
  <c r="AC22" i="45"/>
  <c r="AE23" i="45" s="1"/>
  <c r="N22" i="45"/>
  <c r="P42" i="44"/>
  <c r="P41" i="44"/>
  <c r="P36" i="44"/>
  <c r="B35" i="44"/>
  <c r="P30" i="44"/>
  <c r="AC25" i="44"/>
  <c r="N25" i="44"/>
  <c r="O25" i="44" s="1"/>
  <c r="AC24" i="44"/>
  <c r="N24" i="44"/>
  <c r="AC23" i="44"/>
  <c r="O23" i="44"/>
  <c r="N23" i="44"/>
  <c r="AC22" i="44"/>
  <c r="N22" i="44"/>
  <c r="P46" i="43"/>
  <c r="P45" i="43"/>
  <c r="P44" i="43"/>
  <c r="P43" i="43"/>
  <c r="P42" i="43"/>
  <c r="P41" i="43"/>
  <c r="P36" i="43"/>
  <c r="P35" i="43"/>
  <c r="B35" i="43"/>
  <c r="P30" i="43"/>
  <c r="AC25" i="43"/>
  <c r="N25" i="43"/>
  <c r="O25" i="43" s="1"/>
  <c r="AC24" i="43"/>
  <c r="N24" i="43"/>
  <c r="AC23" i="43"/>
  <c r="O23" i="43"/>
  <c r="N23" i="43"/>
  <c r="AC22" i="43"/>
  <c r="N22" i="43"/>
  <c r="AS13" i="36"/>
  <c r="AT13" i="36" s="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T32" i="37"/>
  <c r="U32" i="37"/>
  <c r="V32" i="37"/>
  <c r="W32" i="37"/>
  <c r="X32" i="37"/>
  <c r="AZ32" i="37"/>
  <c r="BA32" i="37"/>
  <c r="BB32" i="37"/>
  <c r="BC32" i="37"/>
  <c r="BD32" i="37"/>
  <c r="BE32" i="37"/>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l="1"/>
  <c r="AE25" i="50"/>
  <c r="AE23" i="50"/>
  <c r="AE25" i="48"/>
  <c r="AE23" i="48"/>
  <c r="AE23" i="47"/>
  <c r="AE25" i="51"/>
  <c r="AE25" i="47"/>
  <c r="AE25" i="46"/>
  <c r="AE25" i="45"/>
  <c r="AE25" i="44"/>
  <c r="AE23" i="44"/>
  <c r="AE25" i="43"/>
  <c r="AE23" i="43"/>
  <c r="AD25" i="44"/>
  <c r="AD23" i="43"/>
  <c r="AE23" i="49"/>
  <c r="AD25" i="45"/>
  <c r="AD25" i="51"/>
  <c r="AD23" i="51"/>
  <c r="AD25" i="43"/>
  <c r="AD25" i="46"/>
  <c r="AD23" i="44"/>
  <c r="AD2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5979AC3A-E915-459C-B051-8FC9DC52733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A599424-9B26-40EE-9429-5FFDF9F56C0F}">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CAAADCC7-12E1-44A1-940C-556E82D1EA5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8D47C6-289C-442C-A4AA-9593515355B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850E987F-24DC-4D4F-8EA3-B35301E11F3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F81F766-3B6E-4D58-856F-2AA2ECC05B0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4B360F5-CF4C-4C45-A6DB-4F3D9680F18A}">
      <text>
        <r>
          <rPr>
            <b/>
            <sz val="9"/>
            <color indexed="81"/>
            <rFont val="Tahoma"/>
            <family val="2"/>
          </rPr>
          <t>Daniel Avendaño:</t>
        </r>
        <r>
          <rPr>
            <sz val="9"/>
            <color indexed="81"/>
            <rFont val="Tahoma"/>
            <family val="2"/>
          </rPr>
          <t xml:space="preserve">
Reserva definitiva despues de liberaciones.</t>
        </r>
      </text>
    </comment>
    <comment ref="A25" authorId="0" shapeId="0" xr:uid="{D1C79010-037E-4233-A888-B9C76D8C764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1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1" shapeId="0" xr:uid="{00000000-0006-0000-01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1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1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1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1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100-000007000000}">
      <text>
        <r>
          <rPr>
            <b/>
            <sz val="10"/>
            <color indexed="8"/>
            <rFont val="Tahoma"/>
            <family val="2"/>
          </rPr>
          <t>Microsoft Office User:</t>
        </r>
        <r>
          <rPr>
            <sz val="10"/>
            <color indexed="8"/>
            <rFont val="Tahoma"/>
            <family val="2"/>
          </rPr>
          <t xml:space="preserve">
Corresponde a la meta PDD o meta proyecto articulada con el indicador de actividad a medir.
Así mismo, se podrá establecer la meta para los indicadores POA y de Planes Decreto 612.</t>
        </r>
      </text>
    </comment>
    <comment ref="G11" authorId="0" shapeId="0" xr:uid="{00000000-0006-0000-0100-000008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I11" authorId="0" shapeId="0" xr:uid="{00000000-0006-0000-01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100-00000A000000}">
      <text>
        <r>
          <rPr>
            <b/>
            <sz val="10"/>
            <color indexed="8"/>
            <rFont val="Tahoma"/>
            <family val="2"/>
          </rPr>
          <t>Microsoft Office User:</t>
        </r>
        <r>
          <rPr>
            <sz val="10"/>
            <color indexed="8"/>
            <rFont val="Tahoma"/>
            <family val="2"/>
          </rPr>
          <t xml:space="preserve">
Describe los pasos o el proceso para calcular el indicador</t>
        </r>
      </text>
    </comment>
    <comment ref="N11" authorId="2" shapeId="0" xr:uid="{AFED9E2A-799F-4633-A8A2-D5580324066C}">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100-00000B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3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3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67605FA-C058-48AC-8B98-BEF7F8463D71}">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2DDF125C-C4C8-44F5-8D60-FEBE62A5F379}">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1E28393-4818-4317-BDCB-66DDEA644507}">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63DA8C7-984B-4827-8890-7F540E4475C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C32C2C93-81EC-4834-9FD7-73DBA764C56E}">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D40E92E5-B839-447D-B222-34AFDD2F9313}">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F34957B7-A474-4D64-B915-3E59AFC72701}">
      <text>
        <r>
          <rPr>
            <b/>
            <sz val="9"/>
            <color indexed="81"/>
            <rFont val="Tahoma"/>
            <family val="2"/>
          </rPr>
          <t>Daniel Avendaño:</t>
        </r>
        <r>
          <rPr>
            <sz val="9"/>
            <color indexed="81"/>
            <rFont val="Tahoma"/>
            <family val="2"/>
          </rPr>
          <t xml:space="preserve">
Reserva definitiva despues de liberaciones.</t>
        </r>
      </text>
    </comment>
    <comment ref="A25" authorId="0" shapeId="0" xr:uid="{86B3E8DD-D24B-447D-A7EE-9F2278D4C39A}">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BCAA59-D240-4959-B499-6EB8940AF35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B5B45B26-3611-4900-B436-4392DF625AE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A84EFA6-4489-4BFC-B18A-AB422EE187EE}">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E8344CB-4958-45CD-B450-473F656E666D}">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22A2CF5C-3E49-4331-AFA6-921FC8F61F4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CB5BE8B8-FBEE-4133-BDAD-248FBAFAA6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198A30DD-777D-43D1-AFC1-9E25D1C3885C}">
      <text>
        <r>
          <rPr>
            <b/>
            <sz val="9"/>
            <color indexed="81"/>
            <rFont val="Tahoma"/>
            <family val="2"/>
          </rPr>
          <t>Daniel Avendaño:</t>
        </r>
        <r>
          <rPr>
            <sz val="9"/>
            <color indexed="81"/>
            <rFont val="Tahoma"/>
            <family val="2"/>
          </rPr>
          <t xml:space="preserve">
Reserva definitiva despues de liberaciones.</t>
        </r>
      </text>
    </comment>
    <comment ref="A25" authorId="0" shapeId="0" xr:uid="{0B48EB47-6DEA-4137-B32E-AC9C0C8973A5}">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EE39FCC4-16C4-40F4-8C51-F5A4917FF417}">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4770CE9E-85EA-49A3-8CFF-E6549C1018E4}">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C4E0C8E-7A7A-4820-8468-488E318E7A63}">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408DF872-179A-4EA1-9D5A-3EB18603ADD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3C88F9-2158-46AE-B24D-0F9B894E2E95}">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A37EDC2-8D3A-4B82-9EA6-EC404D15AC9C}">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50E8BD38-107D-4EF0-B9AA-394560A311DF}">
      <text>
        <r>
          <rPr>
            <b/>
            <sz val="9"/>
            <color indexed="81"/>
            <rFont val="Tahoma"/>
            <family val="2"/>
          </rPr>
          <t>Daniel Avendaño:</t>
        </r>
        <r>
          <rPr>
            <sz val="9"/>
            <color indexed="81"/>
            <rFont val="Tahoma"/>
            <family val="2"/>
          </rPr>
          <t xml:space="preserve">
Reserva definitiva despues de liberaciones.</t>
        </r>
      </text>
    </comment>
    <comment ref="A25" authorId="0" shapeId="0" xr:uid="{1C502095-AAD5-4F76-BCC2-1B5B61049E96}">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8DEBC445-2FE7-4619-8EBF-3651296A002E}">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9DD37DAC-2962-4BF1-B97B-AB290E955432}">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E3FB50D1-3527-4C95-8F52-97551FC208D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305C89E1-53C7-4AC4-A2A2-533DA7567476}">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38CD1B33-99F0-4206-8900-7357FAFE0664}">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8BC2ECF4-B269-40C0-960D-5D6294326B3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E06586A4-244A-4086-8AB5-EBF0871B5A6D}">
      <text>
        <r>
          <rPr>
            <b/>
            <sz val="9"/>
            <color indexed="81"/>
            <rFont val="Tahoma"/>
            <family val="2"/>
          </rPr>
          <t>Daniel Avendaño:</t>
        </r>
        <r>
          <rPr>
            <sz val="9"/>
            <color indexed="81"/>
            <rFont val="Tahoma"/>
            <family val="2"/>
          </rPr>
          <t xml:space="preserve">
Reserva definitiva despues de liberaciones.</t>
        </r>
      </text>
    </comment>
    <comment ref="A25" authorId="0" shapeId="0" xr:uid="{04DF9110-BD84-4306-B86F-016978850B8C}">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44B1B9AD-A2A5-40E7-8579-E898388AB89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F9B33862-CA45-43B5-BF24-51FC9CF7F91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391431F6-14CA-4E4B-AC76-DDC812D4A458}">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62800A59-6349-4F38-B657-842E2908123C}">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F891CE6-18B0-4736-8600-4C9C61EBD36F}">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B3FC5AFB-9C73-4EC3-B9AA-F4BB71DE21F6}">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A60F753F-548C-4E2D-9A96-E9DA31F7C7CB}">
      <text>
        <r>
          <rPr>
            <b/>
            <sz val="9"/>
            <color indexed="81"/>
            <rFont val="Tahoma"/>
            <family val="2"/>
          </rPr>
          <t>Daniel Avendaño:</t>
        </r>
        <r>
          <rPr>
            <sz val="9"/>
            <color indexed="81"/>
            <rFont val="Tahoma"/>
            <family val="2"/>
          </rPr>
          <t xml:space="preserve">
Reserva definitiva despues de liberaciones.</t>
        </r>
      </text>
    </comment>
    <comment ref="A25" authorId="0" shapeId="0" xr:uid="{BBA9A458-02B9-4639-ADA6-F815B660A367}">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72CE94A-F88F-4D57-A29D-05423B21AAAF}">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19D192C6-FC66-4C08-986A-02C8632C52BB}">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DE1DD494-58E9-4583-9802-8C554C063834}">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D7B0CBB6-061B-4617-8A78-F39247B51731}">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765FA005-8159-445E-B616-2A55439BEADD}">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71EA015B-C3C0-44B7-804C-ABC13C44A9A9}">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2424BA47-BD2A-40B7-8186-630D258A36C9}">
      <text>
        <r>
          <rPr>
            <b/>
            <sz val="9"/>
            <color indexed="81"/>
            <rFont val="Tahoma"/>
            <family val="2"/>
          </rPr>
          <t>Daniel Avendaño:</t>
        </r>
        <r>
          <rPr>
            <sz val="9"/>
            <color indexed="81"/>
            <rFont val="Tahoma"/>
            <family val="2"/>
          </rPr>
          <t xml:space="preserve">
Reserva definitiva despues de liberaciones.</t>
        </r>
      </text>
    </comment>
    <comment ref="A25" authorId="0" shapeId="0" xr:uid="{4EEAA26D-D27F-4DEA-9096-6F7E901152A9}">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FDED3731-A9EB-45D2-860C-08FBDC688566}">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3A65C00A-E571-4367-9680-5945B31D25C7}">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72C0F5E2-9C3D-489B-A806-7444F399EE2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7F4F9750-255F-4DDA-9EE7-A6F30ABAB10F}">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A4848F7B-D1C3-474B-8490-27A64F0B14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9E1F6C54-4D49-452D-A7B9-EEFC5BB4F674}">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C819EFBA-EB43-4DCF-A154-6038F8517FD8}">
      <text>
        <r>
          <rPr>
            <b/>
            <sz val="9"/>
            <color indexed="81"/>
            <rFont val="Tahoma"/>
            <family val="2"/>
          </rPr>
          <t>Daniel Avendaño:</t>
        </r>
        <r>
          <rPr>
            <sz val="9"/>
            <color indexed="81"/>
            <rFont val="Tahoma"/>
            <family val="2"/>
          </rPr>
          <t xml:space="preserve">
Reserva definitiva despues de liberaciones.</t>
        </r>
      </text>
    </comment>
    <comment ref="A25" authorId="0" shapeId="0" xr:uid="{299A351D-FCCE-45E2-8329-4A2DC9D16784}">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3170E202-F4BD-4CF0-A028-A1A095B99B42}">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654C6FFC-C9F7-43B0-B56E-3CC22F48BEF8}">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935E19EA-ABFA-4124-BDF3-A692B6712369}">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B856E089-EFCF-4852-8735-85BDA8C7ADC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4107B396-2E25-436A-97AE-3625186A7F98}">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EEA6C535-4E35-402C-9F9C-7574CEA18EDA}">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418DDDC4-6B2F-4D6F-B97F-8499EC66A98E}">
      <text>
        <r>
          <rPr>
            <b/>
            <sz val="9"/>
            <color indexed="81"/>
            <rFont val="Tahoma"/>
            <family val="2"/>
          </rPr>
          <t>Daniel Avendaño:</t>
        </r>
        <r>
          <rPr>
            <sz val="9"/>
            <color indexed="81"/>
            <rFont val="Tahoma"/>
            <family val="2"/>
          </rPr>
          <t xml:space="preserve">
Reserva definitiva despues de liberaciones.</t>
        </r>
      </text>
    </comment>
    <comment ref="A25" authorId="0" shapeId="0" xr:uid="{41269E26-50D5-4643-8581-CED44A2E1CD1}">
      <text>
        <r>
          <rPr>
            <b/>
            <sz val="9"/>
            <color indexed="81"/>
            <rFont val="Tahoma"/>
            <family val="2"/>
          </rPr>
          <t>Daniel Avendaño:</t>
        </r>
        <r>
          <rPr>
            <sz val="9"/>
            <color indexed="81"/>
            <rFont val="Tahoma"/>
            <family val="2"/>
          </rPr>
          <t xml:space="preserve">
Ejecución de los giros de la reserva para mes</t>
        </r>
      </text>
    </comment>
  </commentList>
</comments>
</file>

<file path=xl/sharedStrings.xml><?xml version="1.0" encoding="utf-8"?>
<sst xmlns="http://schemas.openxmlformats.org/spreadsheetml/2006/main" count="2666" uniqueCount="621">
  <si>
    <t>SECRETARÍA DISTRITAL DE LA MUJER</t>
  </si>
  <si>
    <t>Código: DE-FO-5</t>
  </si>
  <si>
    <t xml:space="preserve">DIRECCIONAMIENTO ESTRATEGICO </t>
  </si>
  <si>
    <t xml:space="preserve">FORMULACIÓN Y SEGUIMIENTO  PLAN DE ACCIÓN </t>
  </si>
  <si>
    <t>Libro 2 (vigencia 2024) Página 1 de 4</t>
  </si>
  <si>
    <t>PERIODO REPORTADO</t>
  </si>
  <si>
    <t>FECHA DE REPORTE</t>
  </si>
  <si>
    <t>TIPO DE REPORTE</t>
  </si>
  <si>
    <t>FORMULACION</t>
  </si>
  <si>
    <t>ACTUALIZACION</t>
  </si>
  <si>
    <t>SEGUIMIENTO</t>
  </si>
  <si>
    <t>NOMBRE DEL PROYECTO</t>
  </si>
  <si>
    <t>PROPÓSITO</t>
  </si>
  <si>
    <t>LOGRO</t>
  </si>
  <si>
    <t>PROGRAMA</t>
  </si>
  <si>
    <t>DESCRIPCIÓN DE LA META (ACTIVIDAD MGA)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</si>
  <si>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</si>
  <si>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</si>
  <si>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</si>
  <si>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</si>
  <si>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</si>
  <si>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</si>
  <si>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</si>
  <si>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</si>
  <si>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</si>
  <si>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</si>
  <si>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</si>
  <si>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</si>
  <si>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</si>
  <si>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</si>
  <si>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</si>
  <si>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</si>
  <si>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</si>
  <si>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</si>
  <si>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</si>
  <si>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</si>
  <si>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</si>
  <si>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</si>
  <si>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</si>
  <si>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</si>
  <si>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</si>
  <si>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</si>
  <si>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</si>
  <si>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</si>
  <si>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</si>
  <si>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</si>
  <si>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</si>
  <si>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</si>
  <si>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REPORTE METAS VIGENCIA (Ejecución vigencia)</t>
  </si>
  <si>
    <t>DESCRIPCIÓN DE LA META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</si>
  <si>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</si>
  <si>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</si>
  <si>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</si>
  <si>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</si>
  <si>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</si>
  <si>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</si>
  <si>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</si>
  <si>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</si>
  <si>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</si>
  <si>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</si>
  <si>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</si>
  <si>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</si>
  <si>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</si>
  <si>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</si>
  <si>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</si>
  <si>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</si>
  <si>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</si>
  <si>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</si>
  <si>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</si>
  <si>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</si>
  <si>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</si>
  <si>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</si>
  <si>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</si>
  <si>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</si>
  <si>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</si>
  <si>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</si>
  <si>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</si>
  <si>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</si>
  <si>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</si>
  <si>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</si>
  <si>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</si>
  <si>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</si>
  <si>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</si>
  <si>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</si>
  <si>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</si>
  <si>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</si>
  <si>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</si>
  <si>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</si>
  <si>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</si>
  <si>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</si>
  <si>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</si>
  <si>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</si>
  <si>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</si>
  <si>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</si>
  <si>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</si>
  <si>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</si>
  <si>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</si>
  <si>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</si>
  <si>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</si>
  <si>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</si>
  <si>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</si>
  <si>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</si>
  <si>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</si>
  <si>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</si>
  <si>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</si>
  <si>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</si>
  <si>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</si>
  <si>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</si>
  <si>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</si>
  <si>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</si>
  <si>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</si>
  <si>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</si>
  <si>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</si>
  <si>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</si>
  <si>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</si>
  <si>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</si>
  <si>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</si>
  <si>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</si>
  <si>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</si>
  <si>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</si>
  <si>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</si>
  <si>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</si>
  <si>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</si>
  <si>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</si>
  <si>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</si>
  <si>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</si>
  <si>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</si>
  <si>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</si>
  <si>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</si>
  <si>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</si>
  <si>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</si>
  <si>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</si>
  <si>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</si>
  <si>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</si>
  <si>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</si>
  <si>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</si>
  <si>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</si>
  <si>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</si>
  <si>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</si>
  <si>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</si>
  <si>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</si>
  <si>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</si>
  <si>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</si>
  <si>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</si>
  <si>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</si>
  <si>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</si>
  <si>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</si>
  <si>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</si>
  <si>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</si>
  <si>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</si>
  <si>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</si>
  <si>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</si>
  <si>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</si>
  <si>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</si>
  <si>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</si>
  <si>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</si>
  <si>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</si>
  <si>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</si>
  <si>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</si>
  <si>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</si>
  <si>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</si>
  <si>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</si>
  <si>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</si>
  <si>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</si>
  <si>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</si>
  <si>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</si>
  <si>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</si>
  <si>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PRODUCTO INSTITUCIONAL</t>
  </si>
  <si>
    <t xml:space="preserve">PROCESO ASOCIADO - PLAN OPERATIVO </t>
  </si>
  <si>
    <t xml:space="preserve">NOMBRE PROYECTO DE INVERSIÓN </t>
  </si>
  <si>
    <t>NOMBRE META / INDICADOR</t>
  </si>
  <si>
    <t>UNIDAD DE MEDIDA</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</si>
  <si>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</si>
  <si>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</si>
  <si>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</si>
  <si>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</si>
  <si>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</si>
  <si>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</si>
  <si>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</si>
  <si>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</si>
  <si>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</si>
  <si>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</si>
  <si>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</si>
  <si>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</si>
  <si>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</si>
  <si>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</si>
  <si>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</si>
  <si>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</si>
  <si>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</si>
  <si>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</si>
  <si>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</si>
  <si>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</si>
  <si>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</si>
  <si>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</si>
  <si>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</si>
  <si>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</si>
  <si>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</si>
  <si>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</si>
  <si>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</si>
  <si>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</si>
  <si>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</si>
  <si>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</si>
  <si>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</si>
  <si>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</si>
  <si>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</si>
  <si>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</si>
  <si>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</si>
  <si>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</si>
  <si>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</si>
  <si>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</si>
  <si>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</si>
  <si>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</si>
  <si>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</si>
  <si>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</si>
  <si>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</si>
  <si>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</si>
  <si>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</si>
  <si>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</si>
  <si>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</si>
  <si>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</si>
  <si>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</si>
  <si>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</si>
  <si>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</si>
  <si>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</si>
  <si>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</si>
  <si>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</si>
  <si>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</si>
  <si>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</si>
  <si>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</si>
  <si>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</si>
  <si>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</si>
  <si>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</si>
  <si>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</si>
  <si>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</si>
  <si>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</si>
  <si>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</si>
  <si>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</si>
  <si>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</si>
  <si>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</si>
  <si>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</si>
  <si>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</si>
  <si>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</si>
  <si>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</si>
  <si>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</si>
  <si>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</si>
  <si>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</si>
  <si>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</si>
  <si>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</si>
  <si>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</si>
  <si>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</si>
  <si>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</si>
  <si>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</si>
  <si>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</si>
  <si>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</si>
  <si>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</si>
  <si>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</si>
  <si>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</si>
  <si>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</si>
  <si>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</si>
  <si>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</si>
  <si>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</si>
  <si>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</si>
  <si>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</si>
  <si>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</si>
  <si>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</si>
  <si>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</si>
  <si>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</si>
  <si>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</si>
  <si>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</si>
  <si>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</si>
  <si>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</si>
  <si>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</si>
  <si>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</si>
  <si>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</si>
  <si>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</si>
  <si>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</si>
  <si>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</si>
  <si>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</si>
  <si>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</si>
  <si>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</si>
  <si>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</si>
  <si>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</si>
  <si>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</si>
  <si>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</si>
  <si>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</si>
  <si>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</si>
  <si>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</si>
  <si>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</si>
  <si>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</si>
  <si>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</si>
  <si>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</si>
  <si>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</si>
  <si>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</si>
  <si>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</si>
  <si>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</si>
  <si>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</si>
  <si>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</si>
  <si>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</si>
  <si>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</si>
  <si>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</si>
  <si>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</si>
  <si>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</si>
  <si>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</si>
  <si>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</si>
  <si>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</si>
  <si>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</si>
  <si>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</si>
  <si>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</si>
  <si>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</si>
  <si>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</si>
  <si>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</si>
  <si>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</si>
  <si>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</si>
  <si>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</si>
  <si>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</si>
  <si>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</si>
  <si>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</si>
  <si>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</si>
  <si>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</si>
  <si>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</si>
  <si>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</si>
  <si>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</si>
  <si>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</si>
  <si>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</si>
  <si>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</si>
  <si>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</si>
  <si>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Versión: 12</t>
  </si>
  <si>
    <t>DESCRIPCIÓN DEL INDICADOR</t>
  </si>
  <si>
    <t xml:space="preserve">MAGNITUD CUATRIENIO
(Únicamente para indicadores Sectoriales y PMR. Se debe diligenciar "A demanda" cuando aplique en los indicadores de actividad) </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</si>
  <si>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</si>
  <si>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</si>
  <si>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</si>
  <si>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</si>
  <si>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</si>
  <si>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</si>
  <si>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</si>
  <si>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</si>
  <si>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</si>
  <si>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</si>
  <si>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</si>
  <si>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</si>
  <si>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</si>
  <si>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</si>
  <si>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</si>
  <si>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</si>
  <si>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</si>
  <si>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</si>
  <si>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</si>
  <si>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</si>
  <si>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Fecha de Emisión: 22/12/2023</t>
  </si>
  <si>
    <t>Página 4 de 4</t>
  </si>
  <si>
    <t>X</t>
  </si>
  <si>
    <t xml:space="preserve">Fortalecimiento a la implementación del Sistema Distrital de Protección integral a las mujeres víctimas de violencias –SOFIA en Bogotá.  </t>
  </si>
  <si>
    <t>3. Inspirar confianza y legitimidad para vivir sin miedo y ser epicentro de cultura ciudadana, paz y reconciliación.</t>
  </si>
  <si>
    <t>22. Reducir la aceptación cultural e institucional del machismo y las violencias contra las mujeres, y garantizar el acceso efectivo a la justicia</t>
  </si>
  <si>
    <t>40. Más mujeres viven una vida libre de violencias, se sienten seguras y acceden con confianza al sistema de justicia.</t>
  </si>
  <si>
    <t>Realizar 115.103 atenciones efectivas a través de la Línea Púrpura Distrital</t>
  </si>
  <si>
    <t xml:space="preserve">1. Brindar orientación psicosocial y con elementos socio jurídicos, así como información en la ruta de atención a mujeres víctimas de violencias a través de la Línea Púrpura Distrital "Mujeres que escuchan mujeres". </t>
  </si>
  <si>
    <t>2. Fortalecer la respuesta de atención en emergencia a través de la implementación de la Agencia Muj en el marco de la integración de la Secretaría Distrital de la Mujer con el Número Único de Seguridad y Emergencias - NUSE.</t>
  </si>
  <si>
    <t>3. Brindar atención psico jurídica en emergencia a través de la Agencia Muj en el marco de la integración de la Secretaría Distrital de la Mujer con el Número Único de Seguridad y Emergencias - NUSE</t>
  </si>
  <si>
    <t>Realizar seguimiento al 100% de los casos reportados en la Línea Purpura Distrital</t>
  </si>
  <si>
    <t>4. Realizar seguimientos efectivos a mujeres víctimas de violencias con posible riesgo de feminicidio a través de la Línea Púrpura Distrital "Mujeres que Escuchan Mujeres"</t>
  </si>
  <si>
    <t xml:space="preserve">Operar 6 casas refugio para mujeres víctimas de violencia y personas a cargo </t>
  </si>
  <si>
    <t>5. Realizar la supervisión administrativa, financiera y contable de las Casas Refugio en operación.</t>
  </si>
  <si>
    <t>6. Brindar lineamientos técnicos a los operadores de las Casas Refugio para la adecuada implementación del modelo en sus diferentes modalidades.</t>
  </si>
  <si>
    <t>Realizar atención al 100% de personas (Mujeres víctimas de violencia y personas a cargo) acogidas en Casa Refugio</t>
  </si>
  <si>
    <t>7. Tramitar las solicitudes de cupo recibidas en el correo institucional de la estrategia de Casas Refugio.</t>
  </si>
  <si>
    <t>8. Brindar acogida a mujeres víctimas de violencia y sus personas a cargo en las Casa Refugio.</t>
  </si>
  <si>
    <t>Fortalecer los 4 componentes del Sistema SOFIA</t>
  </si>
  <si>
    <t xml:space="preserve">9.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</si>
  <si>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10.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</si>
  <si>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11. Desarrollar acciones de divulgación y visibilización orientadas a la prevención de las violencias contra las mujeres, así como a la sensibilización de la sociedad en general para el reconocimiento del derecho de las mujeres a una vida libre de violencias.</t>
  </si>
  <si>
    <t>12. Brindar asistencia técnica para el desarrollo de acciones de fortalecimiento de los componentes del Sistema SOFIA</t>
  </si>
  <si>
    <t>Implementar una estrategia de Prevención de Riesgo de feminicidio</t>
  </si>
  <si>
    <t>13. Hacer seguimiento jurídico y psicosocial periódico a mujeres en riesgo de feminicidio en Bogotá, según los casos remitidos por entidades competentes del orden nacional, distrital o local, y equipos de atención de la Secretaría Distrital de la Mujer.</t>
  </si>
  <si>
    <t>14. Articular acciones interinstitucionales para aportar a la garantía del derecho de las mujeres en riesgo de feminicidio a una vida libre de violencias, a través del Sistema Articulado de Alertas Tempranas - SAAT.</t>
  </si>
  <si>
    <t>15. Brindar atención socio-jurídica en casos que sean reportados a través de la Estrategia Intersectorial para la Prevención y Atención de Víctimas de Violencia de Género con Énfasis en Violencia Sexual y Feminicidio.</t>
  </si>
  <si>
    <t>16. Articular acciones con el sector salud para eliminar barreras de protección, atención y acceso a la justicia de las mujeres ​víctimas de violencias o en riesgo de feminicidio, con el fin de prevenir la materialización del delito.</t>
  </si>
  <si>
    <t>Dinamizar 20 consejos Locales de seguridad para las mujeres y sus respectivos planes locales de seguridad</t>
  </si>
  <si>
    <t>17. Articular y coordinar con las Alcaldías Locales la agenda, fechas y desarrollo de las sesiones de los Consejos Locales de Seguridad para las Mujeres.</t>
  </si>
  <si>
    <t>18. Dinamizar el diseño, implementación y seguimiento de las acciones incluidas en los Planes Locales de Seguridad para las Mujeres.</t>
  </si>
  <si>
    <t xml:space="preserve">19. Liderar, articular y dinamizar acciones de prevención de violencias contra las mujeres en el espacio público y privado, en cada una de las localidades de Bogotá.  </t>
  </si>
  <si>
    <t>Implementar un protocolo de prevención, atención y seguimiento a casos de violencia en el transporte público</t>
  </si>
  <si>
    <t>20. Brindar atención en dupla a mujeres víctimas de violencias en el espacio y el transporte público.</t>
  </si>
  <si>
    <t xml:space="preserve">21. Acompañar técnicamente los procesos de articulación intra e interinstitucional para el impulso de acciones de prevención, atención y sanción de las violencias contra las mujeres en el espacio y el transporte público. </t>
  </si>
  <si>
    <t>Realizar 12.957 atenciones a mujeres víctimas de violencias, a través de las duplas de atención psicosocial</t>
  </si>
  <si>
    <t>22. Realizar el primer contacto efectivo con las mujeres nuevas remitidas por los diferentes equipos para atención psicosocial.</t>
  </si>
  <si>
    <t>23. Aportar a la garantía del derecho de las mujeres a una vida libre de violencias a través de las sesiones de seguimiento.</t>
  </si>
  <si>
    <t xml:space="preserve">24. Dinamizar la activación de rutas y sesiones de atención psicosocial a mujeres víctimas de violencias. </t>
  </si>
  <si>
    <t>6. Servicios de prevención, atención y acogida para el fortalecimiento del derecho de las mujeres a una vida libre de violencias</t>
  </si>
  <si>
    <t>5. Fortalecer y coordinar la respuesta institucional para la implementación del Sistema Distrital de Protección integral a las mujeres víctimas de violencias -SOFIA-, aportando a la garantía del derecho de las mujeres a una vida libre de violencias en el Distrito Capital</t>
  </si>
  <si>
    <t>Prevención y atención a mujeres víctimas de violencias</t>
  </si>
  <si>
    <t>Alcanzar al menos el 80% de efectividad (respuesta inmediata, llamadas devueltas y contactos por chat) en la atención de la línea purpura  “Mujeres escuchan mujeres” integrando un equipo de la misma a la línea de emergencias 123</t>
  </si>
  <si>
    <t>Ampliar a 6 el modelo de operación de Casa refugio priorizando la ruralidad (Acuerdo 631/2015) y modalidad intermedia.</t>
  </si>
  <si>
    <t>Implementar el protocolo de prevención, atención, y sanción a la violencia contra las mujeres en el transporte público que garantice la atención del 100% de los casos y promueva su disminución.</t>
  </si>
  <si>
    <t>1. Realizar 115.103 atenciones efectivas a través de la Línea Púrpura Distrital</t>
  </si>
  <si>
    <t>2. Realizar seguimiento al 100% de los casos reportados en la Línea Purpura Distrital</t>
  </si>
  <si>
    <t>3. Operar 6 casas refugio para mujeres víctimas de violencia y personas a cargo</t>
  </si>
  <si>
    <t>4. Realizar atención al 100% de Personas (Mujeres víctimas de violencia y personas a cargo) acogidas en Casa Refugio</t>
  </si>
  <si>
    <t>5. Fortalecer los 4 componentes del Sistema SOFIA</t>
  </si>
  <si>
    <t>6. Implementar una estrategia de Prevención de Riesgo de feminicidio</t>
  </si>
  <si>
    <t>7. Dinamizar 20 consejos Locales de seguridad para las mujeres y sus respectivos planes locales de seguridad</t>
  </si>
  <si>
    <t>8. Implementar un protocolo de prevención, atención y segui-miento a casos de violencia en el transporte público</t>
  </si>
  <si>
    <t>9. Realizar 11.983 atenciones a mujeres víctimas de violencias, a través de las duplas de atención psicosocial</t>
  </si>
  <si>
    <t xml:space="preserve">Realizar asistencias técnicas a las entidades integrantes del Sistema SOFIA para la formulación, ajuste e implementación de acciones afirmativas para mujeres en riesgo de feminicidio y las víctimas indirectas del delito. </t>
  </si>
  <si>
    <t xml:space="preserve">Brindar asistencia técnico legal al sector salud para el fortalecimiento de capacidades institucionales en la atención a mujeres víctimas de violencia con énfasis en violencia sexual y riesgo de feminicidio, en el marco del Sistema SOFIA </t>
  </si>
  <si>
    <t xml:space="preserve">Realizar procesos de divulgación y sensibilización internos y externos sobre las modalidades de Casa Refugio con especial énfasis en las modalidades intermedia y rural </t>
  </si>
  <si>
    <t>Brindar asistencia técnica para la formulación e implementación de estrategias locales para la territorialización del Sistema SOFIA</t>
  </si>
  <si>
    <t>Verificar que todos los casos en riesgo de feminicidio son asignados a equipos de la SDMujer para seguimiento psicosocial y socio-jurídico</t>
  </si>
  <si>
    <t>Verificar que todos los casos en riesgo de feminicidio que han sido asignados cuenten con al menos un seguimiento.</t>
  </si>
  <si>
    <t>47. Número de mujeres en posible riesgo de feminicidio en seguimiento jurídico y psicosocial en el marco del Sistema Articulado de Alertas Tempranas (SAAT)</t>
  </si>
  <si>
    <t>48. Número de atenciones (asesorías y orientaciones) a través de la Estrategia intersectorial para la prevención y atención a víctimas de violencia de género con énfasis en violencia sexual y feminicidio.</t>
  </si>
  <si>
    <t>1. Número total de intervenciones brindadas a las mujeres a través de la Línea Púrpura Distrital "Mujeres que escuchan mujeres"</t>
  </si>
  <si>
    <t>2. Número de incidentes contestados, analizados o gestionados</t>
  </si>
  <si>
    <t>2. Número de incidentes direccionados para atención postemergencia</t>
  </si>
  <si>
    <t xml:space="preserve">3. Número de casos recepcionados y gestionados </t>
  </si>
  <si>
    <t>3. Número total de orientaciones psico-jurídicas efectivas</t>
  </si>
  <si>
    <t>3. Número de casos gestionados con intento fallido de contacto</t>
  </si>
  <si>
    <t>4. Número de seguimientos efectivos a mujeres mediante la LPD realizados (Bogotá y alertantes)</t>
  </si>
  <si>
    <t>4. Número de seguimientos a llamadas desde la LPD realizados</t>
  </si>
  <si>
    <t>5. Número de reuniones de supervisión administrativa, financiera y contable con los operadores de Casa Refugio</t>
  </si>
  <si>
    <t>6. Número de reuniones de supervisión técnica con los operadores de Casa Refugio</t>
  </si>
  <si>
    <t>7. Número de solicitudes de cupo recibidas para acogida en Casa Refugio</t>
  </si>
  <si>
    <t>7. Número de solicitudes de cupo tramitadas que cumplieron criterios de ingreso a Casa Refugio</t>
  </si>
  <si>
    <t>8. Número de personas acogidas en la modalidad tradicional de Casa  Refugio que cumplen criterios de ingreso</t>
  </si>
  <si>
    <t>8. Número de personas acogidas en la modalidad intermedia de Casa  Refugio que cumplen criterios de ingreso</t>
  </si>
  <si>
    <t>8. Número de personas acogidas en la modalidad rural de Casa  Refugio que cumplen criterios de ingreso</t>
  </si>
  <si>
    <t>8. Número total de personas acogidas en las tres modalidades de Casa Refugio</t>
  </si>
  <si>
    <t xml:space="preserve">9. Número de servidores (as) sensibilizados </t>
  </si>
  <si>
    <t>10. Número de sesiones de espacios de articulación y coordinación acompañados o con desarrollo de secretaría técnica</t>
  </si>
  <si>
    <t>11. Número de acciones de divulgación y visibilización realizadas</t>
  </si>
  <si>
    <t>12. Número de asistencias técnicas realizadas</t>
  </si>
  <si>
    <t xml:space="preserve">13. Número de mujeres en riesgo de feminicidio con seguimiento jurídico y/o psicosocial 	</t>
  </si>
  <si>
    <t>14. Número de sesiones y/o espacios de articulación interinstitucional a nivel distrital y local en el marco del Sistema Articulado de Alertas Tempranas</t>
  </si>
  <si>
    <t>15. Número de atenciones (asesorías, orientaciones y seguimientos) a través de la Estrategia intersectorial para la prevención y atención a víctimas de violencia de género con énfasis en violencia sexual y feminicidio.</t>
  </si>
  <si>
    <t>16. Número de sesiones/espacios de trabajo realizados con el sector salud.</t>
  </si>
  <si>
    <t xml:space="preserve">17. Número de Consejos Locales de Seguridad para las Mujeres realizados </t>
  </si>
  <si>
    <t>18. Número de Mesas Técnicas con entidades locales y organizaciones de mujeres realizadas para el diseño, implementación y seguimiento de las acciones de los Planes Locales de Seguridad para las Mujeres</t>
  </si>
  <si>
    <t>19. Número de actividades de prevención de violencias realizadas en las localidades de Bogotá</t>
  </si>
  <si>
    <t>20. Número de atenciones brindadas en dupla (primeras atenciones y seguimientos) a mujeres víctimas de violencias en el espacio y transporte público</t>
  </si>
  <si>
    <t xml:space="preserve">21. Número reuniones/sesiones de preparación y acompañamiento técnico para el impulso de acciones de prevención, atención y sanción de las violencias contra las mujeres en el espacio y el transporte público. </t>
  </si>
  <si>
    <t>22. Número de remisiones recibidas por el equipo de Duplas de atención psicosocial</t>
  </si>
  <si>
    <t>22. Número de casos nuevos atendidos de manera efectiva,  a través de las duplas de atención psicosocial</t>
  </si>
  <si>
    <t xml:space="preserve">23. Número de seguimientos realizados a través de las duplas de atención psicosocial </t>
  </si>
  <si>
    <t>24. Número total de atenciones realizadas (primeras atenciones y seguimientos)  a través de las duplas de atención psicosocial</t>
  </si>
  <si>
    <t>Porcentaje de asistencias técnicas realizadas frente a acciones afirmativas para mujeres en riesgo de feminicidio y las víctimas indirectas del delito</t>
  </si>
  <si>
    <t>Asistencia técnico legal con énfasis en violencia sexual y riesgo de feminicidio</t>
  </si>
  <si>
    <t>Procesos de divulgación y sensibilización sobre las modalidades de Casa Refugio</t>
  </si>
  <si>
    <t>Informes locales sobre la implementación de estrategias de territorialización del Sistema SOFIA</t>
  </si>
  <si>
    <t>Asignación de casos en riesgo de feminicidio</t>
  </si>
  <si>
    <t>Seguimiento de casos en riesgo de feminicidio asignados</t>
  </si>
  <si>
    <t>(Llamadas contestadas + llamadas buzón)/ Llamadas efectivas</t>
  </si>
  <si>
    <t>Sumatoria del número de casas refugio en operación</t>
  </si>
  <si>
    <t>Sumatoria del número de acciones estratégicas realizadas en el marco de los componentes del Sistema SOFIA</t>
  </si>
  <si>
    <t>Sumatoria del número de  mujeres víctimas de violencias y su sistema familiar, acogidas y atendidas a través del modelo de Casas Refugio en todas sus modalidades</t>
  </si>
  <si>
    <t>Sumatoria del número de atenciones a mujeres víctimas de violencias, a través de las Duplas de atención psicosocial</t>
  </si>
  <si>
    <t xml:space="preserve">Sumatoria del número de mujeres participantes en las actividades implementadas en el marco de los Planes Locales de Seguridad para las Mujeres </t>
  </si>
  <si>
    <t>Sumatoria del número de atenciones efectivas a través de la Línea Púrpura Distrital</t>
  </si>
  <si>
    <t>Sumatoria del número de mujeres en posible riesgo de feminicidio en seguimiento jurídico y psicosocial en el marco del Sistema Articulado de Alertas Tempranas (SAAT)</t>
  </si>
  <si>
    <t>Sumatoria del número de atenciones (asesorías y orientaciones) a través de la Estrategia intersectorial para la prevención y atención a víctimas de violencia de género con énfasis en violencia sexual y feminicidio.</t>
  </si>
  <si>
    <t>Sumatoria del número total de intervenciones brindadas a las mujeres a través de la Línea Púrpura Distrital "Mujeres que escuchan mujeres"</t>
  </si>
  <si>
    <t>Sumatoria del número de incidentes analizados o gestionados</t>
  </si>
  <si>
    <t>Sumatoria del número de incidentes direccionados para atención postemergencia</t>
  </si>
  <si>
    <t xml:space="preserve">Sumatoria del número  de casos recepcionados y gestionados </t>
  </si>
  <si>
    <t>Sumatoria del número total de orientaciones psico-jurídicas efectivas</t>
  </si>
  <si>
    <t>Sumatoria del número de casos gestionados con intento fallido de contacto</t>
  </si>
  <si>
    <t>Sumatoria del número de seguimientos efectivos a mujeres mediante la LPD realizados (Bogotá y alertantes)</t>
  </si>
  <si>
    <t>Sumatoria del número de seguimientos a llamadas desde la LPD realizados</t>
  </si>
  <si>
    <t>Sumatoria del número de reuniones de supervisión administrativa, financiera y contable con los operadores de Casa Refugio</t>
  </si>
  <si>
    <t>Sumatoria del número de reuniones de supervisión técnica con los operadores de Casa Refugio</t>
  </si>
  <si>
    <t>Sumatoria del número de solicitudes de cupo recibidas para acogida en Casa Refugio</t>
  </si>
  <si>
    <t>Sumatoria del número de solicitudes de cupo tramitadas que cumplieron criterios de ingreso a Casa Refugio</t>
  </si>
  <si>
    <t>Sumatoria del número de personas  acogidas en la modalidad tradicional de Casa  Refugio que cumplen criterios de ingreso</t>
  </si>
  <si>
    <t>Sumatoria del número de personas  acogidas en la modalidad intermedia de Casa  Refugio que cumplen criterios de ingreso</t>
  </si>
  <si>
    <t>Sumatoria del número de personas  acogidas en la modalidad rural de Casa  Refugio que cumplen criterios de ingreso</t>
  </si>
  <si>
    <t>Sumatoria del número total de personas acogidas en las tres modalidades de Casa Refugio</t>
  </si>
  <si>
    <t>Sumatoria del número de servidores (as) sensibilizados</t>
  </si>
  <si>
    <t>Sumatoria del número de sesiones de espacios de articulación y coordinación acompañados o con desarrollo de secretaría técnica</t>
  </si>
  <si>
    <t>Sumatoria del número de acciones de divulgación y visibilización realizada</t>
  </si>
  <si>
    <t>Sumatoria del número de asistencias técnicas realizadas</t>
  </si>
  <si>
    <t xml:space="preserve">Sumatoria del número de mujeres en riesgo de feminicidio con seguimiento jurídico y/o psicosocial </t>
  </si>
  <si>
    <t>Sumatoria del número de sesiones y/o espacios de articulación interinstitucional a nivel distrital y local en el marco del Sistema Articulado de Alertas Tempranas</t>
  </si>
  <si>
    <t>Sumatoria del número de atenciones (asesorías, orientaciones y seguimientos) a través de la Estrategia intersectorial para la prevención y atención a víctimas de violencia de género con énfasis en violencia sexual y feminicidio.</t>
  </si>
  <si>
    <t>Sumatoria del número de sesiones/espacios de trabajo realizados con el sector salud.</t>
  </si>
  <si>
    <t xml:space="preserve">Sumatoria del número de Consejos Locales de Seguridad para las Mujeres realizados </t>
  </si>
  <si>
    <t>Sumatoria del número de Mesas Técnicas con entidades locales y organizaciones de mujeres realizadas para  el diseño, implementación y seguimiento de las acciones de los Planes Locales de Seguridad para las Mujeres</t>
  </si>
  <si>
    <t>Sumatoria del número de actividades de prevención de violencias realizadas en las localidades de Bogotá</t>
  </si>
  <si>
    <t>Sumatoria del número de atenciones (primeras atenciones y seguimientos) a mujeres víctimas de violencias en el espacio y transporte público a través de las duplas psico-jurídicas</t>
  </si>
  <si>
    <t xml:space="preserve">Sumatoria del número reuniones/sesiones de preparación y acompañamiento técnico para el impulso de acciones de prevención, atención y sanción de las violencias contra las mujeres en el espacio y el transporte público. </t>
  </si>
  <si>
    <t>Sumatoria del número de remisiones recibidas por el equipo de Duplas de atención psicosocial</t>
  </si>
  <si>
    <t>Sumatoria del número de casos nuevos atendidos de manera efectiva,  a través de las duplas de atención psicosocial</t>
  </si>
  <si>
    <t>Sumatoria del número de seguimientos realizados a través de las duplas de atención psicosocial</t>
  </si>
  <si>
    <t>Sumatoria del número total de atenciones realizadas (primeras atenciones y seguimientos)  a través de las duplas de atención psicosocial</t>
  </si>
  <si>
    <t xml:space="preserve">(Número de asistencias técnicas realizadas frente acciones afirmativas/Número de asistencias técnicas programadas frente a acciones afirmativas)*100 </t>
  </si>
  <si>
    <t>(Número de asistencias técnico legales realizadas/Número de asistencias técnico legales programadas)*100</t>
  </si>
  <si>
    <t xml:space="preserve">Sumatoria de acciones de sensibilización y divulgación realizadas </t>
  </si>
  <si>
    <t>Sumatoria de informes locales sobre la implementación de estrategias de territorialización del Sistema SOFIA</t>
  </si>
  <si>
    <t>(Casos asignados a equipos para seguimientos a equipos de la SDMujer/Mujeres valoradas INMLCF+Mujeres identificadas en riesgo de feminicidio por los equipos de atención de la SDMujer)*100</t>
  </si>
  <si>
    <t>(Casos con seguimientos realizados/Casos asignados a los equipos para seguimientos)*100</t>
  </si>
  <si>
    <t>CONSTANTE</t>
  </si>
  <si>
    <t>CRECIENTE</t>
  </si>
  <si>
    <t>A DEMANDA</t>
  </si>
  <si>
    <t>N.A.</t>
  </si>
  <si>
    <t>Porcentaje</t>
  </si>
  <si>
    <t xml:space="preserve">Implementación constante de las siguientes acciones estratégicas en el marco de los componentes del Sistema SOFIA:
1. Acciones estratégicas de formación y sensibilización para el fortalecimiento de capacidades. 
2. Implementación del Sistema Articulado de Alertas Tempranas - SAAT - como estrategia para la prevención del riesgo de feminicidio.
3. Territorialización del Sistema SOFIA a través de la formulación e implementación de planes locales de seguridad para las mujeres y el desarrollo de la secretaría técnica de los Consejos Locales de Seguridad para las Mujeres.
4. Acciones estrategias para la prevención y atención de violencias en el espacio y el transporte público.
5. Atención a mujeres a través de las Duplas de atención psicosocial. </t>
  </si>
  <si>
    <t>Dirección de Eliminación de Violencias contra las Mujeres y Acceso a la Justicia</t>
  </si>
  <si>
    <t>Mensual</t>
  </si>
  <si>
    <t>Matriz de efectividad LPD</t>
  </si>
  <si>
    <t>Contratos de operación suscritos</t>
  </si>
  <si>
    <t>Reportes mensuales de plan de acción del proyecto de inversión 7734</t>
  </si>
  <si>
    <t>Simisional</t>
  </si>
  <si>
    <t>Reportes equipo Sofía Local</t>
  </si>
  <si>
    <t>Reportes equipo Sistema articulado de alertas tempranas -SAAT- para la prevención del riesgo de feminicidio en Bogotá</t>
  </si>
  <si>
    <t>Reportes equipo Casa Refugio</t>
  </si>
  <si>
    <t>Reportes equipo Sofía Distrital</t>
  </si>
  <si>
    <t>Reportes equipo Estrategia intersectorial para la prevención y atención de las violencias contra las mujeres con énfasis en violencia sexual y feminicidio</t>
  </si>
  <si>
    <t>Reportes equipo Duplas</t>
  </si>
  <si>
    <t>Trimestral</t>
  </si>
  <si>
    <t>GA-FO-25 Evidencia de reunión internas y externas</t>
  </si>
  <si>
    <t>GA-FO-25 Evidencia de reunión internas y externas
Piezas comunicativas de sensibilización y divulgación</t>
  </si>
  <si>
    <t>Documentos de informes locales sobre la implementación de estrategias de territorialización del Sistema SOFIA</t>
  </si>
  <si>
    <t xml:space="preserve">PRGRAMACIÓN </t>
  </si>
  <si>
    <t>(Llamadas contestadas + llamadas buzón)/
Llamadas efectivas</t>
  </si>
  <si>
    <t>Sumatoria del número de casas refugio en operación, tomando como operación aquellas que cuentan con contrato suscrito</t>
  </si>
  <si>
    <t xml:space="preserve">Sumatoria del número de mujeres víctimas de violencias y su sistema familiar, acogidas y atendidas a través del modelo de Casas Refugio incluyendo modalidad intermedia de acogida y ruralidad </t>
  </si>
  <si>
    <t>No se presentaron avances para este período</t>
  </si>
  <si>
    <t xml:space="preserve">
Durante el mes de enero se realizaron 3.248 atenciones efectivas a través de la Línea Púrpura Distrital "Mujeres que Escuchan Mujeres", de las cuales 2.029 fueron primeras atenciones y 1.219 seguimientos telefónicos. 
De los 797 incidentes contestados, gestionados y analizados por la AgenciaMuj en el mes de enero de acuerdo a sus características y criterios, 564 fueron direccionados a equipos de la Secretaría Distrital de la Mujer para atención post-evento (305 direccionados específicamente a la Línea Púrpura Distrital)  y en urgencia-emergencia a través de la móvil mujer, recurso de despacho de la Agencia MUJ .
Durante el mes de enero se recepcionaron y gestionaron 228 incidentes con código de tipificación 204-Tentativa de Feminicidio priorizado para la atención en urgencia/emergencia a través de la móvil mujer de la AgenciaMuj bajo un esquema de duplas psico jurídicas. Asimismo se realizaron 123 orientaciones psico-jurídicas efectivas (incluye el estado Derivado a otras estrategias) y se gestionaron 105 incidentes como intento fallido de contacto (por desplazamiento fallido, rechaza atención o contacto inicial fallido, contacto inicial fallido alertante).").</t>
  </si>
  <si>
    <t>No se presentaron retrasos</t>
  </si>
  <si>
    <t xml:space="preserve">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
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 </t>
  </si>
  <si>
    <t>Durante el mes de enero se realizaron 1.879 intervenciones de las cuales 836 fueron orientaciones sobre la ruta de atención, 878 atenciones psicosociales y 165 orientaciones sociojuridicas a mujeres de acuerdo con las necesidades y demandas de las mujeres, así como los hechos victimizantes. 
Con corte al mes de enero se realizaron 1.879 intervenciones de las cuales 836 fueron orientaciones sobre la ruta de atención, 878 atenciones psicosociales y 165 orientaciones sociojuridicas a mujeres de acuerdo con las necesidades y demandas de las mujeres, así como los hechos victimizantes.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Fiscalía General de la Nación.  
No se presentaron retrasos.</t>
  </si>
  <si>
    <t>Con corte al mes de enero se realizaron 3.248 atenciones efectivas a través de la Línea Púrpura Distrital "Mujeres que Escuchan Mujeres", de las cuales  2.029 fueron primeras atenciones y 1.219 seguimientos telefónicos. 
De los 797 incidentes contestados, gestionados y analizados por la AgenciaMuj, 564 fueron direccionados a equipos de la Secretaría Distrital de la Mujer para atención post-evento (305 direccionados específicamente a la Línea Púrpura Distrital)  y en urgencia-emergencia a través de la móvil mujer, recurso de despacho de la AgenciaMuj. 
Se recepcionaron y gestionaron 228 incidentes con código de tipificación 204-Tentativa de Feminicidio priorizado para la atención en urgencia/emergencia a través de la móvil mujer de la AgenciaMuj bajo un esquema de duplas psico jurídicas.</t>
  </si>
  <si>
    <t>Con corte al mes de enero se realizaron un total de 949 seguimientos efectivos, de los cuales 926 son de Bogota y 23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211 fueron seguimientos fallidos (seguimientos en Bogotá y Alertantes)</t>
  </si>
  <si>
    <t>No se presentaton retrasos</t>
  </si>
  <si>
    <t>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</si>
  <si>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Para el mes de enero, la efectividad de la Línea Púrpura Distrital fue de 91%, teniendo para el mes un total de 1.997 llamadas contestadas y llamadas que ingresan a buzón y un total de 2.184 llamadas efectivas (llamadas contestadas + llamadas abandonadas + llamadas que ingresan a buzón).</t>
  </si>
  <si>
    <t>Con corte al mes de enero se alcanzó una efectividad acumulada del 91% en la atención de la Línea Púrpura Distrital, teniendo para el período un total de 1.997 llamadas contestadas y llamadas que ingresan a buzón y un total de 2.184  llamadas efectivas (llamadas contestadas + llamadas abandonadas + llamadas que ingresan a buzón).</t>
  </si>
  <si>
    <t>No aplica</t>
  </si>
  <si>
    <t xml:space="preserve">Durante el mes de enero se realizaron 3.248 atenciones efectivas a través de la Línea Púrpura Distrital "Mujeres que Escuchan Mujeres", de las cuales 2.029 fueron primeras atenciones y 1.219 seguimientos telefónicos. </t>
  </si>
  <si>
    <t xml:space="preserve">Con corte al mes de enero se realizaron 3.248 atenciones efectivas a través de la Línea Púrpura Distrital "Mujeres que Escuchan Mujeres", de las cuales  2.029 fueron primeras atenciones y 1.219 seguimientos telefónicos. </t>
  </si>
  <si>
    <t>Logros: Durante el mes de enero fueron contestados, analizados o gestionados 797 incidentes recepcionados por la AgenciaMuj de los códigos de tipificación priorizados. De estos, 233 incidentes fueron no procedentes y 564 fueron direccionados a equipos de la Secretaría de la Mujer para atención post-evento y en emergencia (305 direccionados específicamente a la Línea Púrpura Distrital). Se desarrollaron 7 espacios de construcción y articulación conjunta con el C4, en el cual se adelantó seguimiento al plan de trabajo semanal, reuniones semanales de seguimiento a la operación y a la transferencia de voz por parte de la AgenciaMUJ (código 611- Maltrato con circunstancia modificadora Violencia en contexto de pareja y expareja). Adicionalmente, se enviaron vía correo electrónico alertas para promover y articular en la atención de diferentes incidentes y notificaciones de errores de asociación, y necesidades de herramientas de PremierOne. 
Con corte al mes de enero de los 797 incidentes contestados, gestionados y analizados por la AgenciaMuj, 564 fueron direccionados a equipos de la Secretaría Distrital de la Mujer para atención post-evento (305 direccionados específicamente a la Línea Púrpura Distrital)  y en urgencia-emergencia a través de la móvil mujer, recurso de despacho de la AgenciaMuj. 
Beneficios: Se ha posibilitado dar una respuesta oportuna e integral bajo los principios de no revictimización, debida diligencia, oficiosidad, coordinación y acción sin daño.   
No se presentaron retrasos</t>
  </si>
  <si>
    <t>Logros: Durante el mes de enero se recepcionaron y gestionaron 228 incidentes con código de tipificación 204-Tentativa de Feminicidio priorizado para la atención en urgencia/emergencia a través de la móvil mujer bajo un esquema de duplas psico jurídicas. Frente a estos incidentes, se realizaron 123 orientaciones psico-jurídicas efectivas (incluye el estado "Derivado a otras estrategias") y 105 incidentes con intento fallido de contacto (por desplazamiento fallido, rechaza atención o contacto inicial fallido, contacto inicial fallido alertante). Adicionalmente, se retomó el balance de la móvil mujer en el espacio de reunión entre la AgenciaMuj y C4, se adelantaron acciones frente al aprovisionamiento del recurso de despacho en la plataforma PremierOne.
Con corte al mes de enero se recepcionaron y gestionaron 228 incidentes con código de tipificación 204-Tentativa de Feminicidio priorizado para la atención en urgencia/emergencia a través de la móvil mujer de la AgenciaMuj bajo un esquema de duplas psico jurídicas.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</si>
  <si>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 xml:space="preserve">Durante el mes de enero se realizaron 1.879 intervenciones de las cuales 836 fueron orientaciones sobre la ruta de atención, 878 atenciones psicosociales y 165 orientaciones sociojuridicas a mujeres de acuerdo con las necesidades y demandas de las mujeres, así como los hechos victimizantes. </t>
  </si>
  <si>
    <t>Con corte al mes de enero se realizaron 1.879 intervenciones de las cuales 836  fueron orientaciones sobre la ruta de atención, 878 atenciones psicosociales y 165 orientaciones sociojuridicas a mujeres de acuerdo con las necesidades y demandas de las mujeres, así como los hechos victimizantes.</t>
  </si>
  <si>
    <t xml:space="preserve">Durante el mes de enero fueron contestados, analizados o gestionados 797 incidentes recepcionados por la AgenciaMuj de los códigos de tipificación priorizados. </t>
  </si>
  <si>
    <t>Durante el mes enero de los 797 incidentes contestados, gestionados y analizados por la AgenciaMuj, 564 fueron direccionados a equipos de la Secretaría Distrital de la Mujer para atención post-evento (305 direccionados específicamente a la Línea Púrpura Distrital)  y en urgencia-emergencia a través de la móvil mujer, recurso de despacho de la AgenciaMuj.</t>
  </si>
  <si>
    <t>Durante el mes de enero se recepcionaron y gestionaron 228 incidentes con código de tipificación 204-Tentativa de Feminicidio priorizado para la atención en urgencia/emergencia a través de la móvil mujer de la AgenciaMuj bajo un esquema de duplas psico jurídicas.</t>
  </si>
  <si>
    <t>Durante el mes de  enero  se realizaron 123 orientaciones psico-jurídicas efectivas (incluye el estado Derivado a otras estrategias) por parte de la móvil mujer de la AgenciaMuj</t>
  </si>
  <si>
    <t xml:space="preserve">Con corte al mes de enero de 2024 fueron contestados, analizados o gestionados 797 incidentes recepcionados por la AgenciaMuj de los códigos de tipificación priorizados. </t>
  </si>
  <si>
    <t xml:space="preserve">Con corte al mes de enero de los 797 incidentes contestados, gestionados y analizados por la AgenciaMuj, 564 fueron direccionados a equipos de la Secretaría Distrital de la Mujer para atención post-evento (305 direccionados específicamente a la Línea Púrpura Distrital)  y en urgencia-emergencia a través de la móvil mujer, recurso de despacho de la AgenciaMuj. </t>
  </si>
  <si>
    <t>Con corte al mes de enero de 2024 se recepcionaron y gestionaron 228 incidentes con código de tipificación 204-Tentativa de Feminicidio priorizado para la atención en urgencia/emergencia a través de la móvil mujer de la AgenciaMuj bajo un esquema de duplas psico jurídicas.</t>
  </si>
  <si>
    <t>Con corte al mes de enero de 2024 se realizaron 123 orientaciones psico-jurídicas efectivas (incluye el estado Derivado a otras estrategias) por parte de la móvil mujer de la AgenciaMuj</t>
  </si>
  <si>
    <t>Durante el mes de enero se gestionaron 105 incidentes como intento fallido de contacto (por desplazamiento fallido, rechaza atención o contacto inicial fallido, contacto inicial fallido alertante), en el marco de la atención de la móvil mujer de la AgenciaMuj</t>
  </si>
  <si>
    <t>Con corte al mes de enero se gestionaron 105 incidentes como intento fallido de contacto (por desplazamiento fallido, rechaza atención o contacto inicial fallido, contacto inicial fallido alertante), en el marco de la atención de la móvil mujer de la AgenciaMuj</t>
  </si>
  <si>
    <t>Con corte al mes de enero se realizaron un total de 949 seguimientos efectivos, de los cuales 926 son de Bogota y 23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260 fueron seguimientos fallidos (seguimientos en Bogotá y Alertantes)
Con corte al mes de enero se realizaron un total de 949 seguimientos efectivos, de los cuales 926 son de Bogota y 23 alertantes,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260 fueron seguimientos fallidos (Bogotá y Alertantes)
Beneficios: En el marco de los seguimientos, ante la socialización por parte de las mujeres frente a posibles barreras de acceso a la justicia, el abordaje psicosocial por parte de la línea permitió minimizar los impactos psicosociales generados por los procesos administrativos o penales de exigibilidad de sus derechos y fue necesario en varios casos, canalizar al equipo de abogadas de la Estrategia Justicia de Género de la Secretaría Distrital de la Mujer. 
No se presentaron retrasos.</t>
  </si>
  <si>
    <t>Con corte al mes de enero se realizaron un total de 949 seguimientos efectivos, de los cuales 926 son de Bogota y 23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</si>
  <si>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Durante el mes de enero se realizaron un total de 689 seguimientos a mujeres desde la Línea Púrpura Distrital.</t>
  </si>
  <si>
    <t>Con corte al mes de enero se realizaron un total de 689 seguimientos a mujeres desde la Línea Púrpura Distrital.</t>
  </si>
  <si>
    <t>Durante el mes de enero se realizaron un total de 949 seguimientos efectivos, de los cuales 926 son de Bogota y 23 alertantes, en casos de mujeres en posible riesgo de feminicidio, mujeres que solicitaron información sobre la Interrupción Voluntaria del Embarazo y casos de mujeres que se volvieron a comunicar manifestado interés en socializar avances y/o dificultades frente a sus procesos.</t>
  </si>
  <si>
    <t>N.A</t>
  </si>
  <si>
    <t>Logros: En enero a través del curso virtual "El derecho de las mujeres a una vida libre de violencias: Herramientas prácticas", se capacitaron 7 ciudadanas(os) a través de los 4 módulos y las 9 unidades temáticas dispuestas. Para este período no se registraron servidores(as) en el curso virtual 
Beneficios: Se brindaron herramientas a la ciudadanía para el reconocimiento del derecho de las mujeres a una vida libre de violencias y los elementos y procedimientos para su garantía.
No se presentaron retrasos</t>
  </si>
  <si>
    <t xml:space="preserve">En enero a través del curso virtual "El derecho de las mujeres a una vida libre de violencias: Herramientas prácticas", se capacitaron 7 ciudadanas(os) a través de los 4 módulos y las 9 unidades temáticas dispuestas. Para este período no se registraron servidores(as) en el curso virtual </t>
  </si>
  <si>
    <t xml:space="preserve">Con corte al mes de enero no se registraron servidores(as) en el curso virtual </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</si>
  <si>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</si>
  <si>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Logros: En enero se realizó una sesión de asitencia técnica con Transmilenio con el fin de revisar la propuesta para fortalecer la atención a mujeres víctimas de violencias basadas en género en el sistema de transporte Transmilenio a través de las Duplas Psicojurídicas de la SDMujer en articulación con el personal de Transmilenio.
Beneficios: Las entidades cuentan con lineamientos para prevenir y atender las violencias contra las mujeres e insumos para políticas públicas que aportan a la transversalización del derecho de las mujeres a una vida libre de violencia
No se presentaron retrasos</t>
  </si>
  <si>
    <t>En enero para el fortalecimiento de los componentes del Sistema SOFIA, se realizó una sesión de asitencia técnica con Transmilenio con el fin de revisar la propuesta para fortalecer la atención a mujeres víctimas de violencias basadas en género en el sistema de transporte Transmilenio a través de las Duplas Psicojurídicas de la SDMujer en articulación con el personal de Transmilenio.</t>
  </si>
  <si>
    <t>Con corte al mes de enero para el fortalecimiento de los componentes del Sistema SOFIA, se realizó una sesión de asitencia técnica con Transmilenio con el fin de revisar la propuesta para fortalecer la atención a mujeres víctimas de violencias basadas en género en el sistema de transporte Transmilenio a través de las Duplas Psicojurídicas de la SDMujer en articulación con el personal de Transmilenio.</t>
  </si>
  <si>
    <t>En enero se realizó una sesión de asitencia técnica con Transmilenio con el fin de revisar la propuesta para fortalecer la atención a mujeres víctimas de violencias basadas en género en el sistema de transporte Transmilenio a través de las Duplas Psicojurídicas de la SDMujer en articulación con el personal de Transmilenio</t>
  </si>
  <si>
    <t>Con corte al mes de enero para el fortalecimiento de los componentes del Sistema SOFIA, se realizó una sesión de asitencia técnica</t>
  </si>
  <si>
    <t>Durante el mes de enero de 2024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Integral estuvieron disponibles para las ciudadanas que contaban con una medida de protección emitida por las autoridades competentes, brindando atención interdisciplinar por profesionales en las área de psicología, jurídica, trabajo social, pedagogía, enfermería y nutrición.
Desde la Modalidad Intermedia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</si>
  <si>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No se presentaron retrasos.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</si>
  <si>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modalidad de acogida y acorde con sus necesidades y condiciones. </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</si>
  <si>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</si>
  <si>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Con corte al mes de enero se dio cumplimiento a la operación de la Estrategia Casa Refugio a través del funcionamiento de 6 casas, 4 en modalidad tradicional, 1 en modalidad intermedia y 1 en modalidad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 la Modalidad Tradicional estuvieron disponibles para las ciudadanas que contaban con una medida de protección emitida por las autoridades competentes, brindando intervención interdisciplinar por profesionales de derecho, psicología, pedagogía, trabajo social, enfermería y nutrición.
Desde la Modalidad Intermedia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Modalidad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</si>
  <si>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enero se llevaron a cabo 46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Con corte al mes de enero se llevaron a cabo 46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</si>
  <si>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enero se realizaron 13 reuniones de supervisión técnica en las 6 Casas Refugio que operaron durante el mes, las cuales estuvieron relacionadas con la revisión del proceso de atención que se brinda a las mujeres acogidas y lineamientos.
Con corte al mes de enero se desarrollaron 13 reuniones relacionadas con el componente técnico de las 6 Casas Refugio que operaron en este periodo, relacionadas con la supervisión general y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modalidad de atención y acogida. 
No se presentaron retrasos.</t>
  </si>
  <si>
    <t>Logros: En el mes de enero se recibieron 44 solicitudes de cupo (mujeres víctimas de violencia y personas a cargo) en el correo institucional de Casas Refugio, de las cuales se aceptaron y se realizaron los trámites de ingreso para 33 solicitudes al evidenciar que cumplían con los criterios, 8 resultaron en desistimiento de cupo y 3 no cumplieron con los criterios para el ingreso a Casa Refugio.
Con corte al mes de enero se recibieron 44 solicitudes de cupo (mujeres víctimas de violencia y personas a cargo) en el correo institucional de Casas Refugio, de las cuales se aceptaron y se realizaron los trámites de ingreso para 33 solicitudes al evidenciar que cumplían con los criterios, 8 resultaron en desistimiento de cupo y 3 no cumplieron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</si>
  <si>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 xml:space="preserve">Durante el mes de enero se recibieron 44 solicitudes de cupo (mujeres víctimas de violencia y personas a cargo) en el correo institucional de Casas Refugio, de las cuales se aceptaron y se realizaron los trámites de ingreso para 33 solicitudes al evidenciar que cumplían con los criterios, 8 resultaron en desistimiento de cupo y 3 no cumplieron con los criterios para el ingreso a Casa Refugio. 
Las 33 solicitudes de cupo que cumplieron con los criterios de ingreso, conllevaron la acogida de 77 personas nuevas, entre las cuales se encontraban 34 mujeres adultas víctimas de violencia y 43 niños, niñas y adolescentes. Durante el mes de enero estuvieron acogidas un total de 189 personas (mujeres víctimas de violencia y personas a cargo) en las Casas Refugio. </t>
  </si>
  <si>
    <t xml:space="preserve">Con corte al mes de enero se recibieron 44 solicitudes de cupo (mujeres víctimas de violencia y personas a cargo) en el correo institucional de Casas Refugio, de las cuales se aceptaron y se realizaron los trámites de ingreso para 33 solicitudes al evidenciar que cumplían con los criterios, 8 resultaron en desistimiento de cupo y 3 no cumplieron criterios para el ingreso a Casa Refugio.
Las 33 solicitudes de cupo que cumplieron con los criterios de ingreso, conllevaron la acogida de 77 personas nuevas, entre las cuales se encontraban 34 mujeres adultas víctimas de violencia y 43 niños, niñas, adolescentes y personas de sus grupos familiares. </t>
  </si>
  <si>
    <t>Logros: En el mes de enero se brindó acogida a 77 personas nuevas (mujeres víctimas de violencia y personas a cargo) que cumplieron los criterios de ingreso a las Casas Refugio, de las cuales 34 fueron mujeres adultas y adultas mayores, 4 adolescentes, 28 niñas y niños y 11 bebés. Bajo ese marco, en enero estuvieron acogidas un total de 189 personas en la Estrategia de Casas Refugio en sus tres Modalidades: Tradicional, Intermedia y Rural. 
Con corte al mes de enero se brindó acogida a 77 personas nuevas (mujeres víctimas de violencia y personas a cargo) que cumplieron los criterios de ingreso a las Casas Refugio, de las cuales 34 fueron mujeres adultas y adultas mayores y 43 niños, niñas y adolescentes.
Beneficios: La acogida a mujeres víctimas de violencia y los miembros de sus sistemas familiares aportó a salvaguardar su vida e integridad personal y garantizó un proceso de atención integral que fomenta sus capacidades y oportunidades.
No se presentaron retrasos.</t>
  </si>
  <si>
    <t>Con corte al mes de enero se dio cumplimiento a la operación de la Estrategia Casas Refugio a través del funcionamiento de 6 casas, 4 en la Modalidad de Atención Tradicional, 1 de la Modalidad Intermedia y 1 de la Modalidad Rural.</t>
  </si>
  <si>
    <t>En el mes de enero se dio cumplimiento a la operación de la Estrategia Casas Refugio a través del funcionamiento de 6 casas, 4 en la Modalidad de Atención Tradicional, 1 de la Modalidad Intermedia y 1 de la Modalidad Rural.</t>
  </si>
  <si>
    <t xml:space="preserve">Durante el mes de enero ingresaron un total de 77 personas nuevas en las Casas Refugio, de las cuales 34 fueron mujeres adultas víctimas de violencia y 43 niños, niñas, adolescentes de sus sistemas familiares dependientes. </t>
  </si>
  <si>
    <t xml:space="preserve">Con corte al mes de enero ingresaron un total de 77 personas nuevas en las Casas Refugio, de las cuales 34 fueron mujeres adultas víctimas de violencia y 43 niños, niñas, adolescentes y personas de sus sistemas familiares dependientes. </t>
  </si>
  <si>
    <t>Durante el mes de enero se llevaron a cabo 46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</si>
  <si>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Durante el mes de enero se realizaron 13 reuniones de supervisión técnica en las 6 Casas Refugio que operaron durante el mes, las cuales estuvieron relacionadas con el proceso de atención que se brinda a las mujeres acogidas y lineamientos.</t>
  </si>
  <si>
    <t>Durante el mes de enero se recibieron 44 solicitudes de cupo en el correo institucional de Casas Refugio, reportadas por los equipos de atención de la Secretaría Distrital de la Mujer y por las demás entidades que remiten mujeres victimas de violencia.</t>
  </si>
  <si>
    <t xml:space="preserve">Durante el mes de enero se aceptaron y se realizaron los trámites de ingreso para 33 solicitudes de cupo de mujeres víctimas de violencia que fueron recibidas en el correo institucional de Casas Refugio, al evidenciar que cumplían con los criterios de ingreso. </t>
  </si>
  <si>
    <t>En el mes de enero se acogieron un total de 51 personas nuevas en la Modalidad Tradicional de las Casas Refugio, de las cuales 21 fueron mujeres adultas víctimas de violencia y 30 niños, niñas y adolescentes.</t>
  </si>
  <si>
    <t>En el mes de enero se acogieron un total de 15 personas nuevas en la Modalidad Intermedia de las Casas Refugio, de las cuales 9 fueron mujeres adultas víctimas de violencia y 6 niños, niñas y adolescentes.</t>
  </si>
  <si>
    <t xml:space="preserve">En el mes de enero se acogieron un total de 11 personas nuevas en la Modalidad Rural de las Casas Refugio, de las cuales 4 fueron mujeres adultas víctimas de violencia y 7 niños, niñas y adolescentes. </t>
  </si>
  <si>
    <t xml:space="preserve">Durante el mes de enero ingresaron un total de 77 personas nuevas en las Casas Refugio, de las cuales 34 fueron mujeres adultas víctimas de violencia y 43 niños, niñas, adolescentes. </t>
  </si>
  <si>
    <t>Con corte al mes de enero se llevaron a cabo 46 reuniones de apoyo a la supervisión administrativa,  financiera y contable con los operadores de las 6 Casas Refugio que operaron durante este periodo, sobre temas como: revisión de insumos, inventario y gastos; seguimiento y cierres de informes presentados; y verificación del cumplimiento de obligaciones contractuales.</t>
  </si>
  <si>
    <t>Con corte al mes de enero se realizaron 13 reuniones de supervisión técnica en las 6 Casas Refugio que operaron durante este periodo, relacionadas con la supervisión general de las áreas de atención de primeros auxilios, jurídica, trabajo social, nutrición, pedagogía y psicología, sí como actividades de revisión del proceso de atención que se brinda a las mujeres acogidas.</t>
  </si>
  <si>
    <t>Con corte al mes de enero se recibieron 44 solicitudes de cupo en el correo institucional de Casas Refugio, reportadas por los equipos de atención de la Secretaría Distrital de la Mujer y por las demás entidades que remiten mujeres victimas de violencia.</t>
  </si>
  <si>
    <t>Con corte al mes de enero se aceptaron y se realizaron los trámites de ingreso para 33 solicitudes de cupo de mujeres víctimas de violencia que fueron recibidas en el correo institucional de Casas Refugio, al evidenciar que cumplían con los criterios de ingreso.</t>
  </si>
  <si>
    <t>Con corte al mes de enero se acogieron un total de 51 personas nuevas en la Modalidad Tradicional de las Casas Refugio, de las cuales 21 fueron mujeres adultas víctimas de violencia y 30 niños, niñas, adolescentes y personas de su sistema familiar dependiente.</t>
  </si>
  <si>
    <t>Con corte al mes de enero se acogieron un total de 15 personas nuevas en la Modalidad Intermedia de las Casas Refugio, de las cuales 9 fueron mujeres adultas víctimas de violencia y 6 niños, niñas y adolescentes. La operación de la Casa Refugio de Modalidad Intermedia corresponde a la ampliación de la oferta entre el año 2021 y el 2024.</t>
  </si>
  <si>
    <t>Con corte al mes de enero se acogieron un total de 11 personas nuevas en la Modalidad Rural de las Casas Refugio, de las cuales 4 fueron mujeres adultas víctimas de violencia y 7 niños, niñas y adolescentes. La operación de la Casa Rerugio de Modalidad Rural corresponde a la ampliación de la oferta entre el año 2021 y el 2024.</t>
  </si>
  <si>
    <t xml:space="preserve">Con corte al mes de enero ingresaron un total de 77 personas nuevas en las Casas Refugio, de las cuales de las cuales 34 fueron mujeres adultas víctimas de violencia y 43 niños, niñas, adolescentes y personas de sus sistemas familiares dependientes. </t>
  </si>
  <si>
    <t>https://secretariadistritald-my.sharepoint.com/:f:/r/personal/lylopez_sdmujer_gov_co/Documents/SFOM/OTROS/Datos%20adjuntos/Evidencias%20Plan%20de%20Acci%C3%B3n%202024/Enero/Meta%201/1.%20Tipo%20intervencion%20LPD?csf=1&amp;web=1&amp;e=NM6nRe</t>
  </si>
  <si>
    <t>https://secretariadistritald-my.sharepoint.com/:f:/r/personal/lylopez_sdmujer_gov_co/Documents/SFOM/OTROS/Datos%20adjuntos/Evidencias%20Plan%20de%20Acci%C3%B3n%202024/Enero/Meta%201/2.%20AgenciaMuj?csf=1&amp;web=1&amp;e=sGUmlh</t>
  </si>
  <si>
    <t>https://secretariadistritald-my.sharepoint.com/:f:/r/personal/lylopez_sdmujer_gov_co/Documents/SFOM/OTROS/Datos%20adjuntos/Evidencias%20Plan%20de%20Acci%C3%B3n%202024/Enero/Meta%201/3.%20Atenciones%20MovilMujer?csf=1&amp;web=1&amp;e=zGYhTU</t>
  </si>
  <si>
    <t>https://secretariadistritald-my.sharepoint.com/:f:/r/personal/lylopez_sdmujer_gov_co/Documents/SFOM/OTROS/Datos%20adjuntos/Evidencias%20Plan%20de%20Acci%C3%B3n%202024/Enero/Meta%202/4.%20Seguimientos%20LPD?csf=1&amp;web=1&amp;e=SXbDOv</t>
  </si>
  <si>
    <t>https://secretariadistritald-my.sharepoint.com/:f:/r/personal/lylopez_sdmujer_gov_co/Documents/SFOM/OTROS/Datos%20adjuntos/Evidencias%20Plan%20de%20Acci%C3%B3n%202024/Enero/Meta%203/6.%20Lineamientos%20CR?csf=1&amp;web=1&amp;e=t7klfb</t>
  </si>
  <si>
    <t>https://secretariadistritald-my.sharepoint.com/:f:/r/personal/lylopez_sdmujer_gov_co/Documents/SFOM/OTROS/Datos%20adjuntos/Evidencias%20Plan%20de%20Acci%C3%B3n%202024/Enero/Meta%203/5.%20Supervision%20CR?csf=1&amp;web=1&amp;e=EEjyUN</t>
  </si>
  <si>
    <t>https://secretariadistritald-my.sharepoint.com/:f:/r/personal/lylopez_sdmujer_gov_co/Documents/SFOM/OTROS/Datos%20adjuntos/Evidencias%20Plan%20de%20Acci%C3%B3n%202024/Enero/Meta%204/7.%20Solicitudes%20cupo%20CR?csf=1&amp;web=1&amp;e=PChctp</t>
  </si>
  <si>
    <t>https://secretariadistritald-my.sharepoint.com/:f:/r/personal/lylopez_sdmujer_gov_co/Documents/SFOM/OTROS/Datos%20adjuntos/Evidencias%20Plan%20de%20Acci%C3%B3n%202024/Enero/Meta%204/8.%20Personas%20acogidas%20CR?csf=1&amp;web=1&amp;e=G0b9nc</t>
  </si>
  <si>
    <t>https://secretariadistritald-my.sharepoint.com/:f:/r/personal/lylopez_sdmujer_gov_co/Documents/SFOM/OTROS/Datos%20adjuntos/Evidencias%20Plan%20de%20Acci%C3%B3n%202024/Enero/Meta%205/9.%20Sensibilizacion?csf=1&amp;web=1&amp;e=PLfrWP</t>
  </si>
  <si>
    <t>https://secretariadistritald-my.sharepoint.com/:f:/r/personal/lylopez_sdmujer_gov_co/Documents/SFOM/OTROS/Datos%20adjuntos/Evidencias%20Plan%20de%20Acci%C3%B3n%202024/Enero/Meta%205/12.%20Asistencia%20tecnica%20fortalecimiento%20SOFIA?csf=1&amp;web=1&amp;e=H1Cgxe</t>
  </si>
  <si>
    <t>https://secretariadistritald-my.sharepoint.com/:b:/r/personal/lylopez_sdmujer_gov_co/Documents/SFOM/OTROS/Datos%20adjuntos/Evidencias%20Plan%20de%20Acci%C3%B3n%202024/Enero/PMR/32.%20Reporte%20SIMISIONAL_Atenciones%20efectivas.pdf?csf=1&amp;web=1&amp;e=6h1HAe</t>
  </si>
  <si>
    <t>https://secretariadistritald-my.sharepoint.com/:x:/r/personal/lylopez_sdmujer_gov_co/Documents/SFOM/OTROS/Datos%20adjuntos/Evidencias%20Plan%20de%20Acci%C3%B3n%202024/Enero/PMR/36.%20Consolidado%20PMR%20Casas%20Refugio%20Enero%202024%2006022024.xlsx?d=w4fbb2e4fedc048f9aeb55825cc92ab01&amp;csf=1&amp;web=1&amp;e=McJk8Y</t>
  </si>
  <si>
    <t xml:space="preserve">Firma: </t>
  </si>
  <si>
    <t>Cargo: Lideresa Proyecto</t>
  </si>
  <si>
    <t>Nombre: Alexandra Quintero Benavides</t>
  </si>
  <si>
    <t>Cargo: Jefe Oficina Asesora de Planeación</t>
  </si>
  <si>
    <t>Nombre: Marcela Enciso Gaitán</t>
  </si>
  <si>
    <t>Cargo: Gerenta Proyecto (E)</t>
  </si>
  <si>
    <t>Nombre: Carlos Alfonso Gaitán Sánchez</t>
  </si>
  <si>
    <t>https://secretariadistritald-my.sharepoint.com/:x:/r/personal/lylopez_sdmujer_gov_co/Documents/SFOM/OTROS/Datos%20adjuntos/Evidencias%20Plan%20de%20Acci%C3%B3n%202024/Enero/PDD/324.%20Revisi%C3%B3n%20datos%20Meta%20Efectividad%20LPD%20enero%202024%20DGC.xlsx?d=wfcbb92e984864ce28afa91ffff4c3843&amp;csf=1&amp;web=1&amp;e=eTvKLD</t>
  </si>
  <si>
    <t>https://secretariadistritald-my.sharepoint.com/:f:/r/personal/lylopez_sdmujer_gov_co/Documents/SFOM/OTROS/Datos%20adjuntos/Evidencias%20Plan%20de%20Acci%C3%B3n%202024/Enero/PDD?csf=1&amp;web=1&amp;e=MTPrr4</t>
  </si>
  <si>
    <t>Cargo: Directora de Eliminación de Violencias contra las mujeres y Acceso a la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</si>
</sst>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2"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2"/>
      <color theme="1"/>
      <name val="Times New Roman"/>
      <family val="1"/>
    </font>
    <font>
      <b/>
      <sz val="18"/>
      <color theme="0" tint="-0.34998626667073579"/>
      <name val="Calibri"/>
      <family val="2"/>
      <scheme val="minor"/>
    </font>
    <font>
      <b/>
      <sz val="11"/>
      <color theme="0" tint="-0.34998626667073579"/>
      <name val="Times New Roman"/>
      <family val="1"/>
    </font>
    <font>
      <sz val="10"/>
      <color theme="1"/>
      <name val="Arial"/>
      <family val="2"/>
    </font>
    <font>
      <sz val="11"/>
      <color theme="1"/>
      <name val="Arial"/>
      <family val="2"/>
    </font>
    <font>
      <u/>
      <sz val="11"/>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medium">
        <color indexed="64"/>
      </right>
      <top style="medium">
        <color indexed="64"/>
      </top>
      <bottom style="thin">
        <color indexed="64"/>
      </bottom>
      <diagonal/>
    </border>
  </borders>
  <cellStyleXfs count="35">
    <xf numFmtId="0" fontId="0" fillId="0" borderId="0"/>
    <xf numFmtId="0" fontId="18" fillId="3" borderId="62" applyNumberFormat="0" applyAlignment="0" applyProtection="0"/>
    <xf numFmtId="49" fontId="20" fillId="0" borderId="0" applyFill="0" applyBorder="0" applyProtection="0">
      <alignment horizontal="left" vertical="center"/>
    </xf>
    <xf numFmtId="0" fontId="21" fillId="4" borderId="63" applyNumberFormat="0" applyFont="0" applyFill="0" applyAlignment="0"/>
    <xf numFmtId="0" fontId="21" fillId="4" borderId="64" applyNumberFormat="0" applyFont="0" applyFill="0" applyAlignment="0"/>
    <xf numFmtId="0" fontId="23" fillId="5" borderId="0" applyNumberFormat="0" applyProtection="0">
      <alignment horizontal="left" wrapText="1" indent="4"/>
    </xf>
    <xf numFmtId="0" fontId="24" fillId="5" borderId="0" applyNumberFormat="0" applyProtection="0">
      <alignment horizontal="left" wrapText="1" indent="4"/>
    </xf>
    <xf numFmtId="0" fontId="22" fillId="6" borderId="0" applyNumberFormat="0" applyBorder="0" applyAlignment="0" applyProtection="0"/>
    <xf numFmtId="16" fontId="25" fillId="0" borderId="0" applyFont="0" applyFill="0" applyBorder="0" applyAlignment="0">
      <alignment horizontal="left"/>
    </xf>
    <xf numFmtId="0" fontId="26" fillId="7" borderId="0" applyNumberFormat="0" applyBorder="0" applyProtection="0">
      <alignment horizontal="center" vertical="center"/>
    </xf>
    <xf numFmtId="169"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169" fontId="4"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171" fontId="2" fillId="0" borderId="0" applyFont="0" applyFill="0" applyBorder="0" applyAlignment="0" applyProtection="0"/>
    <xf numFmtId="170" fontId="18" fillId="0" borderId="0" applyFont="0" applyFill="0" applyBorder="0" applyAlignment="0" applyProtection="0"/>
    <xf numFmtId="167" fontId="1" fillId="0" borderId="0" applyFont="0" applyFill="0" applyBorder="0" applyAlignment="0" applyProtection="0"/>
    <xf numFmtId="164" fontId="21" fillId="0" borderId="0" applyFont="0" applyFill="0" applyBorder="0" applyAlignment="0" applyProtection="0"/>
    <xf numFmtId="0" fontId="27" fillId="8" borderId="0" applyNumberFormat="0" applyBorder="0" applyAlignment="0" applyProtection="0"/>
    <xf numFmtId="0" fontId="2" fillId="0" borderId="0"/>
    <xf numFmtId="0" fontId="2" fillId="0" borderId="0"/>
    <xf numFmtId="0" fontId="21" fillId="0" borderId="0"/>
    <xf numFmtId="0" fontId="5" fillId="0" borderId="0"/>
    <xf numFmtId="0" fontId="4" fillId="0" borderId="0"/>
    <xf numFmtId="0" fontId="2" fillId="0" borderId="0"/>
    <xf numFmtId="9" fontId="1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4" fillId="0" borderId="0" applyFill="0" applyBorder="0">
      <alignment wrapText="1"/>
    </xf>
    <xf numFmtId="0" fontId="19" fillId="0" borderId="0"/>
    <xf numFmtId="0" fontId="28" fillId="5" borderId="0" applyNumberFormat="0" applyBorder="0" applyProtection="0">
      <alignment horizontal="left" indent="1"/>
    </xf>
    <xf numFmtId="0" fontId="41" fillId="0" borderId="0" applyNumberFormat="0" applyFill="0" applyBorder="0" applyAlignment="0" applyProtection="0"/>
  </cellStyleXfs>
  <cellXfs count="424">
    <xf numFmtId="0" fontId="0" fillId="0" borderId="0" xfId="0"/>
    <xf numFmtId="174" fontId="18" fillId="0" borderId="0" xfId="14" applyNumberFormat="1" applyFont="1" applyBorder="1" applyAlignment="1">
      <alignment vertical="center"/>
    </xf>
    <xf numFmtId="0" fontId="0" fillId="0" borderId="0" xfId="0" applyAlignment="1">
      <alignment vertical="center"/>
    </xf>
    <xf numFmtId="0" fontId="9" fillId="9" borderId="65" xfId="22" applyFont="1" applyFill="1" applyBorder="1" applyAlignment="1">
      <alignment vertical="center" wrapText="1"/>
    </xf>
    <xf numFmtId="0" fontId="9" fillId="9" borderId="0" xfId="22" applyFont="1" applyFill="1" applyAlignment="1">
      <alignment vertical="center" wrapText="1"/>
    </xf>
    <xf numFmtId="0" fontId="11" fillId="9" borderId="0" xfId="22" applyFont="1" applyFill="1" applyAlignment="1">
      <alignment vertical="center" wrapText="1"/>
    </xf>
    <xf numFmtId="0" fontId="9" fillId="9" borderId="1" xfId="22" applyFont="1" applyFill="1" applyBorder="1" applyAlignment="1">
      <alignment vertical="center" wrapText="1"/>
    </xf>
    <xf numFmtId="0" fontId="8" fillId="9" borderId="0" xfId="22" applyFont="1" applyFill="1" applyAlignment="1">
      <alignment vertical="center" wrapText="1"/>
    </xf>
    <xf numFmtId="0" fontId="8" fillId="9" borderId="2" xfId="22" applyFont="1" applyFill="1" applyBorder="1" applyAlignment="1">
      <alignment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9" borderId="1" xfId="22" applyFont="1" applyFill="1" applyBorder="1" applyAlignment="1">
      <alignment horizontal="center" vertical="center" wrapText="1"/>
    </xf>
    <xf numFmtId="0" fontId="9" fillId="9" borderId="66" xfId="22" applyFont="1" applyFill="1" applyBorder="1" applyAlignment="1">
      <alignment horizontal="center" vertical="center" wrapText="1"/>
    </xf>
    <xf numFmtId="0" fontId="12" fillId="9" borderId="0" xfId="22" applyFont="1" applyFill="1" applyAlignment="1">
      <alignment horizontal="center" vertical="center" wrapText="1"/>
    </xf>
    <xf numFmtId="0" fontId="9" fillId="9" borderId="0" xfId="22" applyFont="1" applyFill="1" applyAlignment="1">
      <alignment horizontal="center" vertical="center" wrapText="1"/>
    </xf>
    <xf numFmtId="0" fontId="12" fillId="0" borderId="0" xfId="22" applyFont="1" applyAlignment="1">
      <alignment horizontal="center" vertical="center" wrapText="1"/>
    </xf>
    <xf numFmtId="0" fontId="13"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0" fillId="0" borderId="0" xfId="0" applyNumberFormat="1" applyAlignment="1">
      <alignment vertical="center"/>
    </xf>
    <xf numFmtId="165" fontId="18" fillId="0" borderId="0" xfId="15" applyFont="1" applyAlignment="1">
      <alignment vertical="center"/>
    </xf>
    <xf numFmtId="0" fontId="9" fillId="0" borderId="3" xfId="22" applyFont="1" applyBorder="1" applyAlignment="1">
      <alignment horizontal="center" vertical="center" wrapText="1"/>
    </xf>
    <xf numFmtId="0" fontId="9" fillId="0" borderId="4" xfId="22" applyFont="1" applyBorder="1" applyAlignment="1">
      <alignment horizontal="left" vertical="center" wrapText="1"/>
    </xf>
    <xf numFmtId="0" fontId="9" fillId="10" borderId="5" xfId="22" applyFont="1" applyFill="1" applyBorder="1" applyAlignment="1">
      <alignment horizontal="left" vertical="center" wrapText="1"/>
    </xf>
    <xf numFmtId="165" fontId="29" fillId="0" borderId="0" xfId="15" applyFont="1" applyAlignment="1">
      <alignment vertical="center"/>
    </xf>
    <xf numFmtId="0" fontId="29" fillId="0" borderId="0" xfId="0" applyFont="1" applyAlignment="1">
      <alignment vertical="center"/>
    </xf>
    <xf numFmtId="0" fontId="9" fillId="10" borderId="6" xfId="22" applyFont="1" applyFill="1" applyBorder="1" applyAlignment="1">
      <alignment horizontal="left" vertical="center" wrapText="1"/>
    </xf>
    <xf numFmtId="9" fontId="8" fillId="10" borderId="6" xfId="28" applyFont="1" applyFill="1" applyBorder="1" applyAlignment="1" applyProtection="1">
      <alignment horizontal="center" vertical="center" wrapText="1"/>
      <protection locked="0"/>
    </xf>
    <xf numFmtId="0" fontId="9" fillId="0" borderId="6" xfId="22" applyFont="1" applyBorder="1" applyAlignment="1">
      <alignment horizontal="left" vertical="center" wrapText="1"/>
    </xf>
    <xf numFmtId="9" fontId="8" fillId="10" borderId="5" xfId="28" applyFont="1" applyFill="1" applyBorder="1" applyAlignment="1" applyProtection="1">
      <alignment horizontal="center" vertical="center" wrapText="1"/>
      <protection locked="0"/>
    </xf>
    <xf numFmtId="0" fontId="30" fillId="0" borderId="0" xfId="0" applyFont="1" applyAlignment="1">
      <alignment vertical="center"/>
    </xf>
    <xf numFmtId="0" fontId="32" fillId="10" borderId="7" xfId="0" applyFont="1" applyFill="1" applyBorder="1" applyAlignment="1">
      <alignment vertical="center"/>
    </xf>
    <xf numFmtId="0" fontId="32" fillId="10" borderId="8" xfId="0" applyFont="1" applyFill="1" applyBorder="1" applyAlignment="1">
      <alignment vertical="center"/>
    </xf>
    <xf numFmtId="0" fontId="32" fillId="10" borderId="0" xfId="0" applyFont="1" applyFill="1" applyAlignment="1">
      <alignment vertical="center"/>
    </xf>
    <xf numFmtId="0" fontId="32" fillId="10" borderId="9" xfId="0" applyFont="1" applyFill="1" applyBorder="1" applyAlignment="1">
      <alignment vertical="center"/>
    </xf>
    <xf numFmtId="0" fontId="32" fillId="10" borderId="10" xfId="0" applyFont="1" applyFill="1" applyBorder="1" applyAlignment="1">
      <alignment vertical="center"/>
    </xf>
    <xf numFmtId="0" fontId="32" fillId="10" borderId="11" xfId="0" applyFont="1" applyFill="1" applyBorder="1" applyAlignment="1">
      <alignment vertical="center"/>
    </xf>
    <xf numFmtId="0" fontId="32"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168" fontId="30" fillId="0" borderId="6" xfId="11" applyFont="1" applyBorder="1" applyAlignment="1">
      <alignment horizontal="center" vertical="center" wrapText="1"/>
    </xf>
    <xf numFmtId="0" fontId="30" fillId="0" borderId="6" xfId="0" applyFont="1" applyBorder="1" applyAlignment="1">
      <alignment vertical="center"/>
    </xf>
    <xf numFmtId="0" fontId="9" fillId="10" borderId="3" xfId="0" applyFont="1" applyFill="1" applyBorder="1" applyAlignment="1">
      <alignment horizontal="center" vertical="center" wrapText="1"/>
    </xf>
    <xf numFmtId="0" fontId="33" fillId="10" borderId="6" xfId="0" applyFont="1" applyFill="1" applyBorder="1" applyAlignment="1">
      <alignment horizontal="center" vertical="center"/>
    </xf>
    <xf numFmtId="0" fontId="30" fillId="0" borderId="0" xfId="0" applyFont="1" applyAlignment="1">
      <alignment horizontal="center" vertical="center"/>
    </xf>
    <xf numFmtId="0" fontId="34" fillId="0" borderId="6" xfId="0" applyFont="1" applyBorder="1" applyAlignment="1">
      <alignment vertical="center"/>
    </xf>
    <xf numFmtId="0" fontId="33" fillId="10" borderId="6" xfId="0" applyFont="1" applyFill="1" applyBorder="1" applyAlignment="1">
      <alignment horizontal="left" vertical="center"/>
    </xf>
    <xf numFmtId="0" fontId="30" fillId="0" borderId="6" xfId="0" applyFont="1" applyBorder="1" applyAlignment="1">
      <alignment horizontal="left" vertical="center"/>
    </xf>
    <xf numFmtId="0" fontId="30" fillId="0" borderId="12" xfId="0" applyFont="1" applyBorder="1" applyAlignment="1">
      <alignment horizontal="left" vertical="center"/>
    </xf>
    <xf numFmtId="41" fontId="30" fillId="0" borderId="6" xfId="12" applyFont="1" applyFill="1" applyBorder="1" applyAlignment="1">
      <alignment vertical="center"/>
    </xf>
    <xf numFmtId="0" fontId="34" fillId="0" borderId="0" xfId="0" applyFont="1" applyAlignment="1">
      <alignment vertical="center"/>
    </xf>
    <xf numFmtId="0" fontId="32" fillId="0" borderId="0" xfId="0" applyFont="1" applyAlignment="1">
      <alignment horizontal="left" vertical="center"/>
    </xf>
    <xf numFmtId="0" fontId="32" fillId="10" borderId="6" xfId="0" applyFont="1" applyFill="1" applyBorder="1" applyAlignment="1">
      <alignment vertical="center"/>
    </xf>
    <xf numFmtId="41" fontId="30" fillId="0" borderId="12" xfId="12" applyFont="1" applyFill="1" applyBorder="1" applyAlignment="1">
      <alignment vertical="center"/>
    </xf>
    <xf numFmtId="49" fontId="30" fillId="0" borderId="12" xfId="12" applyNumberFormat="1" applyFont="1" applyFill="1" applyBorder="1" applyAlignment="1">
      <alignment vertical="center"/>
    </xf>
    <xf numFmtId="49" fontId="30" fillId="0" borderId="6" xfId="12" applyNumberFormat="1" applyFont="1" applyFill="1" applyBorder="1" applyAlignment="1">
      <alignment vertical="center"/>
    </xf>
    <xf numFmtId="0" fontId="30" fillId="0" borderId="0" xfId="0" applyFont="1" applyAlignment="1">
      <alignment horizontal="left" vertical="center"/>
    </xf>
    <xf numFmtId="0" fontId="14" fillId="9" borderId="0" xfId="0" applyFont="1" applyFill="1" applyAlignment="1">
      <alignment vertical="center"/>
    </xf>
    <xf numFmtId="0" fontId="14"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4"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9" fontId="9" fillId="10" borderId="5" xfId="28" applyFont="1" applyFill="1" applyBorder="1" applyAlignment="1" applyProtection="1">
      <alignment horizontal="center" vertical="center" wrapText="1"/>
    </xf>
    <xf numFmtId="0" fontId="35"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vertical="center"/>
    </xf>
    <xf numFmtId="0" fontId="9" fillId="0" borderId="1" xfId="22" applyFont="1" applyBorder="1" applyAlignment="1">
      <alignment vertical="center" wrapText="1"/>
    </xf>
    <xf numFmtId="0" fontId="9" fillId="0" borderId="0" xfId="22" applyFont="1" applyAlignment="1">
      <alignment vertical="center" wrapText="1"/>
    </xf>
    <xf numFmtId="0" fontId="11" fillId="0" borderId="0" xfId="22" applyFont="1" applyAlignment="1">
      <alignment vertical="center" wrapText="1"/>
    </xf>
    <xf numFmtId="0" fontId="8" fillId="0" borderId="0" xfId="22" applyFont="1" applyAlignment="1">
      <alignment vertical="center" wrapText="1"/>
    </xf>
    <xf numFmtId="0" fontId="8" fillId="0" borderId="2" xfId="22" applyFont="1" applyBorder="1" applyAlignment="1">
      <alignment vertical="center" wrapText="1"/>
    </xf>
    <xf numFmtId="172" fontId="18" fillId="0" borderId="6" xfId="10" applyNumberFormat="1" applyFont="1" applyBorder="1" applyAlignment="1">
      <alignment vertical="center"/>
    </xf>
    <xf numFmtId="172" fontId="18" fillId="0" borderId="4" xfId="10" applyNumberFormat="1" applyFont="1" applyBorder="1" applyAlignment="1">
      <alignment vertical="center"/>
    </xf>
    <xf numFmtId="172" fontId="18" fillId="0" borderId="12" xfId="10" applyNumberFormat="1" applyFont="1" applyBorder="1" applyAlignment="1">
      <alignment vertical="center"/>
    </xf>
    <xf numFmtId="172" fontId="18" fillId="0" borderId="15" xfId="10" applyNumberFormat="1" applyFont="1" applyBorder="1" applyAlignment="1">
      <alignment vertical="center"/>
    </xf>
    <xf numFmtId="9" fontId="18" fillId="0" borderId="16" xfId="28" applyFont="1" applyBorder="1" applyAlignment="1">
      <alignment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4" fillId="12" borderId="6" xfId="0" applyFont="1" applyFill="1" applyBorder="1" applyAlignment="1">
      <alignment horizontal="center" vertical="center"/>
    </xf>
    <xf numFmtId="0" fontId="10" fillId="12" borderId="6" xfId="0" applyFont="1" applyFill="1" applyBorder="1" applyAlignment="1">
      <alignment horizontal="center" vertical="center"/>
    </xf>
    <xf numFmtId="9" fontId="18" fillId="0" borderId="12" xfId="28" applyFont="1" applyBorder="1" applyAlignment="1">
      <alignment vertical="center"/>
    </xf>
    <xf numFmtId="169" fontId="9" fillId="0" borderId="3" xfId="10" applyFont="1" applyFill="1" applyBorder="1" applyAlignment="1" applyProtection="1">
      <alignment horizontal="center" vertical="center" wrapText="1"/>
    </xf>
    <xf numFmtId="0" fontId="9" fillId="10" borderId="12" xfId="0" applyFont="1" applyFill="1" applyBorder="1" applyAlignment="1">
      <alignment horizontal="center" vertical="center" wrapText="1"/>
    </xf>
    <xf numFmtId="9" fontId="32" fillId="10" borderId="6" xfId="28" applyFont="1" applyFill="1" applyBorder="1" applyAlignment="1">
      <alignment horizontal="center" vertical="center" wrapText="1"/>
    </xf>
    <xf numFmtId="9" fontId="30" fillId="0" borderId="0" xfId="28" applyFont="1" applyAlignment="1">
      <alignment vertical="center"/>
    </xf>
    <xf numFmtId="176" fontId="14"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9" fillId="13" borderId="6" xfId="22" applyFont="1" applyFill="1" applyBorder="1" applyAlignment="1">
      <alignment horizontal="center" vertical="center" wrapText="1"/>
    </xf>
    <xf numFmtId="0" fontId="9" fillId="9" borderId="67" xfId="22" applyFont="1" applyFill="1" applyBorder="1" applyAlignment="1">
      <alignment vertical="center" wrapText="1"/>
    </xf>
    <xf numFmtId="0" fontId="9" fillId="9" borderId="68" xfId="22" applyFont="1" applyFill="1" applyBorder="1" applyAlignment="1">
      <alignment vertical="center" wrapText="1"/>
    </xf>
    <xf numFmtId="0" fontId="9" fillId="13" borderId="18" xfId="22" applyFont="1" applyFill="1" applyBorder="1" applyAlignment="1">
      <alignment horizontal="center" vertical="center" wrapText="1"/>
    </xf>
    <xf numFmtId="0" fontId="9" fillId="13" borderId="19" xfId="22" applyFont="1" applyFill="1" applyBorder="1" applyAlignment="1">
      <alignment horizontal="center" vertical="center" wrapText="1"/>
    </xf>
    <xf numFmtId="172" fontId="18" fillId="0" borderId="21" xfId="10" applyNumberFormat="1" applyFont="1" applyBorder="1" applyAlignment="1">
      <alignment vertical="center"/>
    </xf>
    <xf numFmtId="172" fontId="18" fillId="0" borderId="22" xfId="10" applyNumberFormat="1" applyFont="1" applyBorder="1" applyAlignment="1">
      <alignment vertical="center"/>
    </xf>
    <xf numFmtId="172" fontId="18" fillId="0" borderId="16" xfId="10" applyNumberFormat="1" applyFont="1" applyBorder="1" applyAlignment="1">
      <alignment vertical="center"/>
    </xf>
    <xf numFmtId="0" fontId="8" fillId="0" borderId="23" xfId="22" applyFont="1" applyBorder="1" applyAlignment="1">
      <alignment horizontal="left" vertical="center" wrapText="1"/>
    </xf>
    <xf numFmtId="168" fontId="9" fillId="0" borderId="5" xfId="11" applyFont="1" applyFill="1" applyBorder="1" applyAlignment="1" applyProtection="1">
      <alignment horizontal="center" vertical="center" wrapText="1"/>
    </xf>
    <xf numFmtId="9" fontId="9" fillId="0" borderId="6" xfId="22" applyNumberFormat="1" applyFont="1" applyBorder="1" applyAlignment="1">
      <alignment horizontal="center" vertical="center" wrapText="1"/>
    </xf>
    <xf numFmtId="9" fontId="9" fillId="0" borderId="5" xfId="22" applyNumberFormat="1" applyFont="1" applyBorder="1" applyAlignment="1">
      <alignment horizontal="center" vertical="center" wrapText="1"/>
    </xf>
    <xf numFmtId="0" fontId="9" fillId="13" borderId="24" xfId="22" applyFont="1" applyFill="1" applyBorder="1" applyAlignment="1">
      <alignment horizontal="center" vertical="center" wrapText="1"/>
    </xf>
    <xf numFmtId="0" fontId="9" fillId="13" borderId="25" xfId="22" applyFont="1" applyFill="1" applyBorder="1" applyAlignment="1">
      <alignment horizontal="center" vertical="center" wrapText="1"/>
    </xf>
    <xf numFmtId="0" fontId="9" fillId="13" borderId="26" xfId="22" applyFont="1" applyFill="1" applyBorder="1" applyAlignment="1">
      <alignment horizontal="center" vertical="center" wrapText="1"/>
    </xf>
    <xf numFmtId="172" fontId="18" fillId="0" borderId="5" xfId="10" applyNumberFormat="1" applyFont="1" applyBorder="1" applyAlignment="1">
      <alignment vertical="center"/>
    </xf>
    <xf numFmtId="172" fontId="18" fillId="0" borderId="27" xfId="10" applyNumberFormat="1" applyFont="1" applyBorder="1" applyAlignment="1">
      <alignment vertical="center"/>
    </xf>
    <xf numFmtId="9" fontId="18" fillId="0" borderId="28" xfId="28" applyFont="1" applyBorder="1" applyAlignment="1">
      <alignment vertical="center"/>
    </xf>
    <xf numFmtId="0" fontId="8" fillId="0" borderId="1" xfId="22" applyFont="1" applyBorder="1" applyAlignment="1">
      <alignment horizontal="left" vertical="center" wrapText="1"/>
    </xf>
    <xf numFmtId="3" fontId="9" fillId="0" borderId="0" xfId="22" applyNumberFormat="1" applyFont="1" applyAlignment="1">
      <alignment horizontal="center" vertical="center" wrapText="1"/>
    </xf>
    <xf numFmtId="168" fontId="9" fillId="0" borderId="0" xfId="11" applyFont="1" applyFill="1" applyBorder="1" applyAlignment="1" applyProtection="1">
      <alignment horizontal="center" vertical="center" wrapText="1"/>
    </xf>
    <xf numFmtId="0" fontId="31" fillId="0" borderId="0" xfId="22" applyFont="1" applyAlignment="1">
      <alignment horizontal="center" vertical="center" wrapText="1"/>
    </xf>
    <xf numFmtId="0" fontId="31" fillId="0" borderId="2" xfId="22" applyFont="1" applyBorder="1" applyAlignment="1">
      <alignment horizontal="center"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15" xfId="0" applyFont="1" applyBorder="1" applyAlignment="1">
      <alignment horizontal="center" vertical="center"/>
    </xf>
    <xf numFmtId="0" fontId="15" fillId="0" borderId="22" xfId="0" applyFont="1" applyBorder="1" applyAlignment="1">
      <alignment horizontal="left" vertical="center" wrapText="1"/>
    </xf>
    <xf numFmtId="0" fontId="15" fillId="0" borderId="16" xfId="0" applyFont="1" applyBorder="1" applyAlignment="1">
      <alignment horizontal="left" vertical="center" wrapText="1"/>
    </xf>
    <xf numFmtId="0" fontId="36"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0" fillId="0" borderId="14" xfId="0" applyBorder="1"/>
    <xf numFmtId="0" fontId="0" fillId="0" borderId="4"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9" fillId="13" borderId="20" xfId="22" applyFont="1" applyFill="1" applyBorder="1" applyAlignment="1">
      <alignment vertical="center" wrapText="1"/>
    </xf>
    <xf numFmtId="0" fontId="9" fillId="13" borderId="13" xfId="22" applyFont="1" applyFill="1" applyBorder="1" applyAlignment="1">
      <alignment vertical="center" wrapText="1"/>
    </xf>
    <xf numFmtId="0" fontId="9" fillId="13" borderId="23" xfId="22" applyFont="1" applyFill="1" applyBorder="1" applyAlignment="1">
      <alignment vertical="center" wrapText="1"/>
    </xf>
    <xf numFmtId="0" fontId="9" fillId="13" borderId="31" xfId="22" applyFont="1" applyFill="1" applyBorder="1" applyAlignment="1">
      <alignment horizontal="center" vertical="center" wrapText="1"/>
    </xf>
    <xf numFmtId="0" fontId="9" fillId="12" borderId="0" xfId="22" applyFont="1" applyFill="1" applyAlignment="1">
      <alignment vertical="center" wrapText="1"/>
    </xf>
    <xf numFmtId="0" fontId="14" fillId="0" borderId="6" xfId="0" applyFont="1" applyBorder="1" applyAlignment="1">
      <alignment horizontal="center" vertical="center" wrapText="1"/>
    </xf>
    <xf numFmtId="9" fontId="9" fillId="0" borderId="3" xfId="28" applyFont="1" applyFill="1" applyBorder="1" applyAlignment="1" applyProtection="1">
      <alignment horizontal="center" vertical="center" wrapText="1"/>
    </xf>
    <xf numFmtId="1" fontId="9" fillId="10" borderId="5" xfId="28" applyNumberFormat="1" applyFont="1" applyFill="1" applyBorder="1" applyAlignment="1" applyProtection="1">
      <alignment horizontal="center" vertical="center" wrapText="1"/>
    </xf>
    <xf numFmtId="9" fontId="0" fillId="0" borderId="0" xfId="28" applyFont="1"/>
    <xf numFmtId="9" fontId="30" fillId="0" borderId="6" xfId="28"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5" xfId="22" applyFont="1" applyBorder="1" applyAlignment="1">
      <alignment horizontal="center" vertical="center" wrapText="1"/>
    </xf>
    <xf numFmtId="172" fontId="18" fillId="0" borderId="20" xfId="10" applyNumberFormat="1" applyFont="1" applyFill="1" applyBorder="1" applyAlignment="1">
      <alignment vertical="center"/>
    </xf>
    <xf numFmtId="172" fontId="18" fillId="0" borderId="21" xfId="10" applyNumberFormat="1" applyFont="1" applyFill="1" applyBorder="1" applyAlignment="1">
      <alignment vertical="center"/>
    </xf>
    <xf numFmtId="172" fontId="18" fillId="0" borderId="13" xfId="10" applyNumberFormat="1" applyFont="1" applyFill="1" applyBorder="1" applyAlignment="1">
      <alignment vertical="center"/>
    </xf>
    <xf numFmtId="172" fontId="18" fillId="0" borderId="6" xfId="10" applyNumberFormat="1" applyFont="1" applyFill="1" applyBorder="1" applyAlignment="1">
      <alignment vertical="center"/>
    </xf>
    <xf numFmtId="172" fontId="18" fillId="0" borderId="23" xfId="10" applyNumberFormat="1" applyFont="1" applyFill="1" applyBorder="1" applyAlignment="1">
      <alignment vertical="center"/>
    </xf>
    <xf numFmtId="172" fontId="18" fillId="0" borderId="5" xfId="10" applyNumberFormat="1" applyFont="1" applyFill="1" applyBorder="1" applyAlignment="1">
      <alignment vertical="center"/>
    </xf>
    <xf numFmtId="172" fontId="18" fillId="0" borderId="14" xfId="10" applyNumberFormat="1" applyFont="1" applyFill="1" applyBorder="1" applyAlignment="1">
      <alignment vertical="center"/>
    </xf>
    <xf numFmtId="172" fontId="18" fillId="0" borderId="4" xfId="10" applyNumberFormat="1" applyFont="1" applyFill="1" applyBorder="1" applyAlignment="1">
      <alignment vertical="center"/>
    </xf>
    <xf numFmtId="3" fontId="9" fillId="0" borderId="1" xfId="22" applyNumberFormat="1" applyFont="1" applyBorder="1" applyAlignment="1">
      <alignment vertical="center" wrapText="1"/>
    </xf>
    <xf numFmtId="172" fontId="39" fillId="0" borderId="6" xfId="10" applyNumberFormat="1" applyFont="1" applyFill="1" applyBorder="1" applyAlignment="1">
      <alignment horizontal="right" vertical="center"/>
    </xf>
    <xf numFmtId="172" fontId="9" fillId="0" borderId="1" xfId="22" applyNumberFormat="1" applyFont="1" applyBorder="1" applyAlignment="1">
      <alignment vertical="center" wrapText="1"/>
    </xf>
    <xf numFmtId="9" fontId="9" fillId="0" borderId="3" xfId="28" applyFont="1" applyBorder="1" applyAlignment="1">
      <alignment horizontal="center" vertical="center" wrapText="1"/>
    </xf>
    <xf numFmtId="9" fontId="30" fillId="0" borderId="6" xfId="28" applyFont="1" applyFill="1" applyBorder="1" applyAlignment="1">
      <alignment vertical="center" wrapText="1"/>
    </xf>
    <xf numFmtId="0" fontId="30" fillId="0" borderId="6" xfId="0" applyFont="1" applyBorder="1" applyAlignment="1">
      <alignment vertical="center" wrapText="1"/>
    </xf>
    <xf numFmtId="9" fontId="30" fillId="0" borderId="6" xfId="28" applyFont="1" applyBorder="1" applyAlignment="1">
      <alignment vertical="center" wrapText="1"/>
    </xf>
    <xf numFmtId="0" fontId="30" fillId="0" borderId="6" xfId="28" applyNumberFormat="1"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horizontal="left" vertical="center" wrapText="1"/>
    </xf>
    <xf numFmtId="172" fontId="9" fillId="0" borderId="3" xfId="10" applyNumberFormat="1" applyFont="1" applyBorder="1" applyAlignment="1">
      <alignment horizontal="center" vertical="center" wrapText="1"/>
    </xf>
    <xf numFmtId="172" fontId="9" fillId="0" borderId="3" xfId="10" applyNumberFormat="1" applyFont="1" applyFill="1" applyBorder="1" applyAlignment="1" applyProtection="1">
      <alignment horizontal="center" vertical="center" wrapText="1"/>
    </xf>
    <xf numFmtId="172" fontId="9" fillId="10" borderId="5" xfId="10" applyNumberFormat="1" applyFont="1" applyFill="1" applyBorder="1" applyAlignment="1" applyProtection="1">
      <alignment vertical="center" wrapText="1"/>
    </xf>
    <xf numFmtId="9" fontId="8" fillId="10" borderId="5" xfId="30" applyFont="1" applyFill="1" applyBorder="1" applyAlignment="1" applyProtection="1">
      <alignment horizontal="center" vertical="center" wrapText="1"/>
    </xf>
    <xf numFmtId="173" fontId="9" fillId="10" borderId="5" xfId="28" applyNumberFormat="1" applyFont="1" applyFill="1" applyBorder="1" applyAlignment="1" applyProtection="1">
      <alignment horizontal="center" vertical="center" wrapText="1"/>
    </xf>
    <xf numFmtId="172" fontId="8" fillId="10" borderId="5" xfId="10" applyNumberFormat="1" applyFont="1" applyFill="1" applyBorder="1" applyAlignment="1" applyProtection="1">
      <alignment vertical="center" wrapText="1"/>
    </xf>
    <xf numFmtId="172" fontId="40" fillId="0" borderId="6" xfId="10" applyNumberFormat="1" applyFont="1" applyFill="1" applyBorder="1" applyAlignment="1">
      <alignment horizontal="right" vertical="center"/>
    </xf>
    <xf numFmtId="172" fontId="8" fillId="10" borderId="5" xfId="10" applyNumberFormat="1" applyFont="1" applyFill="1" applyBorder="1" applyAlignment="1" applyProtection="1">
      <alignment horizontal="center" vertical="center" wrapText="1"/>
    </xf>
    <xf numFmtId="9" fontId="9" fillId="0" borderId="4" xfId="28" applyFont="1" applyFill="1" applyBorder="1" applyAlignment="1" applyProtection="1">
      <alignment horizontal="center" vertical="center" wrapText="1"/>
      <protection locked="0"/>
    </xf>
    <xf numFmtId="0" fontId="0" fillId="0" borderId="0" xfId="0" applyAlignment="1">
      <alignment horizontal="left" vertical="center"/>
    </xf>
    <xf numFmtId="0" fontId="29" fillId="0" borderId="0" xfId="0" applyFont="1" applyAlignment="1">
      <alignment horizontal="left" vertical="center"/>
    </xf>
    <xf numFmtId="0" fontId="8" fillId="0" borderId="6" xfId="28" applyNumberFormat="1" applyFont="1" applyBorder="1" applyAlignment="1">
      <alignment vertical="center" wrapText="1"/>
    </xf>
    <xf numFmtId="0" fontId="8" fillId="0" borderId="6" xfId="0" applyFont="1" applyBorder="1" applyAlignment="1">
      <alignment vertical="center" wrapText="1"/>
    </xf>
    <xf numFmtId="9" fontId="8" fillId="0" borderId="6" xfId="28" applyFont="1" applyBorder="1" applyAlignment="1">
      <alignment vertical="center" wrapText="1"/>
    </xf>
    <xf numFmtId="172" fontId="9" fillId="10" borderId="5" xfId="10" applyNumberFormat="1" applyFont="1" applyFill="1" applyBorder="1" applyAlignment="1" applyProtection="1">
      <alignment horizontal="center" vertical="center" wrapText="1"/>
    </xf>
    <xf numFmtId="0" fontId="41" fillId="0" borderId="6" xfId="34" applyNumberFormat="1" applyFill="1" applyBorder="1" applyAlignment="1">
      <alignment vertical="center" wrapText="1"/>
    </xf>
    <xf numFmtId="0" fontId="41" fillId="0" borderId="6" xfId="34" applyNumberFormat="1" applyBorder="1" applyAlignment="1">
      <alignment vertical="center" wrapText="1"/>
    </xf>
    <xf numFmtId="169" fontId="8" fillId="10" borderId="5" xfId="10" applyFont="1" applyFill="1" applyBorder="1" applyAlignment="1" applyProtection="1">
      <alignment vertical="center" wrapText="1"/>
    </xf>
    <xf numFmtId="169" fontId="9" fillId="10" borderId="5" xfId="10" applyFont="1" applyFill="1" applyBorder="1" applyAlignment="1" applyProtection="1">
      <alignment vertical="center" wrapText="1"/>
    </xf>
    <xf numFmtId="9" fontId="9" fillId="0" borderId="15" xfId="22" applyNumberFormat="1" applyFont="1" applyBorder="1" applyAlignment="1">
      <alignment horizontal="center" vertical="center" wrapText="1"/>
    </xf>
    <xf numFmtId="173" fontId="9" fillId="0" borderId="12" xfId="22" applyNumberFormat="1" applyFont="1" applyBorder="1" applyAlignment="1">
      <alignment horizontal="center" vertical="center" wrapText="1"/>
    </xf>
    <xf numFmtId="9" fontId="9" fillId="0" borderId="12" xfId="22" applyNumberFormat="1" applyFont="1" applyBorder="1" applyAlignment="1">
      <alignment horizontal="center" vertical="center" wrapText="1"/>
    </xf>
    <xf numFmtId="9" fontId="8" fillId="10" borderId="12" xfId="28" applyFont="1" applyFill="1" applyBorder="1" applyAlignment="1" applyProtection="1">
      <alignment horizontal="center" vertical="center" wrapText="1"/>
      <protection locked="0"/>
    </xf>
    <xf numFmtId="9" fontId="8" fillId="10" borderId="27" xfId="28" applyFont="1" applyFill="1" applyBorder="1" applyAlignment="1" applyProtection="1">
      <alignment horizontal="center" vertical="center" wrapText="1"/>
      <protection locked="0"/>
    </xf>
    <xf numFmtId="173" fontId="9" fillId="0" borderId="5" xfId="22" applyNumberFormat="1" applyFont="1" applyBorder="1" applyAlignment="1">
      <alignment horizontal="center" vertical="center" wrapText="1"/>
    </xf>
    <xf numFmtId="172" fontId="39" fillId="0" borderId="39" xfId="10" applyNumberFormat="1" applyFont="1" applyFill="1" applyBorder="1" applyAlignment="1">
      <alignment horizontal="right" vertical="center"/>
    </xf>
    <xf numFmtId="0" fontId="9" fillId="13" borderId="69" xfId="22" applyFont="1" applyFill="1" applyBorder="1" applyAlignment="1">
      <alignment vertical="center" wrapText="1"/>
    </xf>
    <xf numFmtId="0" fontId="8" fillId="0" borderId="35"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47" xfId="22" applyFont="1" applyBorder="1" applyAlignment="1">
      <alignment horizontal="center" vertical="center" wrapText="1"/>
    </xf>
    <xf numFmtId="0" fontId="9" fillId="0" borderId="24" xfId="22" applyFont="1" applyBorder="1" applyAlignment="1">
      <alignment horizontal="center" vertical="center"/>
    </xf>
    <xf numFmtId="0" fontId="9" fillId="0" borderId="25" xfId="22" applyFont="1" applyBorder="1" applyAlignment="1">
      <alignment horizontal="center" vertical="center"/>
    </xf>
    <xf numFmtId="0" fontId="9" fillId="0" borderId="26" xfId="22" applyFont="1" applyBorder="1" applyAlignment="1">
      <alignment horizontal="center"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9" fillId="0" borderId="20" xfId="22" applyFont="1" applyBorder="1" applyAlignment="1">
      <alignment horizontal="center" vertical="center" wrapText="1"/>
    </xf>
    <xf numFmtId="0" fontId="9" fillId="0" borderId="21" xfId="22" applyFont="1" applyBorder="1" applyAlignment="1">
      <alignment horizontal="center" vertical="center" wrapText="1"/>
    </xf>
    <xf numFmtId="0" fontId="9" fillId="0" borderId="22" xfId="22" applyFont="1" applyBorder="1" applyAlignment="1">
      <alignment horizontal="center" vertical="center" wrapText="1"/>
    </xf>
    <xf numFmtId="0" fontId="9" fillId="0" borderId="23" xfId="22" applyFont="1" applyBorder="1" applyAlignment="1">
      <alignment horizontal="center" vertical="center" wrapText="1"/>
    </xf>
    <xf numFmtId="0" fontId="9" fillId="0" borderId="5" xfId="22" applyFont="1" applyBorder="1" applyAlignment="1">
      <alignment horizontal="center" vertical="center" wrapText="1"/>
    </xf>
    <xf numFmtId="0" fontId="9" fillId="0" borderId="28" xfId="22" applyFont="1" applyBorder="1" applyAlignment="1">
      <alignment horizontal="center"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9" fillId="13" borderId="35" xfId="22" applyFont="1" applyFill="1" applyBorder="1" applyAlignment="1">
      <alignment horizontal="left" vertical="center" wrapText="1"/>
    </xf>
    <xf numFmtId="0" fontId="9" fillId="13" borderId="37" xfId="22" applyFont="1" applyFill="1" applyBorder="1" applyAlignment="1">
      <alignment horizontal="left" vertical="center" wrapText="1"/>
    </xf>
    <xf numFmtId="0" fontId="9" fillId="13" borderId="1" xfId="22" applyFont="1" applyFill="1" applyBorder="1" applyAlignment="1">
      <alignment horizontal="left" vertical="center" wrapText="1"/>
    </xf>
    <xf numFmtId="0" fontId="9" fillId="13" borderId="2" xfId="22" applyFont="1" applyFill="1" applyBorder="1" applyAlignment="1">
      <alignment horizontal="left" vertical="center" wrapText="1"/>
    </xf>
    <xf numFmtId="0" fontId="9" fillId="13" borderId="47" xfId="22" applyFont="1" applyFill="1" applyBorder="1" applyAlignment="1">
      <alignment horizontal="left" vertical="center" wrapText="1"/>
    </xf>
    <xf numFmtId="0" fontId="9" fillId="13" borderId="48" xfId="22" applyFont="1" applyFill="1" applyBorder="1" applyAlignment="1">
      <alignment horizontal="left" vertical="center" wrapText="1"/>
    </xf>
    <xf numFmtId="0" fontId="9" fillId="0" borderId="35" xfId="22" applyFont="1" applyBorder="1" applyAlignment="1">
      <alignment horizontal="center" vertical="center" wrapText="1"/>
    </xf>
    <xf numFmtId="0" fontId="9" fillId="0" borderId="36" xfId="22" applyFont="1" applyBorder="1" applyAlignment="1">
      <alignment horizontal="center" vertical="center" wrapText="1"/>
    </xf>
    <xf numFmtId="0" fontId="9" fillId="0" borderId="37" xfId="22" applyFont="1" applyBorder="1" applyAlignment="1">
      <alignment horizontal="center" vertical="center" wrapText="1"/>
    </xf>
    <xf numFmtId="0" fontId="9" fillId="0" borderId="1" xfId="22" applyFont="1" applyBorder="1" applyAlignment="1">
      <alignment horizontal="center" vertical="center" wrapText="1"/>
    </xf>
    <xf numFmtId="0" fontId="9" fillId="0" borderId="0" xfId="22" applyFont="1" applyAlignment="1">
      <alignment horizontal="center" vertical="center" wrapText="1"/>
    </xf>
    <xf numFmtId="0" fontId="9" fillId="0" borderId="2" xfId="22" applyFont="1" applyBorder="1" applyAlignment="1">
      <alignment horizontal="center" vertical="center" wrapText="1"/>
    </xf>
    <xf numFmtId="0" fontId="9" fillId="0" borderId="47" xfId="22" applyFont="1" applyBorder="1" applyAlignment="1">
      <alignment horizontal="center" vertical="center" wrapText="1"/>
    </xf>
    <xf numFmtId="0" fontId="9" fillId="0" borderId="45" xfId="22" applyFont="1" applyBorder="1" applyAlignment="1">
      <alignment horizontal="center" vertical="center" wrapText="1"/>
    </xf>
    <xf numFmtId="0" fontId="9" fillId="0" borderId="48" xfId="22" applyFont="1" applyBorder="1" applyAlignment="1">
      <alignment horizontal="center" vertical="center" wrapText="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0" borderId="57" xfId="0" applyFont="1" applyBorder="1" applyAlignment="1">
      <alignment horizontal="center" vertical="center"/>
    </xf>
    <xf numFmtId="0" fontId="9" fillId="13" borderId="36" xfId="22" applyFont="1" applyFill="1" applyBorder="1" applyAlignment="1">
      <alignment horizontal="left" vertical="center" wrapText="1"/>
    </xf>
    <xf numFmtId="0" fontId="9" fillId="13" borderId="0" xfId="22" applyFont="1" applyFill="1" applyAlignment="1">
      <alignment horizontal="left" vertical="center" wrapText="1"/>
    </xf>
    <xf numFmtId="0" fontId="9" fillId="13" borderId="45" xfId="22" applyFont="1" applyFill="1" applyBorder="1" applyAlignment="1">
      <alignment horizontal="left" vertical="center" wrapText="1"/>
    </xf>
    <xf numFmtId="14" fontId="35" fillId="0" borderId="35" xfId="0" applyNumberFormat="1" applyFont="1" applyBorder="1" applyAlignment="1">
      <alignment horizontal="center" vertical="center"/>
    </xf>
    <xf numFmtId="0" fontId="35" fillId="0" borderId="3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9" fillId="0" borderId="32" xfId="22" applyFont="1" applyBorder="1" applyAlignment="1">
      <alignment horizontal="center" vertical="center" wrapText="1"/>
    </xf>
    <xf numFmtId="0" fontId="9" fillId="0" borderId="33" xfId="22" applyFont="1" applyBorder="1" applyAlignment="1">
      <alignment horizontal="center" vertical="center" wrapText="1"/>
    </xf>
    <xf numFmtId="0" fontId="9" fillId="0" borderId="34" xfId="22"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9" fillId="13" borderId="32" xfId="22" applyFont="1" applyFill="1" applyBorder="1" applyAlignment="1">
      <alignment horizontal="left" vertical="center" wrapText="1"/>
    </xf>
    <xf numFmtId="0" fontId="9" fillId="13" borderId="34" xfId="22" applyFont="1" applyFill="1" applyBorder="1" applyAlignment="1">
      <alignment horizontal="left" vertical="center" wrapText="1"/>
    </xf>
    <xf numFmtId="0" fontId="12" fillId="0" borderId="32" xfId="22" applyFont="1" applyBorder="1" applyAlignment="1">
      <alignment horizontal="center" vertical="center" wrapText="1"/>
    </xf>
    <xf numFmtId="0" fontId="12" fillId="0" borderId="33" xfId="22" applyFont="1" applyBorder="1" applyAlignment="1">
      <alignment horizontal="center" vertical="center" wrapText="1"/>
    </xf>
    <xf numFmtId="0" fontId="12" fillId="0" borderId="34" xfId="22" applyFont="1" applyBorder="1" applyAlignment="1">
      <alignment horizontal="center" vertical="center" wrapText="1"/>
    </xf>
    <xf numFmtId="0" fontId="9" fillId="13" borderId="32" xfId="22" applyFont="1" applyFill="1" applyBorder="1" applyAlignment="1">
      <alignment horizontal="center" vertical="center" wrapText="1"/>
    </xf>
    <xf numFmtId="0" fontId="9" fillId="13" borderId="33" xfId="22" applyFont="1" applyFill="1" applyBorder="1" applyAlignment="1">
      <alignment horizontal="center" vertical="center" wrapText="1"/>
    </xf>
    <xf numFmtId="0" fontId="9" fillId="13" borderId="34" xfId="22" applyFont="1" applyFill="1" applyBorder="1" applyAlignment="1">
      <alignment horizontal="center" vertical="center" wrapText="1"/>
    </xf>
    <xf numFmtId="0" fontId="9" fillId="0" borderId="24" xfId="22" applyFont="1" applyBorder="1" applyAlignment="1">
      <alignment horizontal="center" vertical="center" wrapText="1"/>
    </xf>
    <xf numFmtId="0" fontId="9" fillId="0" borderId="25" xfId="22" applyFont="1" applyBorder="1" applyAlignment="1">
      <alignment horizontal="center" vertical="center" wrapText="1"/>
    </xf>
    <xf numFmtId="0" fontId="9" fillId="0" borderId="26" xfId="22" applyFont="1" applyBorder="1" applyAlignment="1">
      <alignment horizontal="center" vertical="center" wrapText="1"/>
    </xf>
    <xf numFmtId="0" fontId="9" fillId="9" borderId="45" xfId="22" applyFont="1" applyFill="1" applyBorder="1" applyAlignment="1">
      <alignment horizontal="left" vertical="center" wrapText="1"/>
    </xf>
    <xf numFmtId="0" fontId="9" fillId="13" borderId="47" xfId="22" applyFont="1" applyFill="1" applyBorder="1" applyAlignment="1">
      <alignment horizontal="center" vertical="center" wrapText="1"/>
    </xf>
    <xf numFmtId="0" fontId="9" fillId="13" borderId="45" xfId="22" applyFont="1" applyFill="1" applyBorder="1" applyAlignment="1">
      <alignment horizontal="center" vertical="center" wrapText="1"/>
    </xf>
    <xf numFmtId="0" fontId="9" fillId="13" borderId="48" xfId="22" applyFont="1" applyFill="1" applyBorder="1" applyAlignment="1">
      <alignment horizontal="center" vertical="center" wrapText="1"/>
    </xf>
    <xf numFmtId="0" fontId="9" fillId="9" borderId="20" xfId="22" applyFont="1" applyFill="1" applyBorder="1" applyAlignment="1">
      <alignment horizontal="center" vertical="center" wrapText="1"/>
    </xf>
    <xf numFmtId="0" fontId="9" fillId="9" borderId="21" xfId="22" applyFont="1" applyFill="1" applyBorder="1" applyAlignment="1">
      <alignment horizontal="center" vertical="center" wrapText="1"/>
    </xf>
    <xf numFmtId="0" fontId="9" fillId="9" borderId="22" xfId="22" applyFont="1" applyFill="1" applyBorder="1" applyAlignment="1">
      <alignment horizontal="center" vertical="center" wrapText="1"/>
    </xf>
    <xf numFmtId="0" fontId="9" fillId="13" borderId="13" xfId="22" applyFont="1" applyFill="1" applyBorder="1" applyAlignment="1">
      <alignment horizontal="center" vertical="center" wrapText="1"/>
    </xf>
    <xf numFmtId="0" fontId="9" fillId="13" borderId="6" xfId="22" applyFont="1" applyFill="1" applyBorder="1" applyAlignment="1">
      <alignment horizontal="center" vertical="center" wrapText="1"/>
    </xf>
    <xf numFmtId="0" fontId="9" fillId="13" borderId="16" xfId="22" applyFont="1" applyFill="1" applyBorder="1" applyAlignment="1">
      <alignment horizontal="center" vertical="center" wrapText="1"/>
    </xf>
    <xf numFmtId="3" fontId="9" fillId="0" borderId="5" xfId="22" applyNumberFormat="1" applyFont="1" applyBorder="1" applyAlignment="1">
      <alignment horizontal="center" vertical="center" wrapText="1"/>
    </xf>
    <xf numFmtId="0" fontId="31" fillId="0" borderId="5" xfId="22" applyFont="1" applyBorder="1" applyAlignment="1">
      <alignment horizontal="center" vertical="center" wrapText="1"/>
    </xf>
    <xf numFmtId="0" fontId="31" fillId="0" borderId="28" xfId="22" applyFont="1" applyBorder="1" applyAlignment="1">
      <alignment horizontal="center" vertical="center" wrapText="1"/>
    </xf>
    <xf numFmtId="0" fontId="8" fillId="13" borderId="6" xfId="22" applyFont="1" applyFill="1" applyBorder="1" applyAlignment="1">
      <alignment horizontal="center" vertical="center" wrapText="1"/>
    </xf>
    <xf numFmtId="0" fontId="9" fillId="13" borderId="12" xfId="22" applyFont="1" applyFill="1" applyBorder="1" applyAlignment="1">
      <alignment horizontal="center" vertical="center" wrapText="1"/>
    </xf>
    <xf numFmtId="0" fontId="9" fillId="13" borderId="38" xfId="22" applyFont="1" applyFill="1" applyBorder="1" applyAlignment="1">
      <alignment horizontal="center" vertical="center" wrapText="1"/>
    </xf>
    <xf numFmtId="0" fontId="9" fillId="13" borderId="39" xfId="22" applyFont="1" applyFill="1" applyBorder="1" applyAlignment="1">
      <alignment horizontal="center" vertical="center" wrapText="1"/>
    </xf>
    <xf numFmtId="9" fontId="8" fillId="0" borderId="6" xfId="30" applyFont="1" applyFill="1" applyBorder="1" applyAlignment="1" applyProtection="1">
      <alignment horizontal="left" vertical="center" wrapText="1"/>
    </xf>
    <xf numFmtId="9" fontId="8" fillId="0" borderId="16" xfId="30" applyFont="1" applyFill="1" applyBorder="1" applyAlignment="1" applyProtection="1">
      <alignment horizontal="left" vertical="center" wrapText="1"/>
    </xf>
    <xf numFmtId="9" fontId="8" fillId="0" borderId="5" xfId="30" applyFont="1" applyFill="1" applyBorder="1" applyAlignment="1" applyProtection="1">
      <alignment horizontal="left" vertical="center" wrapText="1"/>
    </xf>
    <xf numFmtId="9" fontId="8" fillId="0" borderId="28" xfId="30" applyFont="1" applyFill="1" applyBorder="1" applyAlignment="1" applyProtection="1">
      <alignment horizontal="left" vertical="center" wrapText="1"/>
    </xf>
    <xf numFmtId="0" fontId="9" fillId="13" borderId="20" xfId="22" applyFont="1" applyFill="1" applyBorder="1" applyAlignment="1">
      <alignment horizontal="center" vertical="center" wrapText="1"/>
    </xf>
    <xf numFmtId="0" fontId="9" fillId="13" borderId="21" xfId="22" applyFont="1" applyFill="1" applyBorder="1" applyAlignment="1">
      <alignment horizontal="center" vertical="center" wrapText="1"/>
    </xf>
    <xf numFmtId="0" fontId="9" fillId="13" borderId="40" xfId="22" applyFont="1" applyFill="1" applyBorder="1" applyAlignment="1">
      <alignment horizontal="center" vertical="center" wrapText="1"/>
    </xf>
    <xf numFmtId="0" fontId="9" fillId="13" borderId="4" xfId="22" applyFont="1" applyFill="1" applyBorder="1" applyAlignment="1">
      <alignment horizontal="center" vertical="center" wrapText="1"/>
    </xf>
    <xf numFmtId="0" fontId="9" fillId="13" borderId="41"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43" xfId="22" applyFont="1" applyFill="1" applyBorder="1" applyAlignment="1">
      <alignment horizontal="center" vertical="center" wrapText="1"/>
    </xf>
    <xf numFmtId="0" fontId="9" fillId="13" borderId="22" xfId="22" applyFont="1" applyFill="1" applyBorder="1" applyAlignment="1">
      <alignment horizontal="center" vertical="center" wrapText="1"/>
    </xf>
    <xf numFmtId="0" fontId="9" fillId="13" borderId="52" xfId="22" applyFont="1" applyFill="1" applyBorder="1" applyAlignment="1">
      <alignment horizontal="center" vertical="center" wrapText="1"/>
    </xf>
    <xf numFmtId="0" fontId="9" fillId="0" borderId="58" xfId="22" applyFont="1" applyBorder="1" applyAlignment="1">
      <alignment horizontal="center" vertical="center" wrapText="1"/>
    </xf>
    <xf numFmtId="0" fontId="9" fillId="0" borderId="18" xfId="22" applyFont="1" applyBorder="1" applyAlignment="1">
      <alignment horizontal="center" vertical="center" wrapText="1"/>
    </xf>
    <xf numFmtId="9" fontId="9" fillId="0" borderId="3" xfId="22" applyNumberFormat="1" applyFont="1" applyBorder="1" applyAlignment="1">
      <alignment horizontal="center" vertical="center" wrapText="1"/>
    </xf>
    <xf numFmtId="0" fontId="9" fillId="0" borderId="19" xfId="22" applyFont="1" applyBorder="1" applyAlignment="1">
      <alignment horizontal="center" vertical="center" wrapText="1"/>
    </xf>
    <xf numFmtId="9" fontId="8" fillId="0" borderId="29" xfId="30" applyFont="1" applyFill="1" applyBorder="1" applyAlignment="1" applyProtection="1">
      <alignment horizontal="left" vertical="center" wrapText="1"/>
    </xf>
    <xf numFmtId="9" fontId="8" fillId="0" borderId="7" xfId="30" applyFont="1" applyFill="1" applyBorder="1" applyAlignment="1" applyProtection="1">
      <alignment horizontal="left" vertical="center" wrapText="1"/>
    </xf>
    <xf numFmtId="9" fontId="8" fillId="0" borderId="8" xfId="30" applyFont="1" applyFill="1" applyBorder="1" applyAlignment="1" applyProtection="1">
      <alignment horizontal="left" vertical="center" wrapText="1"/>
    </xf>
    <xf numFmtId="9" fontId="8" fillId="0" borderId="44" xfId="30" applyFont="1" applyFill="1" applyBorder="1" applyAlignment="1" applyProtection="1">
      <alignment horizontal="left" vertical="center" wrapText="1"/>
    </xf>
    <xf numFmtId="9" fontId="8" fillId="0" borderId="45" xfId="30" applyFont="1" applyFill="1" applyBorder="1" applyAlignment="1" applyProtection="1">
      <alignment horizontal="left" vertical="center" wrapText="1"/>
    </xf>
    <xf numFmtId="9" fontId="8" fillId="0" borderId="46" xfId="30" applyFont="1" applyFill="1" applyBorder="1" applyAlignment="1" applyProtection="1">
      <alignment horizontal="left" vertical="center" wrapText="1"/>
    </xf>
    <xf numFmtId="2" fontId="8" fillId="0" borderId="58" xfId="22" applyNumberFormat="1" applyFont="1" applyBorder="1" applyAlignment="1">
      <alignment horizontal="left" vertical="center" wrapText="1"/>
    </xf>
    <xf numFmtId="2" fontId="8" fillId="0" borderId="18" xfId="22" applyNumberFormat="1" applyFont="1" applyBorder="1" applyAlignment="1">
      <alignment horizontal="left" vertical="center" wrapText="1"/>
    </xf>
    <xf numFmtId="9" fontId="8" fillId="0" borderId="3" xfId="28" applyFont="1" applyFill="1" applyBorder="1" applyAlignment="1" applyProtection="1">
      <alignment horizontal="left" vertical="center" wrapText="1"/>
    </xf>
    <xf numFmtId="9" fontId="8" fillId="0" borderId="19" xfId="28" applyFont="1" applyFill="1" applyBorder="1" applyAlignment="1" applyProtection="1">
      <alignment horizontal="left" vertical="center" wrapText="1"/>
    </xf>
    <xf numFmtId="9" fontId="8" fillId="0" borderId="29" xfId="22" applyNumberFormat="1" applyFont="1" applyBorder="1" applyAlignment="1">
      <alignment horizontal="left" vertical="center" wrapText="1"/>
    </xf>
    <xf numFmtId="9" fontId="8" fillId="0" borderId="7" xfId="22" applyNumberFormat="1" applyFont="1" applyBorder="1" applyAlignment="1">
      <alignment horizontal="left" vertical="center" wrapText="1"/>
    </xf>
    <xf numFmtId="9" fontId="8" fillId="0" borderId="8" xfId="22" applyNumberFormat="1" applyFont="1" applyBorder="1" applyAlignment="1">
      <alignment horizontal="left" vertical="center" wrapText="1"/>
    </xf>
    <xf numFmtId="9" fontId="8" fillId="0" borderId="44" xfId="22" applyNumberFormat="1" applyFont="1" applyBorder="1" applyAlignment="1">
      <alignment horizontal="left" vertical="center" wrapText="1"/>
    </xf>
    <xf numFmtId="9" fontId="8" fillId="0" borderId="45" xfId="22" applyNumberFormat="1" applyFont="1" applyBorder="1" applyAlignment="1">
      <alignment horizontal="left" vertical="center" wrapText="1"/>
    </xf>
    <xf numFmtId="9" fontId="8" fillId="0" borderId="46" xfId="22" applyNumberFormat="1" applyFont="1" applyBorder="1" applyAlignment="1">
      <alignment horizontal="left" vertical="center" wrapText="1"/>
    </xf>
    <xf numFmtId="9" fontId="41" fillId="0" borderId="29" xfId="34" applyNumberFormat="1" applyBorder="1" applyAlignment="1">
      <alignment horizontal="left" vertical="center" wrapText="1"/>
    </xf>
    <xf numFmtId="9" fontId="8" fillId="0" borderId="59" xfId="22" applyNumberFormat="1" applyFont="1" applyBorder="1" applyAlignment="1">
      <alignment horizontal="left" vertical="center" wrapText="1"/>
    </xf>
    <xf numFmtId="9" fontId="8" fillId="0" borderId="48" xfId="22" applyNumberFormat="1" applyFont="1" applyBorder="1" applyAlignment="1">
      <alignment horizontal="left" vertical="center" wrapText="1"/>
    </xf>
    <xf numFmtId="2" fontId="8" fillId="0" borderId="14" xfId="22" applyNumberFormat="1" applyFont="1" applyBorder="1" applyAlignment="1">
      <alignment horizontal="left" vertical="center" wrapText="1"/>
    </xf>
    <xf numFmtId="2" fontId="8" fillId="0" borderId="13" xfId="22" applyNumberFormat="1" applyFont="1" applyBorder="1" applyAlignment="1">
      <alignment horizontal="left" vertical="center" wrapText="1"/>
    </xf>
    <xf numFmtId="9" fontId="8" fillId="0" borderId="17" xfId="28" applyFont="1" applyFill="1" applyBorder="1" applyAlignment="1" applyProtection="1">
      <alignment horizontal="left" vertical="center" wrapText="1"/>
    </xf>
    <xf numFmtId="9" fontId="8" fillId="0" borderId="4" xfId="28" applyFont="1" applyFill="1" applyBorder="1" applyAlignment="1" applyProtection="1">
      <alignment horizontal="left" vertical="center" wrapText="1"/>
    </xf>
    <xf numFmtId="9" fontId="8" fillId="0" borderId="15" xfId="22" applyNumberFormat="1" applyFont="1" applyBorder="1" applyAlignment="1">
      <alignment horizontal="left" vertical="center" wrapText="1"/>
    </xf>
    <xf numFmtId="9" fontId="8" fillId="0" borderId="10" xfId="22" applyNumberFormat="1" applyFont="1" applyBorder="1" applyAlignment="1">
      <alignment horizontal="left" vertical="center" wrapText="1"/>
    </xf>
    <xf numFmtId="9" fontId="8" fillId="0" borderId="11" xfId="22" applyNumberFormat="1" applyFont="1" applyBorder="1" applyAlignment="1">
      <alignment horizontal="left" vertical="center" wrapText="1"/>
    </xf>
    <xf numFmtId="9" fontId="8" fillId="0" borderId="60" xfId="22" applyNumberFormat="1" applyFont="1" applyBorder="1" applyAlignment="1">
      <alignment horizontal="left" vertical="center" wrapText="1"/>
    </xf>
    <xf numFmtId="2" fontId="8" fillId="0" borderId="13" xfId="22" applyNumberFormat="1" applyFont="1" applyBorder="1" applyAlignment="1">
      <alignment vertical="center" wrapText="1"/>
    </xf>
    <xf numFmtId="2" fontId="8" fillId="0" borderId="23" xfId="22" applyNumberFormat="1" applyFont="1" applyBorder="1" applyAlignment="1">
      <alignment vertical="center" wrapText="1"/>
    </xf>
    <xf numFmtId="9" fontId="8" fillId="0" borderId="3" xfId="28" applyFont="1" applyFill="1" applyBorder="1" applyAlignment="1" applyProtection="1">
      <alignment horizontal="center" vertical="center" wrapText="1"/>
    </xf>
    <xf numFmtId="9" fontId="8" fillId="0" borderId="19" xfId="28" applyFont="1" applyFill="1" applyBorder="1" applyAlignment="1" applyProtection="1">
      <alignment horizontal="center" vertical="center" wrapText="1"/>
    </xf>
    <xf numFmtId="9" fontId="8" fillId="0" borderId="17" xfId="28" applyFont="1" applyFill="1" applyBorder="1" applyAlignment="1" applyProtection="1">
      <alignment horizontal="center" vertical="center" wrapText="1"/>
    </xf>
    <xf numFmtId="9" fontId="8" fillId="0" borderId="4" xfId="28" applyFont="1" applyFill="1" applyBorder="1" applyAlignment="1" applyProtection="1">
      <alignment horizontal="center" vertical="center" wrapText="1"/>
    </xf>
    <xf numFmtId="2" fontId="8" fillId="0" borderId="14" xfId="22" applyNumberFormat="1" applyFont="1" applyBorder="1" applyAlignment="1">
      <alignment vertical="center" wrapText="1"/>
    </xf>
    <xf numFmtId="2" fontId="8" fillId="0" borderId="58" xfId="22" applyNumberFormat="1" applyFont="1" applyBorder="1" applyAlignment="1">
      <alignment vertical="center" wrapText="1"/>
    </xf>
    <xf numFmtId="0" fontId="25" fillId="0" borderId="18" xfId="0" applyFont="1" applyBorder="1" applyAlignment="1">
      <alignment vertical="center" wrapText="1"/>
    </xf>
    <xf numFmtId="9" fontId="8" fillId="0" borderId="6" xfId="30" applyFont="1" applyFill="1" applyBorder="1" applyAlignment="1" applyProtection="1">
      <alignment horizontal="center" vertical="center" wrapText="1"/>
    </xf>
    <xf numFmtId="9" fontId="8" fillId="0" borderId="16" xfId="30" applyFont="1" applyFill="1" applyBorder="1" applyAlignment="1" applyProtection="1">
      <alignment horizontal="center" vertical="center" wrapText="1"/>
    </xf>
    <xf numFmtId="9" fontId="8" fillId="0" borderId="5" xfId="30" applyFont="1" applyFill="1" applyBorder="1" applyAlignment="1" applyProtection="1">
      <alignment horizontal="center" vertical="center" wrapText="1"/>
    </xf>
    <xf numFmtId="9" fontId="8" fillId="0" borderId="28" xfId="30" applyFont="1" applyFill="1" applyBorder="1" applyAlignment="1" applyProtection="1">
      <alignment horizontal="center" vertical="center" wrapText="1"/>
    </xf>
    <xf numFmtId="9" fontId="8" fillId="0" borderId="29" xfId="30" applyFont="1" applyFill="1" applyBorder="1" applyAlignment="1" applyProtection="1">
      <alignment horizontal="center" vertical="center" wrapText="1"/>
    </xf>
    <xf numFmtId="9" fontId="8" fillId="0" borderId="7" xfId="30" applyFont="1" applyFill="1" applyBorder="1" applyAlignment="1" applyProtection="1">
      <alignment horizontal="center" vertical="center" wrapText="1"/>
    </xf>
    <xf numFmtId="9" fontId="8" fillId="0" borderId="8" xfId="30" applyFont="1" applyFill="1" applyBorder="1" applyAlignment="1" applyProtection="1">
      <alignment horizontal="center" vertical="center" wrapText="1"/>
    </xf>
    <xf numFmtId="9" fontId="8" fillId="0" borderId="44" xfId="30" applyFont="1" applyFill="1" applyBorder="1" applyAlignment="1" applyProtection="1">
      <alignment horizontal="center" vertical="center" wrapText="1"/>
    </xf>
    <xf numFmtId="9" fontId="8" fillId="0" borderId="45" xfId="30" applyFont="1" applyFill="1" applyBorder="1" applyAlignment="1" applyProtection="1">
      <alignment horizontal="center" vertical="center" wrapText="1"/>
    </xf>
    <xf numFmtId="9" fontId="8" fillId="0" borderId="46" xfId="30" applyFont="1" applyFill="1" applyBorder="1" applyAlignment="1" applyProtection="1">
      <alignment horizontal="center" vertical="center" wrapText="1"/>
    </xf>
    <xf numFmtId="0" fontId="0" fillId="0" borderId="18" xfId="0" applyBorder="1" applyAlignment="1">
      <alignment horizontal="left" vertical="center" wrapText="1"/>
    </xf>
    <xf numFmtId="9" fontId="9" fillId="0" borderId="3" xfId="28" applyFont="1" applyBorder="1" applyAlignment="1">
      <alignment horizontal="center" vertical="center" wrapText="1"/>
    </xf>
    <xf numFmtId="9" fontId="9" fillId="0" borderId="19" xfId="28" applyFont="1" applyBorder="1" applyAlignment="1">
      <alignment horizontal="center" vertical="center" wrapText="1"/>
    </xf>
    <xf numFmtId="0" fontId="32" fillId="0" borderId="6" xfId="0" applyFont="1" applyBorder="1" applyAlignment="1">
      <alignment horizontal="center" vertical="center" wrapText="1"/>
    </xf>
    <xf numFmtId="0" fontId="9" fillId="9" borderId="6" xfId="22" applyFont="1" applyFill="1" applyBorder="1" applyAlignment="1">
      <alignment horizontal="left" vertical="center" wrapText="1"/>
    </xf>
    <xf numFmtId="0" fontId="32" fillId="10" borderId="29"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0" xfId="0" applyFont="1" applyFill="1" applyBorder="1" applyAlignment="1">
      <alignment horizontal="center" vertical="center"/>
    </xf>
    <xf numFmtId="0" fontId="32" fillId="10" borderId="0" xfId="0" applyFont="1" applyFill="1" applyAlignment="1">
      <alignment horizontal="center" vertical="center"/>
    </xf>
    <xf numFmtId="0" fontId="32" fillId="10" borderId="15" xfId="0" applyFont="1" applyFill="1" applyBorder="1" applyAlignment="1">
      <alignment horizontal="center" vertical="center"/>
    </xf>
    <xf numFmtId="0" fontId="32" fillId="10" borderId="10" xfId="0" applyFont="1" applyFill="1" applyBorder="1" applyAlignment="1">
      <alignment horizontal="center" vertical="center"/>
    </xf>
    <xf numFmtId="0" fontId="32" fillId="10" borderId="12" xfId="0" applyFont="1" applyFill="1" applyBorder="1" applyAlignment="1">
      <alignment horizontal="center" vertical="center"/>
    </xf>
    <xf numFmtId="0" fontId="32" fillId="10" borderId="38" xfId="0" applyFont="1" applyFill="1" applyBorder="1" applyAlignment="1">
      <alignment horizontal="center" vertical="center"/>
    </xf>
    <xf numFmtId="0" fontId="30" fillId="0" borderId="6" xfId="0" applyFont="1" applyBorder="1" applyAlignment="1">
      <alignment horizontal="center" vertical="center"/>
    </xf>
    <xf numFmtId="0" fontId="32" fillId="10" borderId="12" xfId="0" applyFont="1" applyFill="1" applyBorder="1" applyAlignment="1">
      <alignment horizontal="center" vertical="center" wrapText="1"/>
    </xf>
    <xf numFmtId="0" fontId="32" fillId="10" borderId="38" xfId="0" applyFont="1" applyFill="1" applyBorder="1" applyAlignment="1">
      <alignment horizontal="center" vertical="center" wrapText="1"/>
    </xf>
    <xf numFmtId="0" fontId="32" fillId="10" borderId="39"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32" fillId="10" borderId="17" xfId="0" applyFont="1" applyFill="1" applyBorder="1" applyAlignment="1">
      <alignment horizontal="center" vertical="center" wrapText="1"/>
    </xf>
    <xf numFmtId="0" fontId="32" fillId="10" borderId="39" xfId="0" applyFont="1" applyFill="1" applyBorder="1" applyAlignment="1">
      <alignment horizontal="center" vertical="center"/>
    </xf>
    <xf numFmtId="0" fontId="32" fillId="10" borderId="8" xfId="0" applyFont="1" applyFill="1" applyBorder="1" applyAlignment="1">
      <alignment horizontal="center" vertical="center"/>
    </xf>
    <xf numFmtId="0" fontId="32" fillId="10" borderId="9" xfId="0" applyFont="1" applyFill="1" applyBorder="1" applyAlignment="1">
      <alignment horizontal="center" vertical="center"/>
    </xf>
    <xf numFmtId="0" fontId="32" fillId="10" borderId="11" xfId="0" applyFont="1" applyFill="1" applyBorder="1" applyAlignment="1">
      <alignment horizontal="center" vertical="center"/>
    </xf>
    <xf numFmtId="0" fontId="32" fillId="10" borderId="6" xfId="0" applyFont="1" applyFill="1" applyBorder="1" applyAlignment="1">
      <alignment horizontal="center" vertical="center" wrapText="1"/>
    </xf>
    <xf numFmtId="14"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2" fillId="12" borderId="6" xfId="22" applyFont="1" applyFill="1" applyBorder="1" applyAlignment="1">
      <alignment horizontal="center" vertical="center" wrapText="1"/>
    </xf>
    <xf numFmtId="0" fontId="9" fillId="12" borderId="6" xfId="22" applyFont="1" applyFill="1" applyBorder="1" applyAlignment="1">
      <alignment horizontal="center" vertical="center" wrapText="1"/>
    </xf>
    <xf numFmtId="0" fontId="9" fillId="0" borderId="43" xfId="0" applyFont="1" applyBorder="1" applyAlignment="1">
      <alignment horizontal="left" vertical="center" wrapText="1"/>
    </xf>
    <xf numFmtId="0" fontId="9" fillId="0" borderId="21" xfId="0" applyFont="1" applyBorder="1" applyAlignment="1">
      <alignment horizontal="left" vertical="center" wrapText="1"/>
    </xf>
    <xf numFmtId="0" fontId="9" fillId="0" borderId="39" xfId="0" applyFont="1" applyBorder="1" applyAlignment="1">
      <alignment horizontal="left" vertical="center" wrapText="1"/>
    </xf>
    <xf numFmtId="0" fontId="9"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2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6" xfId="0" applyFont="1" applyFill="1" applyBorder="1" applyAlignment="1">
      <alignment horizontal="center" vertical="center"/>
    </xf>
    <xf numFmtId="0" fontId="32" fillId="0" borderId="29"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horizontal="center" vertical="center"/>
    </xf>
    <xf numFmtId="0" fontId="9" fillId="0" borderId="6" xfId="0" applyFont="1" applyBorder="1" applyAlignment="1">
      <alignment vertic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60"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50" xfId="22" applyFont="1" applyFill="1" applyBorder="1" applyAlignment="1">
      <alignment horizontal="center" vertical="center" wrapText="1"/>
    </xf>
    <xf numFmtId="41" fontId="30" fillId="0" borderId="29" xfId="12" applyFont="1" applyFill="1" applyBorder="1" applyAlignment="1">
      <alignment horizontal="left" vertical="center"/>
    </xf>
    <xf numFmtId="41" fontId="30" fillId="0" borderId="30" xfId="12" applyFont="1" applyFill="1" applyBorder="1" applyAlignment="1">
      <alignment horizontal="left" vertical="center"/>
    </xf>
    <xf numFmtId="41" fontId="30" fillId="0" borderId="15" xfId="12" applyFont="1" applyFill="1" applyBorder="1" applyAlignment="1">
      <alignment horizontal="lef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F1011DF-3FAF-4839-8C4D-190EC09A0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040CFD2-5E05-4799-AE35-459CA1F41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B8F5B2F-0CDE-415C-B626-ABD8E5AE1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7511DA5-907A-4834-A578-776F723A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ECA5A71-59DA-41D8-99FB-9A77B6E4A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0318E78-733F-4A2B-B1CD-6A58163E6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270BD6B3-8F96-4D16-9942-6DDFCFF2C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C36EE94-553B-469E-8AA1-F56A5033B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787B74DD-227F-444D-A8E7-15D3511BA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r/personal/lylopez_sdmujer_gov_co/Documents/SFOM/OTROS/Datos%20adjuntos/Evidencias%20Plan%20de%20Acci%C3%B3n%202024/Enero/Meta%201/3.%20Atenciones%20MovilMujer?csf=1&amp;web=1&amp;e=zGYhTU" TargetMode="External"/><Relationship Id="rId7" Type="http://schemas.openxmlformats.org/officeDocument/2006/relationships/comments" Target="../comments1.xml"/><Relationship Id="rId2" Type="http://schemas.openxmlformats.org/officeDocument/2006/relationships/hyperlink" Target="../../../../../:f:/r/personal/lylopez_sdmujer_gov_co/Documents/SFOM/OTROS/Datos%20adjuntos/Evidencias%20Plan%20de%20Acci%C3%B3n%202024/Enero/Meta%201/2.%20AgenciaMuj?csf=1&amp;web=1&amp;e=sGUmlh" TargetMode="External"/><Relationship Id="rId1" Type="http://schemas.openxmlformats.org/officeDocument/2006/relationships/hyperlink" Target="../../../../../:f:/r/personal/lylopez_sdmujer_gov_co/Documents/SFOM/OTROS/Datos%20adjuntos/Evidencias%20Plan%20de%20Acci%C3%B3n%202024/Enero/Meta%201/1.%20Tipo%20intervencion%20LPD?csf=1&amp;web=1&amp;e=NM6nR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f:/r/personal/lylopez_sdmujer_gov_co/Documents/SFOM/OTROS/Datos%20adjuntos/Evidencias%20Plan%20de%20Acci%C3%B3n%202024/Enero/Meta%201/3.%20Atenciones%20MovilMujer?csf=1&amp;web=1&amp;e=zGYhTU" TargetMode="External"/><Relationship Id="rId13" Type="http://schemas.openxmlformats.org/officeDocument/2006/relationships/hyperlink" Target="../../../../../:f:/r/personal/lylopez_sdmujer_gov_co/Documents/SFOM/OTROS/Datos%20adjuntos/Evidencias%20Plan%20de%20Acci%C3%B3n%202024/Enero/Meta%204/7.%20Solicitudes%20cupo%20CR?csf=1&amp;web=1&amp;e=PChctp" TargetMode="External"/><Relationship Id="rId18" Type="http://schemas.openxmlformats.org/officeDocument/2006/relationships/hyperlink" Target="../../../../../:f:/r/personal/lylopez_sdmujer_gov_co/Documents/SFOM/OTROS/Datos%20adjuntos/Evidencias%20Plan%20de%20Acci%C3%B3n%202024/Enero/Meta%204/8.%20Personas%20acogidas%20CR?csf=1&amp;web=1&amp;e=G0b9nc" TargetMode="External"/><Relationship Id="rId3" Type="http://schemas.openxmlformats.org/officeDocument/2006/relationships/hyperlink" Target="../../../../../:f:/r/personal/lylopez_sdmujer_gov_co/Documents/SFOM/OTROS/Datos%20adjuntos/Evidencias%20Plan%20de%20Acci%C3%B3n%202024/Enero/Meta%201/1.%20Tipo%20intervencion%20LPD?csf=1&amp;web=1&amp;e=NM6nRe" TargetMode="External"/><Relationship Id="rId21" Type="http://schemas.openxmlformats.org/officeDocument/2006/relationships/hyperlink" Target="../../../../../:x:/r/personal/lylopez_sdmujer_gov_co/Documents/SFOM/OTROS/Datos%20adjuntos/Evidencias%20Plan%20de%20Acci%C3%B3n%202024/Enero/PDD/324.%20Revisi%C3%B3n%20datos%20Meta%20Efectividad%20LPD%20enero%202024%20DGC.xlsx?d=wfcbb92e984864ce28afa91ffff4c3843&amp;csf=1&amp;web=1&amp;e=eTvKLD" TargetMode="External"/><Relationship Id="rId7" Type="http://schemas.openxmlformats.org/officeDocument/2006/relationships/hyperlink" Target="../../../../../:f:/r/personal/lylopez_sdmujer_gov_co/Documents/SFOM/OTROS/Datos%20adjuntos/Evidencias%20Plan%20de%20Acci%C3%B3n%202024/Enero/Meta%201/3.%20Atenciones%20MovilMujer?csf=1&amp;web=1&amp;e=zGYhTU" TargetMode="External"/><Relationship Id="rId12" Type="http://schemas.openxmlformats.org/officeDocument/2006/relationships/hyperlink" Target="../../../../../:f:/r/personal/lylopez_sdmujer_gov_co/Documents/SFOM/OTROS/Datos%20adjuntos/Evidencias%20Plan%20de%20Acci%C3%B3n%202024/Enero/Meta%203/6.%20Lineamientos%20CR?csf=1&amp;web=1&amp;e=t7klfb" TargetMode="External"/><Relationship Id="rId17" Type="http://schemas.openxmlformats.org/officeDocument/2006/relationships/hyperlink" Target="../../../../../:f:/r/personal/lylopez_sdmujer_gov_co/Documents/SFOM/OTROS/Datos%20adjuntos/Evidencias%20Plan%20de%20Acci%C3%B3n%202024/Enero/Meta%204/8.%20Personas%20acogidas%20CR?csf=1&amp;web=1&amp;e=G0b9nc" TargetMode="External"/><Relationship Id="rId25" Type="http://schemas.openxmlformats.org/officeDocument/2006/relationships/comments" Target="../comments10.xml"/><Relationship Id="rId2" Type="http://schemas.openxmlformats.org/officeDocument/2006/relationships/hyperlink" Target="../../../../../:x:/r/personal/lylopez_sdmujer_gov_co/Documents/SFOM/OTROS/Datos%20adjuntos/Evidencias%20Plan%20de%20Acci%C3%B3n%202024/Enero/PMR/36.%20Consolidado%20PMR%20Casas%20Refugio%20Enero%202024%2006022024.xlsx?d=w4fbb2e4fedc048f9aeb55825cc92ab01&amp;csf=1&amp;web=1&amp;e=McJk8Y" TargetMode="External"/><Relationship Id="rId16" Type="http://schemas.openxmlformats.org/officeDocument/2006/relationships/hyperlink" Target="../../../../../:f:/r/personal/lylopez_sdmujer_gov_co/Documents/SFOM/OTROS/Datos%20adjuntos/Evidencias%20Plan%20de%20Acci%C3%B3n%202024/Enero/Meta%204/8.%20Personas%20acogidas%20CR?csf=1&amp;web=1&amp;e=G0b9nc" TargetMode="External"/><Relationship Id="rId20" Type="http://schemas.openxmlformats.org/officeDocument/2006/relationships/hyperlink" Target="../../../../../:f:/r/personal/lylopez_sdmujer_gov_co/Documents/SFOM/OTROS/Datos%20adjuntos/Evidencias%20Plan%20de%20Acci%C3%B3n%202024/Enero/Meta%205/12.%20Asistencia%20tecnica%20fortalecimiento%20SOFIA?csf=1&amp;web=1&amp;e=H1Cgxe" TargetMode="External"/><Relationship Id="rId1" Type="http://schemas.openxmlformats.org/officeDocument/2006/relationships/hyperlink" Target="../../../../../:b:/r/personal/lylopez_sdmujer_gov_co/Documents/SFOM/OTROS/Datos%20adjuntos/Evidencias%20Plan%20de%20Acci%C3%B3n%202024/Enero/PMR/32.%20Reporte%20SIMISIONAL_Atenciones%20efectivas.pdf?csf=1&amp;web=1&amp;e=6h1HAe" TargetMode="External"/><Relationship Id="rId6" Type="http://schemas.openxmlformats.org/officeDocument/2006/relationships/hyperlink" Target="../../../../../:f:/r/personal/lylopez_sdmujer_gov_co/Documents/SFOM/OTROS/Datos%20adjuntos/Evidencias%20Plan%20de%20Acci%C3%B3n%202024/Enero/Meta%201/3.%20Atenciones%20MovilMujer?csf=1&amp;web=1&amp;e=zGYhTU" TargetMode="External"/><Relationship Id="rId11" Type="http://schemas.openxmlformats.org/officeDocument/2006/relationships/hyperlink" Target="../../../../../:f:/r/personal/lylopez_sdmujer_gov_co/Documents/SFOM/OTROS/Datos%20adjuntos/Evidencias%20Plan%20de%20Acci%C3%B3n%202024/Enero/Meta%203/5.%20Supervision%20CR?csf=1&amp;web=1&amp;e=EEjyUN" TargetMode="External"/><Relationship Id="rId24" Type="http://schemas.openxmlformats.org/officeDocument/2006/relationships/vmlDrawing" Target="../drawings/vmlDrawing10.vml"/><Relationship Id="rId5" Type="http://schemas.openxmlformats.org/officeDocument/2006/relationships/hyperlink" Target="../../../../../:f:/r/personal/lylopez_sdmujer_gov_co/Documents/SFOM/OTROS/Datos%20adjuntos/Evidencias%20Plan%20de%20Acci%C3%B3n%202024/Enero/Meta%201/2.%20AgenciaMuj?csf=1&amp;web=1&amp;e=sGUmlh" TargetMode="External"/><Relationship Id="rId15" Type="http://schemas.openxmlformats.org/officeDocument/2006/relationships/hyperlink" Target="../../../../../:f:/r/personal/lylopez_sdmujer_gov_co/Documents/SFOM/OTROS/Datos%20adjuntos/Evidencias%20Plan%20de%20Acci%C3%B3n%202024/Enero/Meta%204/8.%20Personas%20acogidas%20CR?csf=1&amp;web=1&amp;e=G0b9nc" TargetMode="External"/><Relationship Id="rId23" Type="http://schemas.openxmlformats.org/officeDocument/2006/relationships/printerSettings" Target="../printerSettings/printerSettings10.bin"/><Relationship Id="rId10" Type="http://schemas.openxmlformats.org/officeDocument/2006/relationships/hyperlink" Target="../../../../../:f:/r/personal/lylopez_sdmujer_gov_co/Documents/SFOM/OTROS/Datos%20adjuntos/Evidencias%20Plan%20de%20Acci%C3%B3n%202024/Enero/Meta%202/4.%20Seguimientos%20LPD?csf=1&amp;web=1&amp;e=SXbDOv" TargetMode="External"/><Relationship Id="rId19" Type="http://schemas.openxmlformats.org/officeDocument/2006/relationships/hyperlink" Target="../../../../../:f:/r/personal/lylopez_sdmujer_gov_co/Documents/SFOM/OTROS/Datos%20adjuntos/Evidencias%20Plan%20de%20Acci%C3%B3n%202024/Enero/Meta%205/9.%20Sensibilizacion?csf=1&amp;web=1&amp;e=PLfrWP" TargetMode="External"/><Relationship Id="rId4" Type="http://schemas.openxmlformats.org/officeDocument/2006/relationships/hyperlink" Target="../../../../../:f:/r/personal/lylopez_sdmujer_gov_co/Documents/SFOM/OTROS/Datos%20adjuntos/Evidencias%20Plan%20de%20Acci%C3%B3n%202024/Enero/Meta%201/2.%20AgenciaMuj?csf=1&amp;web=1&amp;e=sGUmlh" TargetMode="External"/><Relationship Id="rId9" Type="http://schemas.openxmlformats.org/officeDocument/2006/relationships/hyperlink" Target="../../../../../:f:/r/personal/lylopez_sdmujer_gov_co/Documents/SFOM/OTROS/Datos%20adjuntos/Evidencias%20Plan%20de%20Acci%C3%B3n%202024/Enero/Meta%202/4.%20Seguimientos%20LPD?csf=1&amp;web=1&amp;e=SXbDOv" TargetMode="External"/><Relationship Id="rId14" Type="http://schemas.openxmlformats.org/officeDocument/2006/relationships/hyperlink" Target="../../../../../:f:/r/personal/lylopez_sdmujer_gov_co/Documents/SFOM/OTROS/Datos%20adjuntos/Evidencias%20Plan%20de%20Acci%C3%B3n%202024/Enero/Meta%204/7.%20Solicitudes%20cupo%20CR?csf=1&amp;web=1&amp;e=PChctp" TargetMode="External"/><Relationship Id="rId22" Type="http://schemas.openxmlformats.org/officeDocument/2006/relationships/hyperlink" Target="../../../../../:f:/r/personal/lylopez_sdmujer_gov_co/Documents/SFOM/OTROS/Datos%20adjuntos/Evidencias%20Plan%20de%20Acci%C3%B3n%202024/Enero/PDD?csf=1&amp;web=1&amp;e=MTPrr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r/personal/lylopez_sdmujer_gov_co/Documents/SFOM/OTROS/Datos%20adjuntos/Evidencias%20Plan%20de%20Acci%C3%B3n%202024/Enero/Meta%202/4.%20Seguimientos%20LPD?csf=1&amp;web=1&amp;e=SXbD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r/personal/lylopez_sdmujer_gov_co/Documents/SFOM/OTROS/Datos%20adjuntos/Evidencias%20Plan%20de%20Acci%C3%B3n%202024/Enero/Meta%203/5.%20Supervision%20CR?csf=1&amp;web=1&amp;e=EEjyUN" TargetMode="External"/><Relationship Id="rId1" Type="http://schemas.openxmlformats.org/officeDocument/2006/relationships/hyperlink" Target="../../../../../:f:/r/personal/lylopez_sdmujer_gov_co/Documents/SFOM/OTROS/Datos%20adjuntos/Evidencias%20Plan%20de%20Acci%C3%B3n%202024/Enero/Meta%203/6.%20Lineamientos%20CR?csf=1&amp;web=1&amp;e=t7klfb"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r/personal/lylopez_sdmujer_gov_co/Documents/SFOM/OTROS/Datos%20adjuntos/Evidencias%20Plan%20de%20Acci%C3%B3n%202024/Enero/Meta%204/8.%20Personas%20acogidas%20CR?csf=1&amp;web=1&amp;e=G0b9nc" TargetMode="External"/><Relationship Id="rId1" Type="http://schemas.openxmlformats.org/officeDocument/2006/relationships/hyperlink" Target="../../../../../:f:/r/personal/lylopez_sdmujer_gov_co/Documents/SFOM/OTROS/Datos%20adjuntos/Evidencias%20Plan%20de%20Acci%C3%B3n%202024/Enero/Meta%204/7.%20Solicitudes%20cupo%20CR?csf=1&amp;web=1&amp;e=PChctp"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r/personal/lylopez_sdmujer_gov_co/Documents/SFOM/OTROS/Datos%20adjuntos/Evidencias%20Plan%20de%20Acci%C3%B3n%202024/Enero/Meta%205/12.%20Asistencia%20tecnica%20fortalecimiento%20SOFIA?csf=1&amp;web=1&amp;e=H1Cgxe" TargetMode="External"/><Relationship Id="rId1" Type="http://schemas.openxmlformats.org/officeDocument/2006/relationships/hyperlink" Target="../../../../../:f:/r/personal/lylopez_sdmujer_gov_co/Documents/SFOM/OTROS/Datos%20adjuntos/Evidencias%20Plan%20de%20Acci%C3%B3n%202024/Enero/Meta%205/9.%20Sensibilizacion?csf=1&amp;web=1&amp;e=PLfrWP"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573F-0BDE-48BD-914E-FCFDE80ADD5B}">
  <sheetPr>
    <tabColor theme="7" tint="0.39997558519241921"/>
    <pageSetUpPr fitToPage="1"/>
  </sheetPr>
  <dimension ref="A1:AO46"/>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356</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5">
        <v>2041627027</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v>876445728</v>
      </c>
      <c r="C22" s="154">
        <v>876445728</v>
      </c>
      <c r="D22" s="154">
        <v>288735571</v>
      </c>
      <c r="E22" s="154"/>
      <c r="F22" s="154"/>
      <c r="G22" s="154"/>
      <c r="H22" s="154"/>
      <c r="I22" s="154"/>
      <c r="J22" s="154"/>
      <c r="K22" s="154"/>
      <c r="L22" s="154"/>
      <c r="M22" s="154"/>
      <c r="N22" s="80">
        <f>SUM(B22:M22)</f>
        <v>2041627027</v>
      </c>
      <c r="O22" s="82"/>
      <c r="P22" s="135" t="s">
        <v>37</v>
      </c>
      <c r="Q22" s="147">
        <v>3620819689</v>
      </c>
      <c r="R22" s="148"/>
      <c r="S22" s="148"/>
      <c r="T22" s="148"/>
      <c r="U22" s="148">
        <v>6455061511</v>
      </c>
      <c r="V22" s="148"/>
      <c r="W22" s="148"/>
      <c r="X22" s="148"/>
      <c r="Y22" s="148"/>
      <c r="Z22" s="148"/>
      <c r="AA22" s="148"/>
      <c r="AB22" s="148"/>
      <c r="AC22" s="103">
        <f>SUM(Q22:AB22)</f>
        <v>10075881200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3620819689</v>
      </c>
      <c r="R23" s="150"/>
      <c r="S23" s="150"/>
      <c r="T23" s="150"/>
      <c r="U23" s="150"/>
      <c r="V23" s="150"/>
      <c r="W23" s="150"/>
      <c r="X23" s="150"/>
      <c r="Y23" s="150"/>
      <c r="Z23" s="150"/>
      <c r="AA23" s="150"/>
      <c r="AB23" s="150"/>
      <c r="AC23" s="79">
        <f>SUM(Q23:AB23)</f>
        <v>3620819689</v>
      </c>
      <c r="AD23" s="79">
        <f>AC23/SUM(Q22:V22)</f>
        <v>0.35935513898278199</v>
      </c>
      <c r="AE23" s="83">
        <f>AC23/AC22</f>
        <v>0.35935513898278199</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c r="S24" s="150">
        <v>688653244</v>
      </c>
      <c r="T24" s="150">
        <v>977388815</v>
      </c>
      <c r="U24" s="150">
        <v>977388815</v>
      </c>
      <c r="V24" s="150">
        <v>977388815</v>
      </c>
      <c r="W24" s="150">
        <v>977388815</v>
      </c>
      <c r="X24" s="150">
        <v>977388815</v>
      </c>
      <c r="Y24" s="150">
        <v>977388815</v>
      </c>
      <c r="Z24" s="150">
        <v>977388815</v>
      </c>
      <c r="AA24" s="150">
        <v>977388815</v>
      </c>
      <c r="AB24" s="150">
        <v>1568117436</v>
      </c>
      <c r="AC24" s="79">
        <f>SUM(Q24:AB24)</f>
        <v>10075881200</v>
      </c>
      <c r="AD24" s="79"/>
      <c r="AE24" s="105"/>
      <c r="AF24" s="1"/>
    </row>
    <row r="25" spans="1:32" ht="32.1" customHeight="1" thickBot="1" x14ac:dyDescent="0.3">
      <c r="A25" s="137" t="s">
        <v>41</v>
      </c>
      <c r="B25" s="151">
        <v>876445728</v>
      </c>
      <c r="C25" s="152"/>
      <c r="D25" s="152"/>
      <c r="E25" s="152"/>
      <c r="F25" s="152"/>
      <c r="G25" s="152"/>
      <c r="H25" s="152"/>
      <c r="I25" s="152"/>
      <c r="J25" s="152"/>
      <c r="K25" s="152"/>
      <c r="L25" s="152"/>
      <c r="M25" s="152"/>
      <c r="N25" s="113">
        <f>SUM(B25:M25)</f>
        <v>876445728</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356</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170.45" customHeight="1" x14ac:dyDescent="0.25">
      <c r="A35" s="293" t="s">
        <v>356</v>
      </c>
      <c r="B35" s="295">
        <f>SUM(B41:B46)</f>
        <v>0.1</v>
      </c>
      <c r="C35" s="23" t="s">
        <v>57</v>
      </c>
      <c r="D35" s="165">
        <v>2000</v>
      </c>
      <c r="E35" s="165">
        <v>3000</v>
      </c>
      <c r="F35" s="165">
        <v>3000</v>
      </c>
      <c r="G35" s="165">
        <f t="shared" ref="G35:H35" si="0">12000/4</f>
        <v>3000</v>
      </c>
      <c r="H35" s="165">
        <f t="shared" si="0"/>
        <v>3000</v>
      </c>
      <c r="I35" s="165">
        <v>0</v>
      </c>
      <c r="J35" s="165">
        <v>0</v>
      </c>
      <c r="K35" s="165">
        <v>0</v>
      </c>
      <c r="L35" s="165">
        <v>0</v>
      </c>
      <c r="M35" s="165">
        <v>0</v>
      </c>
      <c r="N35" s="165">
        <v>0</v>
      </c>
      <c r="O35" s="165">
        <v>0</v>
      </c>
      <c r="P35" s="166">
        <f>SUM(D35:O35)</f>
        <v>14000</v>
      </c>
      <c r="Q35" s="297" t="s">
        <v>526</v>
      </c>
      <c r="R35" s="298"/>
      <c r="S35" s="298"/>
      <c r="T35" s="299"/>
      <c r="U35" s="280" t="s">
        <v>530</v>
      </c>
      <c r="V35" s="280"/>
      <c r="W35" s="280"/>
      <c r="X35" s="280"/>
      <c r="Y35" s="280" t="s">
        <v>527</v>
      </c>
      <c r="Z35" s="280"/>
      <c r="AA35" s="280"/>
      <c r="AB35" s="280"/>
      <c r="AC35" s="280" t="s">
        <v>528</v>
      </c>
      <c r="AD35" s="280"/>
      <c r="AE35" s="281"/>
      <c r="AG35" s="21"/>
      <c r="AH35" s="21"/>
      <c r="AI35" s="21"/>
      <c r="AJ35" s="21"/>
      <c r="AK35" s="21"/>
      <c r="AL35" s="21"/>
      <c r="AM35" s="21"/>
      <c r="AN35" s="21"/>
      <c r="AO35" s="21"/>
    </row>
    <row r="36" spans="1:41" ht="170.45" customHeight="1" thickBot="1" x14ac:dyDescent="0.3">
      <c r="A36" s="294"/>
      <c r="B36" s="296"/>
      <c r="C36" s="24" t="s">
        <v>58</v>
      </c>
      <c r="D36" s="170">
        <v>3248</v>
      </c>
      <c r="E36" s="170"/>
      <c r="F36" s="170"/>
      <c r="G36" s="167"/>
      <c r="H36" s="167"/>
      <c r="I36" s="167"/>
      <c r="J36" s="167"/>
      <c r="K36" s="167"/>
      <c r="L36" s="167"/>
      <c r="M36" s="167"/>
      <c r="N36" s="167"/>
      <c r="O36" s="167"/>
      <c r="P36" s="167">
        <f>SUM(D36:O36)</f>
        <v>3248</v>
      </c>
      <c r="Q36" s="300"/>
      <c r="R36" s="301"/>
      <c r="S36" s="301"/>
      <c r="T36" s="302"/>
      <c r="U36" s="282"/>
      <c r="V36" s="282"/>
      <c r="W36" s="282"/>
      <c r="X36" s="282"/>
      <c r="Y36" s="282"/>
      <c r="Z36" s="282"/>
      <c r="AA36" s="282"/>
      <c r="AB36" s="282"/>
      <c r="AC36" s="282"/>
      <c r="AD36" s="282"/>
      <c r="AE36" s="283"/>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s="174" customFormat="1" ht="96.6" customHeight="1" x14ac:dyDescent="0.25">
      <c r="A41" s="316" t="s">
        <v>357</v>
      </c>
      <c r="B41" s="318">
        <v>0.03</v>
      </c>
      <c r="C41" s="23" t="s">
        <v>57</v>
      </c>
      <c r="D41" s="173">
        <v>0.2</v>
      </c>
      <c r="E41" s="173">
        <v>0.2</v>
      </c>
      <c r="F41" s="173">
        <v>0.2</v>
      </c>
      <c r="G41" s="173">
        <v>0.2</v>
      </c>
      <c r="H41" s="173">
        <v>0.2</v>
      </c>
      <c r="I41" s="158">
        <v>0</v>
      </c>
      <c r="J41" s="158">
        <v>0</v>
      </c>
      <c r="K41" s="158">
        <v>0</v>
      </c>
      <c r="L41" s="158">
        <v>0</v>
      </c>
      <c r="M41" s="158">
        <v>0</v>
      </c>
      <c r="N41" s="158">
        <v>0</v>
      </c>
      <c r="O41" s="158">
        <v>0</v>
      </c>
      <c r="P41" s="184">
        <f t="shared" ref="P41:P46" si="1">SUM(D41:O41)</f>
        <v>1</v>
      </c>
      <c r="Q41" s="307" t="s">
        <v>529</v>
      </c>
      <c r="R41" s="308"/>
      <c r="S41" s="308"/>
      <c r="T41" s="308"/>
      <c r="U41" s="308"/>
      <c r="V41" s="308"/>
      <c r="W41" s="308"/>
      <c r="X41" s="309"/>
      <c r="Y41" s="313" t="s">
        <v>599</v>
      </c>
      <c r="Z41" s="308"/>
      <c r="AA41" s="308"/>
      <c r="AB41" s="308"/>
      <c r="AC41" s="308"/>
      <c r="AD41" s="308"/>
      <c r="AE41" s="314"/>
      <c r="AG41" s="175"/>
      <c r="AH41" s="175"/>
      <c r="AI41" s="175"/>
      <c r="AJ41" s="175"/>
      <c r="AK41" s="175"/>
      <c r="AL41" s="175"/>
      <c r="AM41" s="175"/>
      <c r="AN41" s="175"/>
      <c r="AO41" s="175"/>
    </row>
    <row r="42" spans="1:41" s="174" customFormat="1" ht="96.6" customHeight="1" x14ac:dyDescent="0.25">
      <c r="A42" s="317"/>
      <c r="B42" s="319"/>
      <c r="C42" s="27" t="s">
        <v>58</v>
      </c>
      <c r="D42" s="28">
        <v>0.2</v>
      </c>
      <c r="E42" s="28"/>
      <c r="F42" s="28"/>
      <c r="G42" s="28"/>
      <c r="H42" s="28"/>
      <c r="I42" s="28"/>
      <c r="J42" s="28"/>
      <c r="K42" s="28"/>
      <c r="L42" s="28"/>
      <c r="M42" s="28"/>
      <c r="N42" s="28"/>
      <c r="O42" s="28"/>
      <c r="P42" s="185">
        <f t="shared" si="1"/>
        <v>0.2</v>
      </c>
      <c r="Q42" s="320"/>
      <c r="R42" s="321"/>
      <c r="S42" s="321"/>
      <c r="T42" s="321"/>
      <c r="U42" s="321"/>
      <c r="V42" s="321"/>
      <c r="W42" s="321"/>
      <c r="X42" s="322"/>
      <c r="Y42" s="320"/>
      <c r="Z42" s="321"/>
      <c r="AA42" s="321"/>
      <c r="AB42" s="321"/>
      <c r="AC42" s="321"/>
      <c r="AD42" s="321"/>
      <c r="AE42" s="323"/>
    </row>
    <row r="43" spans="1:41" s="174" customFormat="1" ht="115.5" customHeight="1" x14ac:dyDescent="0.25">
      <c r="A43" s="303" t="s">
        <v>358</v>
      </c>
      <c r="B43" s="305">
        <v>0.04</v>
      </c>
      <c r="C43" s="29" t="s">
        <v>57</v>
      </c>
      <c r="D43" s="173">
        <v>0.2</v>
      </c>
      <c r="E43" s="173">
        <v>0.2</v>
      </c>
      <c r="F43" s="173">
        <v>0.2</v>
      </c>
      <c r="G43" s="173">
        <v>0.2</v>
      </c>
      <c r="H43" s="173">
        <v>0.2</v>
      </c>
      <c r="I43" s="158">
        <v>0</v>
      </c>
      <c r="J43" s="158">
        <v>0</v>
      </c>
      <c r="K43" s="158">
        <v>0</v>
      </c>
      <c r="L43" s="158">
        <v>0</v>
      </c>
      <c r="M43" s="158">
        <v>0</v>
      </c>
      <c r="N43" s="158">
        <v>0</v>
      </c>
      <c r="O43" s="158">
        <v>0</v>
      </c>
      <c r="P43" s="186">
        <f t="shared" si="1"/>
        <v>1</v>
      </c>
      <c r="Q43" s="307" t="s">
        <v>539</v>
      </c>
      <c r="R43" s="308"/>
      <c r="S43" s="308"/>
      <c r="T43" s="308"/>
      <c r="U43" s="308"/>
      <c r="V43" s="308"/>
      <c r="W43" s="308"/>
      <c r="X43" s="309"/>
      <c r="Y43" s="313" t="s">
        <v>600</v>
      </c>
      <c r="Z43" s="308"/>
      <c r="AA43" s="308"/>
      <c r="AB43" s="308"/>
      <c r="AC43" s="308"/>
      <c r="AD43" s="308"/>
      <c r="AE43" s="314"/>
    </row>
    <row r="44" spans="1:41" s="174" customFormat="1" ht="115.5" customHeight="1" x14ac:dyDescent="0.25">
      <c r="A44" s="316"/>
      <c r="B44" s="319"/>
      <c r="C44" s="27" t="s">
        <v>58</v>
      </c>
      <c r="D44" s="28">
        <v>0.2</v>
      </c>
      <c r="E44" s="28"/>
      <c r="F44" s="28"/>
      <c r="G44" s="28"/>
      <c r="H44" s="28"/>
      <c r="I44" s="28"/>
      <c r="J44" s="28"/>
      <c r="K44" s="28"/>
      <c r="L44" s="28"/>
      <c r="M44" s="28"/>
      <c r="N44" s="187"/>
      <c r="O44" s="187"/>
      <c r="P44" s="185">
        <f t="shared" si="1"/>
        <v>0.2</v>
      </c>
      <c r="Q44" s="320"/>
      <c r="R44" s="321"/>
      <c r="S44" s="321"/>
      <c r="T44" s="321"/>
      <c r="U44" s="321"/>
      <c r="V44" s="321"/>
      <c r="W44" s="321"/>
      <c r="X44" s="322"/>
      <c r="Y44" s="320"/>
      <c r="Z44" s="321"/>
      <c r="AA44" s="321"/>
      <c r="AB44" s="321"/>
      <c r="AC44" s="321"/>
      <c r="AD44" s="321"/>
      <c r="AE44" s="323"/>
    </row>
    <row r="45" spans="1:41" s="174" customFormat="1" ht="126.6" customHeight="1" x14ac:dyDescent="0.25">
      <c r="A45" s="303" t="s">
        <v>359</v>
      </c>
      <c r="B45" s="305">
        <v>0.03</v>
      </c>
      <c r="C45" s="29" t="s">
        <v>57</v>
      </c>
      <c r="D45" s="173">
        <v>0.2</v>
      </c>
      <c r="E45" s="173">
        <v>0.2</v>
      </c>
      <c r="F45" s="173">
        <v>0.2</v>
      </c>
      <c r="G45" s="173">
        <v>0.2</v>
      </c>
      <c r="H45" s="173">
        <v>0.2</v>
      </c>
      <c r="I45" s="158">
        <v>0</v>
      </c>
      <c r="J45" s="158">
        <v>0</v>
      </c>
      <c r="K45" s="158">
        <v>0</v>
      </c>
      <c r="L45" s="158">
        <v>0</v>
      </c>
      <c r="M45" s="158">
        <v>0</v>
      </c>
      <c r="N45" s="158">
        <v>0</v>
      </c>
      <c r="O45" s="158">
        <v>0</v>
      </c>
      <c r="P45" s="108">
        <f t="shared" si="1"/>
        <v>1</v>
      </c>
      <c r="Q45" s="307" t="s">
        <v>540</v>
      </c>
      <c r="R45" s="308"/>
      <c r="S45" s="308"/>
      <c r="T45" s="308"/>
      <c r="U45" s="308"/>
      <c r="V45" s="308"/>
      <c r="W45" s="308"/>
      <c r="X45" s="309"/>
      <c r="Y45" s="313" t="s">
        <v>601</v>
      </c>
      <c r="Z45" s="308"/>
      <c r="AA45" s="308"/>
      <c r="AB45" s="308"/>
      <c r="AC45" s="308"/>
      <c r="AD45" s="308"/>
      <c r="AE45" s="314"/>
    </row>
    <row r="46" spans="1:41" s="174" customFormat="1" ht="126.6" customHeight="1" thickBot="1" x14ac:dyDescent="0.3">
      <c r="A46" s="304"/>
      <c r="B46" s="306"/>
      <c r="C46" s="24" t="s">
        <v>58</v>
      </c>
      <c r="D46" s="30">
        <v>0.2</v>
      </c>
      <c r="E46" s="30"/>
      <c r="F46" s="30"/>
      <c r="G46" s="30"/>
      <c r="H46" s="30"/>
      <c r="I46" s="30"/>
      <c r="J46" s="30"/>
      <c r="K46" s="30"/>
      <c r="L46" s="30"/>
      <c r="M46" s="30"/>
      <c r="N46" s="188"/>
      <c r="O46" s="188"/>
      <c r="P46" s="189">
        <f t="shared" si="1"/>
        <v>0.2</v>
      </c>
      <c r="Q46" s="310"/>
      <c r="R46" s="311"/>
      <c r="S46" s="311"/>
      <c r="T46" s="311"/>
      <c r="U46" s="311"/>
      <c r="V46" s="311"/>
      <c r="W46" s="311"/>
      <c r="X46" s="312"/>
      <c r="Y46" s="310"/>
      <c r="Z46" s="311"/>
      <c r="AA46" s="311"/>
      <c r="AB46" s="311"/>
      <c r="AC46" s="311"/>
      <c r="AD46" s="311"/>
      <c r="AE46" s="315"/>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68224685-F434-4407-8755-A2A2DC5C2D2B}">
      <formula1>$B$21:$M$21</formula1>
    </dataValidation>
    <dataValidation type="textLength" operator="lessThanOrEqual" allowBlank="1" showInputMessage="1" showErrorMessage="1" errorTitle="Máximo 2.000 caracteres" error="Máximo 2.000 caracteres" promptTitle="2.000 caracteres" sqref="Q30:Q31" xr:uid="{0F04455A-ADC4-46FB-8C3E-223C1068CD1A}">
      <formula1>2000</formula1>
    </dataValidation>
    <dataValidation type="textLength" operator="lessThanOrEqual" allowBlank="1" showInputMessage="1" showErrorMessage="1" errorTitle="Máximo 2.000 caracteres" error="Máximo 2.000 caracteres" sqref="AC35 Q35 Y35 Q43 Q41 Q45" xr:uid="{67AEA296-B5AB-442B-9674-67DDB60DE3DB}">
      <formula1>2000</formula1>
    </dataValidation>
  </dataValidations>
  <hyperlinks>
    <hyperlink ref="Y41" r:id="rId1" xr:uid="{76DE91C5-A079-4191-8C24-17BA488B6038}"/>
    <hyperlink ref="Y43" r:id="rId2" xr:uid="{C659E643-3018-4C0E-B94F-E497D55D3009}"/>
    <hyperlink ref="Y45" r:id="rId3" xr:uid="{EB2A6344-410E-4254-A602-FC66AFE0960F}"/>
  </hyperlinks>
  <pageMargins left="0.25" right="0.25" top="0.75" bottom="0.75" header="0.3" footer="0.3"/>
  <pageSetup scale="20" orientation="landscape" r:id="rId4"/>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tabColor theme="7" tint="0.39997558519241921"/>
  </sheetPr>
  <dimension ref="A1:B13"/>
  <sheetViews>
    <sheetView workbookViewId="0">
      <selection activeCell="B3" sqref="B3"/>
    </sheetView>
  </sheetViews>
  <sheetFormatPr baseColWidth="10" defaultColWidth="10.85546875" defaultRowHeight="15" x14ac:dyDescent="0.25"/>
  <sheetData>
    <row r="1" spans="1:2" x14ac:dyDescent="0.25">
      <c r="A1" t="s">
        <v>329</v>
      </c>
      <c r="B1" t="s">
        <v>330</v>
      </c>
    </row>
    <row r="2" spans="1:2" x14ac:dyDescent="0.25">
      <c r="A2" t="s">
        <v>331</v>
      </c>
      <c r="B2" t="s">
        <v>343</v>
      </c>
    </row>
    <row r="3" spans="1:2" x14ac:dyDescent="0.25">
      <c r="A3" t="s">
        <v>332</v>
      </c>
      <c r="B3" t="s">
        <v>344</v>
      </c>
    </row>
    <row r="4" spans="1:2" x14ac:dyDescent="0.25">
      <c r="A4" t="s">
        <v>333</v>
      </c>
    </row>
    <row r="5" spans="1:2" x14ac:dyDescent="0.25">
      <c r="A5" t="s">
        <v>334</v>
      </c>
    </row>
    <row r="6" spans="1:2" x14ac:dyDescent="0.25">
      <c r="A6" t="s">
        <v>335</v>
      </c>
    </row>
    <row r="7" spans="1:2" x14ac:dyDescent="0.25">
      <c r="A7" t="s">
        <v>336</v>
      </c>
    </row>
    <row r="8" spans="1:2" x14ac:dyDescent="0.25">
      <c r="A8" t="s">
        <v>337</v>
      </c>
    </row>
    <row r="9" spans="1:2" x14ac:dyDescent="0.25">
      <c r="A9" t="s">
        <v>338</v>
      </c>
    </row>
    <row r="10" spans="1:2" x14ac:dyDescent="0.25">
      <c r="A10" t="s">
        <v>339</v>
      </c>
    </row>
    <row r="11" spans="1:2" x14ac:dyDescent="0.25">
      <c r="A11" t="s">
        <v>340</v>
      </c>
    </row>
    <row r="12" spans="1:2" x14ac:dyDescent="0.25">
      <c r="A12" t="s">
        <v>341</v>
      </c>
    </row>
    <row r="13" spans="1:2" x14ac:dyDescent="0.25">
      <c r="A13" t="s">
        <v>342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XFD64"/>
  <sheetViews>
    <sheetView tabSelected="1" zoomScale="65" zoomScaleNormal="65" workbookViewId="0">
      <pane xSplit="7" ySplit="12" topLeftCell="AS60" activePane="bottomRight" state="frozen"/>
      <selection pane="topRight" activeCell="H1" sqref="H1"/>
      <selection pane="bottomLeft" activeCell="A13" sqref="A13"/>
      <selection pane="bottomRight" activeCell="AS63" sqref="AS63:AY63"/>
    </sheetView>
  </sheetViews>
  <sheetFormatPr baseColWidth="10" defaultColWidth="10.85546875" defaultRowHeight="15" x14ac:dyDescent="0.25"/>
  <cols>
    <col min="1" max="1" width="15" style="31" customWidth="1"/>
    <col min="2" max="2" width="8.28515625" style="31" customWidth="1"/>
    <col min="3" max="3" width="11.42578125" style="31" customWidth="1"/>
    <col min="4" max="4" width="14.7109375" style="31" customWidth="1"/>
    <col min="5" max="5" width="15.85546875" style="31" customWidth="1"/>
    <col min="6" max="8" width="29.28515625" style="31" customWidth="1"/>
    <col min="9" max="9" width="20.5703125" style="31" customWidth="1"/>
    <col min="10" max="10" width="18.85546875" style="31" customWidth="1"/>
    <col min="11" max="11" width="15.28515625" style="31" customWidth="1"/>
    <col min="12" max="13" width="21.140625" style="31" customWidth="1"/>
    <col min="14" max="14" width="9.5703125" style="31" customWidth="1"/>
    <col min="15" max="17" width="10.42578125" style="31" customWidth="1"/>
    <col min="18" max="18" width="10" style="31" customWidth="1"/>
    <col min="19" max="19" width="22.28515625" style="31" customWidth="1"/>
    <col min="20" max="20" width="22.42578125" style="31" customWidth="1"/>
    <col min="21" max="32" width="7.42578125" style="31" customWidth="1"/>
    <col min="33" max="43" width="8.140625" style="31" customWidth="1"/>
    <col min="44" max="44" width="5.85546875" style="31" customWidth="1"/>
    <col min="45" max="45" width="17.140625" style="31" customWidth="1"/>
    <col min="46" max="46" width="15.85546875" style="95" customWidth="1"/>
    <col min="47" max="51" width="46" style="31" customWidth="1"/>
    <col min="52" max="16382" width="10.85546875" style="31"/>
    <col min="16383" max="16383" width="9" style="31" customWidth="1"/>
    <col min="16384" max="16384" width="10.85546875" style="31"/>
  </cols>
  <sheetData>
    <row r="1" spans="1:51 16384:16384" ht="15.95" customHeight="1" x14ac:dyDescent="0.25">
      <c r="A1" s="380" t="s">
        <v>0</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2"/>
      <c r="AX1" s="375" t="s">
        <v>1</v>
      </c>
      <c r="AY1" s="376"/>
    </row>
    <row r="2" spans="1:51 16384:16384" ht="15.95" customHeight="1" x14ac:dyDescent="0.25">
      <c r="A2" s="383" t="s">
        <v>2</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5"/>
      <c r="AX2" s="377" t="s">
        <v>326</v>
      </c>
      <c r="AY2" s="378"/>
    </row>
    <row r="3" spans="1:51 16384:16384" ht="15" customHeight="1" x14ac:dyDescent="0.25">
      <c r="A3" s="386" t="s">
        <v>81</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8"/>
      <c r="AX3" s="377" t="s">
        <v>349</v>
      </c>
      <c r="AY3" s="378"/>
    </row>
    <row r="4" spans="1:51 16384:16384" ht="15.95" customHeight="1" x14ac:dyDescent="0.25">
      <c r="A4" s="380"/>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2"/>
      <c r="AX4" s="379" t="s">
        <v>82</v>
      </c>
      <c r="AY4" s="379"/>
    </row>
    <row r="5" spans="1:51 16384:16384" ht="15" customHeight="1" x14ac:dyDescent="0.25">
      <c r="A5" s="354" t="s">
        <v>83</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66"/>
      <c r="AG5" s="348" t="s">
        <v>10</v>
      </c>
      <c r="AH5" s="349"/>
      <c r="AI5" s="349"/>
      <c r="AJ5" s="349"/>
      <c r="AK5" s="349"/>
      <c r="AL5" s="349"/>
      <c r="AM5" s="349"/>
      <c r="AN5" s="349"/>
      <c r="AO5" s="349"/>
      <c r="AP5" s="349"/>
      <c r="AQ5" s="349"/>
      <c r="AR5" s="349"/>
      <c r="AS5" s="349"/>
      <c r="AT5" s="367"/>
      <c r="AU5" s="360" t="s">
        <v>84</v>
      </c>
      <c r="AV5" s="360" t="s">
        <v>85</v>
      </c>
      <c r="AW5" s="360" t="s">
        <v>86</v>
      </c>
      <c r="AX5" s="360" t="s">
        <v>87</v>
      </c>
      <c r="AY5" s="360" t="s">
        <v>88</v>
      </c>
    </row>
    <row r="6" spans="1:51 16384:16384" ht="15" customHeight="1" x14ac:dyDescent="0.25">
      <c r="A6" s="370" t="s">
        <v>6</v>
      </c>
      <c r="B6" s="371">
        <v>45329</v>
      </c>
      <c r="C6" s="372"/>
      <c r="D6" s="367"/>
      <c r="E6" s="346" t="s">
        <v>8</v>
      </c>
      <c r="F6" s="346"/>
      <c r="G6" s="39"/>
      <c r="H6" s="121"/>
      <c r="I6" s="348"/>
      <c r="J6" s="349"/>
      <c r="K6" s="349"/>
      <c r="L6" s="349"/>
      <c r="M6" s="349"/>
      <c r="N6" s="349"/>
      <c r="O6" s="349"/>
      <c r="P6" s="349"/>
      <c r="Q6" s="349"/>
      <c r="R6" s="349"/>
      <c r="S6" s="349"/>
      <c r="T6" s="349"/>
      <c r="U6" s="32"/>
      <c r="V6" s="32"/>
      <c r="W6" s="32"/>
      <c r="X6" s="32"/>
      <c r="Y6" s="32"/>
      <c r="Z6" s="32"/>
      <c r="AA6" s="32"/>
      <c r="AB6" s="32"/>
      <c r="AC6" s="32"/>
      <c r="AD6" s="32"/>
      <c r="AE6" s="32"/>
      <c r="AF6" s="33"/>
      <c r="AG6" s="350"/>
      <c r="AH6" s="351"/>
      <c r="AI6" s="351"/>
      <c r="AJ6" s="351"/>
      <c r="AK6" s="351"/>
      <c r="AL6" s="351"/>
      <c r="AM6" s="351"/>
      <c r="AN6" s="351"/>
      <c r="AO6" s="351"/>
      <c r="AP6" s="351"/>
      <c r="AQ6" s="351"/>
      <c r="AR6" s="351"/>
      <c r="AS6" s="351"/>
      <c r="AT6" s="368"/>
      <c r="AU6" s="365"/>
      <c r="AV6" s="365"/>
      <c r="AW6" s="365"/>
      <c r="AX6" s="365"/>
      <c r="AY6" s="365"/>
    </row>
    <row r="7" spans="1:51 16384:16384" ht="15" customHeight="1" x14ac:dyDescent="0.25">
      <c r="A7" s="370"/>
      <c r="B7" s="372"/>
      <c r="C7" s="372"/>
      <c r="D7" s="368"/>
      <c r="E7" s="346" t="s">
        <v>9</v>
      </c>
      <c r="F7" s="346"/>
      <c r="G7" s="39"/>
      <c r="H7" s="122"/>
      <c r="I7" s="350"/>
      <c r="J7" s="351"/>
      <c r="K7" s="351"/>
      <c r="L7" s="351"/>
      <c r="M7" s="351"/>
      <c r="N7" s="351"/>
      <c r="O7" s="351"/>
      <c r="P7" s="351"/>
      <c r="Q7" s="351"/>
      <c r="R7" s="351"/>
      <c r="S7" s="351"/>
      <c r="T7" s="351"/>
      <c r="U7" s="34"/>
      <c r="V7" s="34"/>
      <c r="W7" s="34"/>
      <c r="X7" s="34"/>
      <c r="Y7" s="34"/>
      <c r="Z7" s="34"/>
      <c r="AA7" s="34"/>
      <c r="AB7" s="34"/>
      <c r="AC7" s="34"/>
      <c r="AD7" s="34"/>
      <c r="AE7" s="34"/>
      <c r="AF7" s="35"/>
      <c r="AG7" s="350"/>
      <c r="AH7" s="351"/>
      <c r="AI7" s="351"/>
      <c r="AJ7" s="351"/>
      <c r="AK7" s="351"/>
      <c r="AL7" s="351"/>
      <c r="AM7" s="351"/>
      <c r="AN7" s="351"/>
      <c r="AO7" s="351"/>
      <c r="AP7" s="351"/>
      <c r="AQ7" s="351"/>
      <c r="AR7" s="351"/>
      <c r="AS7" s="351"/>
      <c r="AT7" s="368"/>
      <c r="AU7" s="365"/>
      <c r="AV7" s="365"/>
      <c r="AW7" s="365"/>
      <c r="AX7" s="365"/>
      <c r="AY7" s="365"/>
    </row>
    <row r="8" spans="1:51 16384:16384" ht="15" customHeight="1" x14ac:dyDescent="0.25">
      <c r="A8" s="370"/>
      <c r="B8" s="372"/>
      <c r="C8" s="372"/>
      <c r="D8" s="369"/>
      <c r="E8" s="346" t="s">
        <v>10</v>
      </c>
      <c r="F8" s="346"/>
      <c r="G8" s="39" t="s">
        <v>351</v>
      </c>
      <c r="H8" s="123"/>
      <c r="I8" s="352"/>
      <c r="J8" s="353"/>
      <c r="K8" s="353"/>
      <c r="L8" s="353"/>
      <c r="M8" s="353"/>
      <c r="N8" s="353"/>
      <c r="O8" s="353"/>
      <c r="P8" s="353"/>
      <c r="Q8" s="353"/>
      <c r="R8" s="353"/>
      <c r="S8" s="353"/>
      <c r="T8" s="353"/>
      <c r="U8" s="36"/>
      <c r="V8" s="36"/>
      <c r="W8" s="36"/>
      <c r="X8" s="36"/>
      <c r="Y8" s="36"/>
      <c r="Z8" s="36"/>
      <c r="AA8" s="36"/>
      <c r="AB8" s="36"/>
      <c r="AC8" s="36"/>
      <c r="AD8" s="36"/>
      <c r="AE8" s="36"/>
      <c r="AF8" s="37"/>
      <c r="AG8" s="350"/>
      <c r="AH8" s="351"/>
      <c r="AI8" s="351"/>
      <c r="AJ8" s="351"/>
      <c r="AK8" s="351"/>
      <c r="AL8" s="351"/>
      <c r="AM8" s="351"/>
      <c r="AN8" s="351"/>
      <c r="AO8" s="351"/>
      <c r="AP8" s="351"/>
      <c r="AQ8" s="351"/>
      <c r="AR8" s="351"/>
      <c r="AS8" s="351"/>
      <c r="AT8" s="368"/>
      <c r="AU8" s="365"/>
      <c r="AV8" s="365"/>
      <c r="AW8" s="365"/>
      <c r="AX8" s="365"/>
      <c r="AY8" s="365"/>
    </row>
    <row r="9" spans="1:51 16384:16384" ht="15" customHeight="1" x14ac:dyDescent="0.25">
      <c r="A9" s="354" t="s">
        <v>89</v>
      </c>
      <c r="B9" s="355"/>
      <c r="C9" s="355"/>
      <c r="D9" s="355"/>
      <c r="E9" s="356" t="s">
        <v>389</v>
      </c>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0"/>
      <c r="AH9" s="351"/>
      <c r="AI9" s="351"/>
      <c r="AJ9" s="351"/>
      <c r="AK9" s="351"/>
      <c r="AL9" s="351"/>
      <c r="AM9" s="351"/>
      <c r="AN9" s="351"/>
      <c r="AO9" s="351"/>
      <c r="AP9" s="351"/>
      <c r="AQ9" s="351"/>
      <c r="AR9" s="351"/>
      <c r="AS9" s="351"/>
      <c r="AT9" s="368"/>
      <c r="AU9" s="365"/>
      <c r="AV9" s="365"/>
      <c r="AW9" s="365"/>
      <c r="AX9" s="365"/>
      <c r="AY9" s="365"/>
    </row>
    <row r="10" spans="1:51 16384:16384" ht="15" customHeight="1" x14ac:dyDescent="0.25">
      <c r="A10" s="354" t="s">
        <v>90</v>
      </c>
      <c r="B10" s="355"/>
      <c r="C10" s="355"/>
      <c r="D10" s="355"/>
      <c r="E10" s="356" t="s">
        <v>390</v>
      </c>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2"/>
      <c r="AH10" s="353"/>
      <c r="AI10" s="353"/>
      <c r="AJ10" s="353"/>
      <c r="AK10" s="353"/>
      <c r="AL10" s="353"/>
      <c r="AM10" s="353"/>
      <c r="AN10" s="353"/>
      <c r="AO10" s="353"/>
      <c r="AP10" s="353"/>
      <c r="AQ10" s="353"/>
      <c r="AR10" s="353"/>
      <c r="AS10" s="353"/>
      <c r="AT10" s="369"/>
      <c r="AU10" s="365"/>
      <c r="AV10" s="365"/>
      <c r="AW10" s="365"/>
      <c r="AX10" s="365"/>
      <c r="AY10" s="365"/>
    </row>
    <row r="11" spans="1:51 16384:16384" ht="39.950000000000003" customHeight="1" x14ac:dyDescent="0.25">
      <c r="A11" s="357" t="s">
        <v>91</v>
      </c>
      <c r="B11" s="358"/>
      <c r="C11" s="358"/>
      <c r="D11" s="358"/>
      <c r="E11" s="359"/>
      <c r="F11" s="360" t="s">
        <v>92</v>
      </c>
      <c r="G11" s="360" t="s">
        <v>327</v>
      </c>
      <c r="H11" s="360" t="s">
        <v>93</v>
      </c>
      <c r="I11" s="360" t="s">
        <v>94</v>
      </c>
      <c r="J11" s="360" t="s">
        <v>328</v>
      </c>
      <c r="K11" s="360" t="s">
        <v>171</v>
      </c>
      <c r="L11" s="360" t="s">
        <v>95</v>
      </c>
      <c r="M11" s="360" t="s">
        <v>96</v>
      </c>
      <c r="N11" s="357" t="s">
        <v>97</v>
      </c>
      <c r="O11" s="358"/>
      <c r="P11" s="358"/>
      <c r="Q11" s="358"/>
      <c r="R11" s="359"/>
      <c r="S11" s="360" t="s">
        <v>98</v>
      </c>
      <c r="T11" s="360" t="s">
        <v>99</v>
      </c>
      <c r="U11" s="354" t="s">
        <v>100</v>
      </c>
      <c r="V11" s="355"/>
      <c r="W11" s="355"/>
      <c r="X11" s="355"/>
      <c r="Y11" s="355"/>
      <c r="Z11" s="355"/>
      <c r="AA11" s="355"/>
      <c r="AB11" s="355"/>
      <c r="AC11" s="355"/>
      <c r="AD11" s="355"/>
      <c r="AE11" s="355"/>
      <c r="AF11" s="366"/>
      <c r="AG11" s="354" t="s">
        <v>101</v>
      </c>
      <c r="AH11" s="355"/>
      <c r="AI11" s="355"/>
      <c r="AJ11" s="355"/>
      <c r="AK11" s="355"/>
      <c r="AL11" s="355"/>
      <c r="AM11" s="355"/>
      <c r="AN11" s="355"/>
      <c r="AO11" s="355"/>
      <c r="AP11" s="355"/>
      <c r="AQ11" s="355"/>
      <c r="AR11" s="366"/>
      <c r="AS11" s="357" t="s">
        <v>32</v>
      </c>
      <c r="AT11" s="359"/>
      <c r="AU11" s="365"/>
      <c r="AV11" s="365"/>
      <c r="AW11" s="365"/>
      <c r="AX11" s="365"/>
      <c r="AY11" s="365"/>
    </row>
    <row r="12" spans="1:51 16384:16384" ht="28.5" x14ac:dyDescent="0.25">
      <c r="A12" s="38" t="s">
        <v>102</v>
      </c>
      <c r="B12" s="38" t="s">
        <v>103</v>
      </c>
      <c r="C12" s="38" t="s">
        <v>104</v>
      </c>
      <c r="D12" s="38" t="s">
        <v>105</v>
      </c>
      <c r="E12" s="38" t="s">
        <v>106</v>
      </c>
      <c r="F12" s="361"/>
      <c r="G12" s="361"/>
      <c r="H12" s="361"/>
      <c r="I12" s="361"/>
      <c r="J12" s="361"/>
      <c r="K12" s="361"/>
      <c r="L12" s="361"/>
      <c r="M12" s="361"/>
      <c r="N12" s="38">
        <v>2020</v>
      </c>
      <c r="O12" s="38">
        <v>2021</v>
      </c>
      <c r="P12" s="38">
        <v>2022</v>
      </c>
      <c r="Q12" s="38">
        <v>2023</v>
      </c>
      <c r="R12" s="38">
        <v>2024</v>
      </c>
      <c r="S12" s="361"/>
      <c r="T12" s="361"/>
      <c r="U12" s="43" t="s">
        <v>20</v>
      </c>
      <c r="V12" s="43" t="s">
        <v>21</v>
      </c>
      <c r="W12" s="43" t="s">
        <v>22</v>
      </c>
      <c r="X12" s="43" t="s">
        <v>23</v>
      </c>
      <c r="Y12" s="43" t="s">
        <v>24</v>
      </c>
      <c r="Z12" s="43" t="s">
        <v>25</v>
      </c>
      <c r="AA12" s="43" t="s">
        <v>26</v>
      </c>
      <c r="AB12" s="43" t="s">
        <v>27</v>
      </c>
      <c r="AC12" s="43" t="s">
        <v>28</v>
      </c>
      <c r="AD12" s="43" t="s">
        <v>29</v>
      </c>
      <c r="AE12" s="43" t="s">
        <v>30</v>
      </c>
      <c r="AF12" s="43" t="s">
        <v>31</v>
      </c>
      <c r="AG12" s="43" t="s">
        <v>20</v>
      </c>
      <c r="AH12" s="43" t="s">
        <v>21</v>
      </c>
      <c r="AI12" s="43" t="s">
        <v>22</v>
      </c>
      <c r="AJ12" s="43" t="s">
        <v>23</v>
      </c>
      <c r="AK12" s="43" t="s">
        <v>24</v>
      </c>
      <c r="AL12" s="43" t="s">
        <v>25</v>
      </c>
      <c r="AM12" s="43" t="s">
        <v>26</v>
      </c>
      <c r="AN12" s="43" t="s">
        <v>27</v>
      </c>
      <c r="AO12" s="43" t="s">
        <v>28</v>
      </c>
      <c r="AP12" s="43" t="s">
        <v>29</v>
      </c>
      <c r="AQ12" s="43" t="s">
        <v>30</v>
      </c>
      <c r="AR12" s="43" t="s">
        <v>31</v>
      </c>
      <c r="AS12" s="38" t="s">
        <v>107</v>
      </c>
      <c r="AT12" s="94" t="s">
        <v>108</v>
      </c>
      <c r="AU12" s="361"/>
      <c r="AV12" s="361"/>
      <c r="AW12" s="361"/>
      <c r="AX12" s="361"/>
      <c r="AY12" s="361"/>
    </row>
    <row r="13" spans="1:51 16384:16384" s="163" customFormat="1" ht="152.44999999999999" customHeight="1" x14ac:dyDescent="0.25">
      <c r="A13" s="40">
        <v>304</v>
      </c>
      <c r="B13" s="40"/>
      <c r="C13" s="40"/>
      <c r="D13" s="40"/>
      <c r="E13" s="40"/>
      <c r="F13" s="164" t="s">
        <v>392</v>
      </c>
      <c r="G13" s="164" t="s">
        <v>295</v>
      </c>
      <c r="H13" s="164" t="s">
        <v>451</v>
      </c>
      <c r="I13" s="40" t="s">
        <v>499</v>
      </c>
      <c r="J13" s="144">
        <v>0.8</v>
      </c>
      <c r="K13" s="40" t="s">
        <v>503</v>
      </c>
      <c r="L13" s="164" t="s">
        <v>522</v>
      </c>
      <c r="M13" s="164" t="s">
        <v>505</v>
      </c>
      <c r="N13" s="41">
        <v>0.8</v>
      </c>
      <c r="O13" s="41">
        <v>0.8</v>
      </c>
      <c r="P13" s="41">
        <v>0.8</v>
      </c>
      <c r="Q13" s="41">
        <v>0.8</v>
      </c>
      <c r="R13" s="41">
        <v>0.8</v>
      </c>
      <c r="S13" s="41" t="s">
        <v>506</v>
      </c>
      <c r="T13" s="41" t="s">
        <v>507</v>
      </c>
      <c r="U13" s="159">
        <v>0.8</v>
      </c>
      <c r="V13" s="159">
        <v>0.8</v>
      </c>
      <c r="W13" s="159">
        <v>0.8</v>
      </c>
      <c r="X13" s="159">
        <v>0.8</v>
      </c>
      <c r="Y13" s="159">
        <v>0.8</v>
      </c>
      <c r="Z13" s="159">
        <v>0.8</v>
      </c>
      <c r="AA13" s="159">
        <v>0.8</v>
      </c>
      <c r="AB13" s="159">
        <v>0.8</v>
      </c>
      <c r="AC13" s="159">
        <v>0.8</v>
      </c>
      <c r="AD13" s="159">
        <v>0.8</v>
      </c>
      <c r="AE13" s="159">
        <v>0.8</v>
      </c>
      <c r="AF13" s="159">
        <v>0.8</v>
      </c>
      <c r="AG13" s="161">
        <v>0.91</v>
      </c>
      <c r="AH13" s="161"/>
      <c r="AI13" s="161"/>
      <c r="AJ13" s="161"/>
      <c r="AK13" s="161"/>
      <c r="AL13" s="161"/>
      <c r="AM13" s="161"/>
      <c r="AN13" s="161"/>
      <c r="AO13" s="161"/>
      <c r="AP13" s="161"/>
      <c r="AQ13" s="161"/>
      <c r="AR13" s="161"/>
      <c r="AS13" s="161">
        <f>IF(I13="suma",SUM(AG13:AR13),IF(I13="creciente",MAX(AG13:AR13),IF(I13="DECRECIENTE",Q13-MIN(AG13:AR13),IF(I13="CONSTANTE",AVERAGE(AG13:AR13)," "))))</f>
        <v>0.91</v>
      </c>
      <c r="AT13" s="161">
        <f>IF(I13="suma",AS13/R13,IF(I13="creciente",AS13/(MAX(U13:AF13)),IF(I13="DECRECIENTE",AS13/(Q13-(MIN(U13:AF13))),IF(I13="CONSTANTE",AS13/AVERAGE(U13:AF13)," "))))</f>
        <v>1.1375000000000002</v>
      </c>
      <c r="AU13" s="162" t="s">
        <v>534</v>
      </c>
      <c r="AV13" s="180" t="s">
        <v>618</v>
      </c>
      <c r="AW13" s="176" t="s">
        <v>535</v>
      </c>
      <c r="AX13" s="162" t="s">
        <v>527</v>
      </c>
      <c r="AY13" s="177" t="s">
        <v>536</v>
      </c>
      <c r="XFD13" s="163" t="s">
        <v>345</v>
      </c>
    </row>
    <row r="14" spans="1:51 16384:16384" s="163" customFormat="1" ht="99" customHeight="1" x14ac:dyDescent="0.25">
      <c r="A14" s="40">
        <v>305</v>
      </c>
      <c r="B14" s="40"/>
      <c r="C14" s="40"/>
      <c r="D14" s="40"/>
      <c r="E14" s="40"/>
      <c r="F14" s="164" t="s">
        <v>393</v>
      </c>
      <c r="G14" s="164" t="s">
        <v>297</v>
      </c>
      <c r="H14" s="164" t="s">
        <v>452</v>
      </c>
      <c r="I14" s="40" t="s">
        <v>500</v>
      </c>
      <c r="J14" s="40">
        <v>6</v>
      </c>
      <c r="K14" s="40" t="s">
        <v>343</v>
      </c>
      <c r="L14" s="164" t="s">
        <v>523</v>
      </c>
      <c r="M14" s="164" t="s">
        <v>505</v>
      </c>
      <c r="N14" s="41">
        <v>5</v>
      </c>
      <c r="O14" s="41">
        <v>6</v>
      </c>
      <c r="P14" s="41">
        <v>6</v>
      </c>
      <c r="Q14" s="41">
        <v>6</v>
      </c>
      <c r="R14" s="41">
        <v>6</v>
      </c>
      <c r="S14" s="41" t="s">
        <v>506</v>
      </c>
      <c r="T14" s="41" t="s">
        <v>508</v>
      </c>
      <c r="U14" s="160">
        <v>6</v>
      </c>
      <c r="V14" s="160">
        <v>6</v>
      </c>
      <c r="W14" s="160">
        <v>6</v>
      </c>
      <c r="X14" s="160">
        <v>6</v>
      </c>
      <c r="Y14" s="160">
        <v>6</v>
      </c>
      <c r="Z14" s="160">
        <v>6</v>
      </c>
      <c r="AA14" s="160">
        <v>6</v>
      </c>
      <c r="AB14" s="160">
        <v>6</v>
      </c>
      <c r="AC14" s="160">
        <v>6</v>
      </c>
      <c r="AD14" s="160">
        <v>6</v>
      </c>
      <c r="AE14" s="160">
        <v>6</v>
      </c>
      <c r="AF14" s="160">
        <v>6</v>
      </c>
      <c r="AG14" s="160">
        <v>6</v>
      </c>
      <c r="AH14" s="160"/>
      <c r="AI14" s="160"/>
      <c r="AJ14" s="160"/>
      <c r="AK14" s="160"/>
      <c r="AL14" s="160"/>
      <c r="AM14" s="160"/>
      <c r="AN14" s="160"/>
      <c r="AO14" s="160"/>
      <c r="AP14" s="160"/>
      <c r="AQ14" s="160"/>
      <c r="AR14" s="160"/>
      <c r="AS14" s="160">
        <f t="shared" ref="AS14:AS60" si="0">IF(I14="suma",SUM(AG14:AR14),IF(I14="creciente",MAX(AG14:AR14),IF(I14="DECRECIENTE",Q14-MIN(AG14:AR14),IF(I14="CONSTANTE",AVERAGE(AG14:AR14)," "))))</f>
        <v>6</v>
      </c>
      <c r="AT14" s="161">
        <f t="shared" ref="AT14:AT60" si="1">IF(I14="suma",AS14/R14,IF(I14="creciente",AS14/(MAX(U14:AF14)),IF(I14="DECRECIENTE",AS14/(Q14-(MIN(U14:AF14))),IF(I14="CONSTANTE",AS14/AVERAGE(U14:AF14)," "))))</f>
        <v>1</v>
      </c>
      <c r="AU14" s="176" t="s">
        <v>580</v>
      </c>
      <c r="AV14" s="181" t="s">
        <v>619</v>
      </c>
      <c r="AW14" s="176" t="s">
        <v>579</v>
      </c>
      <c r="AX14" s="162" t="s">
        <v>527</v>
      </c>
      <c r="AY14" s="177" t="s">
        <v>536</v>
      </c>
    </row>
    <row r="15" spans="1:51 16384:16384" s="163" customFormat="1" ht="118.5" customHeight="1" x14ac:dyDescent="0.25">
      <c r="A15" s="40">
        <v>309</v>
      </c>
      <c r="B15" s="40"/>
      <c r="C15" s="40"/>
      <c r="D15" s="40"/>
      <c r="E15" s="40"/>
      <c r="F15" s="164" t="s">
        <v>394</v>
      </c>
      <c r="G15" s="164" t="s">
        <v>305</v>
      </c>
      <c r="H15" s="164" t="s">
        <v>453</v>
      </c>
      <c r="I15" s="40" t="s">
        <v>499</v>
      </c>
      <c r="J15" s="40">
        <v>5</v>
      </c>
      <c r="K15" s="40" t="s">
        <v>343</v>
      </c>
      <c r="L15" s="164" t="s">
        <v>504</v>
      </c>
      <c r="M15" s="164" t="s">
        <v>505</v>
      </c>
      <c r="N15" s="41">
        <v>5</v>
      </c>
      <c r="O15" s="41">
        <v>5</v>
      </c>
      <c r="P15" s="41">
        <v>5</v>
      </c>
      <c r="Q15" s="41">
        <v>5</v>
      </c>
      <c r="R15" s="41">
        <v>5</v>
      </c>
      <c r="S15" s="41" t="s">
        <v>506</v>
      </c>
      <c r="T15" s="41" t="s">
        <v>509</v>
      </c>
      <c r="U15" s="160">
        <v>5</v>
      </c>
      <c r="V15" s="160">
        <v>5</v>
      </c>
      <c r="W15" s="160">
        <v>5</v>
      </c>
      <c r="X15" s="160">
        <v>5</v>
      </c>
      <c r="Y15" s="160">
        <v>5</v>
      </c>
      <c r="Z15" s="160">
        <v>5</v>
      </c>
      <c r="AA15" s="160">
        <v>5</v>
      </c>
      <c r="AB15" s="160">
        <v>5</v>
      </c>
      <c r="AC15" s="160">
        <v>5</v>
      </c>
      <c r="AD15" s="160">
        <v>5</v>
      </c>
      <c r="AE15" s="160">
        <v>5</v>
      </c>
      <c r="AF15" s="160">
        <v>5</v>
      </c>
      <c r="AG15" s="160">
        <v>0</v>
      </c>
      <c r="AH15" s="160"/>
      <c r="AI15" s="160"/>
      <c r="AJ15" s="160"/>
      <c r="AK15" s="160"/>
      <c r="AL15" s="160"/>
      <c r="AM15" s="160"/>
      <c r="AN15" s="160"/>
      <c r="AO15" s="160"/>
      <c r="AP15" s="160"/>
      <c r="AQ15" s="160"/>
      <c r="AR15" s="160"/>
      <c r="AS15" s="160">
        <f t="shared" si="0"/>
        <v>0</v>
      </c>
      <c r="AT15" s="161">
        <f t="shared" si="1"/>
        <v>0</v>
      </c>
      <c r="AU15" s="176" t="s">
        <v>502</v>
      </c>
      <c r="AV15" s="176" t="s">
        <v>502</v>
      </c>
      <c r="AW15" s="176" t="s">
        <v>502</v>
      </c>
      <c r="AX15" s="176" t="s">
        <v>502</v>
      </c>
      <c r="AY15" s="177" t="s">
        <v>502</v>
      </c>
    </row>
    <row r="16" spans="1:51 16384:16384" s="163" customFormat="1" ht="132.94999999999999" customHeight="1" x14ac:dyDescent="0.25">
      <c r="A16" s="40"/>
      <c r="B16" s="40">
        <v>36</v>
      </c>
      <c r="C16" s="40"/>
      <c r="D16" s="40"/>
      <c r="E16" s="40"/>
      <c r="F16" s="164" t="s">
        <v>175</v>
      </c>
      <c r="G16" s="164" t="s">
        <v>203</v>
      </c>
      <c r="H16" s="164" t="s">
        <v>454</v>
      </c>
      <c r="I16" s="40" t="s">
        <v>205</v>
      </c>
      <c r="J16" s="40">
        <v>4000</v>
      </c>
      <c r="K16" s="40" t="s">
        <v>343</v>
      </c>
      <c r="L16" s="164" t="s">
        <v>524</v>
      </c>
      <c r="M16" s="164" t="s">
        <v>505</v>
      </c>
      <c r="N16" s="41">
        <v>0</v>
      </c>
      <c r="O16" s="41">
        <v>700</v>
      </c>
      <c r="P16" s="41">
        <v>700</v>
      </c>
      <c r="Q16" s="41">
        <v>1300</v>
      </c>
      <c r="R16" s="41">
        <v>1300</v>
      </c>
      <c r="S16" s="41" t="s">
        <v>506</v>
      </c>
      <c r="T16" s="41" t="s">
        <v>510</v>
      </c>
      <c r="U16" s="160"/>
      <c r="V16" s="160"/>
      <c r="W16" s="160"/>
      <c r="X16" s="160"/>
      <c r="Y16" s="160"/>
      <c r="Z16" s="160"/>
      <c r="AA16" s="160"/>
      <c r="AB16" s="160"/>
      <c r="AC16" s="160"/>
      <c r="AD16" s="160"/>
      <c r="AE16" s="160"/>
      <c r="AF16" s="160"/>
      <c r="AG16" s="160">
        <v>77</v>
      </c>
      <c r="AH16" s="160"/>
      <c r="AI16" s="160"/>
      <c r="AJ16" s="160"/>
      <c r="AK16" s="160"/>
      <c r="AL16" s="160"/>
      <c r="AM16" s="160"/>
      <c r="AN16" s="160"/>
      <c r="AO16" s="160"/>
      <c r="AP16" s="160"/>
      <c r="AQ16" s="160"/>
      <c r="AR16" s="160"/>
      <c r="AS16" s="160">
        <f t="shared" si="0"/>
        <v>77</v>
      </c>
      <c r="AT16" s="161">
        <f t="shared" si="1"/>
        <v>5.9230769230769233E-2</v>
      </c>
      <c r="AU16" s="176" t="s">
        <v>581</v>
      </c>
      <c r="AV16" s="181" t="s">
        <v>610</v>
      </c>
      <c r="AW16" s="176" t="s">
        <v>582</v>
      </c>
      <c r="AX16" s="176"/>
      <c r="AY16" s="177"/>
    </row>
    <row r="17" spans="1:51" s="163" customFormat="1" ht="95.1" customHeight="1" x14ac:dyDescent="0.25">
      <c r="A17" s="40"/>
      <c r="B17" s="40">
        <v>37</v>
      </c>
      <c r="C17" s="40"/>
      <c r="D17" s="40"/>
      <c r="E17" s="40"/>
      <c r="F17" s="164" t="s">
        <v>175</v>
      </c>
      <c r="G17" s="164" t="s">
        <v>211</v>
      </c>
      <c r="H17" s="164" t="s">
        <v>455</v>
      </c>
      <c r="I17" s="40" t="s">
        <v>205</v>
      </c>
      <c r="J17" s="40">
        <v>11983</v>
      </c>
      <c r="K17" s="40" t="s">
        <v>343</v>
      </c>
      <c r="L17" s="164" t="s">
        <v>455</v>
      </c>
      <c r="M17" s="164" t="s">
        <v>505</v>
      </c>
      <c r="N17" s="41">
        <v>1042</v>
      </c>
      <c r="O17" s="41">
        <v>3126</v>
      </c>
      <c r="P17" s="41">
        <v>3126</v>
      </c>
      <c r="Q17" s="41">
        <v>3126</v>
      </c>
      <c r="R17" s="41">
        <v>1563</v>
      </c>
      <c r="S17" s="41" t="s">
        <v>506</v>
      </c>
      <c r="T17" s="41" t="s">
        <v>510</v>
      </c>
      <c r="U17" s="160"/>
      <c r="V17" s="160"/>
      <c r="W17" s="160"/>
      <c r="X17" s="160"/>
      <c r="Y17" s="160"/>
      <c r="Z17" s="160"/>
      <c r="AA17" s="160"/>
      <c r="AB17" s="160"/>
      <c r="AC17" s="160"/>
      <c r="AD17" s="160"/>
      <c r="AE17" s="160"/>
      <c r="AF17" s="160"/>
      <c r="AG17" s="160" t="s">
        <v>502</v>
      </c>
      <c r="AH17" s="160"/>
      <c r="AI17" s="160"/>
      <c r="AJ17" s="160"/>
      <c r="AK17" s="160"/>
      <c r="AL17" s="160"/>
      <c r="AM17" s="160"/>
      <c r="AN17" s="160"/>
      <c r="AO17" s="160"/>
      <c r="AP17" s="160"/>
      <c r="AQ17" s="160"/>
      <c r="AR17" s="160"/>
      <c r="AS17" s="160">
        <f t="shared" si="0"/>
        <v>0</v>
      </c>
      <c r="AT17" s="161">
        <f t="shared" si="1"/>
        <v>0</v>
      </c>
      <c r="AU17" s="176" t="s">
        <v>502</v>
      </c>
      <c r="AV17" s="176" t="s">
        <v>502</v>
      </c>
      <c r="AW17" s="176" t="s">
        <v>502</v>
      </c>
      <c r="AX17" s="176" t="s">
        <v>502</v>
      </c>
      <c r="AY17" s="177" t="s">
        <v>502</v>
      </c>
    </row>
    <row r="18" spans="1:51" s="163" customFormat="1" ht="95.1" customHeight="1" x14ac:dyDescent="0.25">
      <c r="A18" s="40"/>
      <c r="B18" s="40">
        <v>18</v>
      </c>
      <c r="C18" s="40"/>
      <c r="D18" s="40"/>
      <c r="E18" s="40"/>
      <c r="F18" s="164" t="s">
        <v>175</v>
      </c>
      <c r="G18" s="164" t="s">
        <v>217</v>
      </c>
      <c r="H18" s="164" t="s">
        <v>456</v>
      </c>
      <c r="I18" s="40" t="s">
        <v>205</v>
      </c>
      <c r="J18" s="40">
        <v>91600</v>
      </c>
      <c r="K18" s="40" t="s">
        <v>343</v>
      </c>
      <c r="L18" s="164" t="s">
        <v>456</v>
      </c>
      <c r="M18" s="164" t="s">
        <v>505</v>
      </c>
      <c r="N18" s="41">
        <v>6720</v>
      </c>
      <c r="O18" s="41">
        <v>13440</v>
      </c>
      <c r="P18" s="41">
        <v>29000</v>
      </c>
      <c r="Q18" s="41">
        <v>29000</v>
      </c>
      <c r="R18" s="41">
        <v>13440</v>
      </c>
      <c r="S18" s="41" t="s">
        <v>506</v>
      </c>
      <c r="T18" s="41" t="s">
        <v>511</v>
      </c>
      <c r="U18" s="160"/>
      <c r="V18" s="160"/>
      <c r="W18" s="160"/>
      <c r="X18" s="160"/>
      <c r="Y18" s="160"/>
      <c r="Z18" s="160"/>
      <c r="AA18" s="160"/>
      <c r="AB18" s="160"/>
      <c r="AC18" s="160"/>
      <c r="AD18" s="160"/>
      <c r="AE18" s="160"/>
      <c r="AF18" s="160"/>
      <c r="AG18" s="160" t="s">
        <v>502</v>
      </c>
      <c r="AH18" s="160"/>
      <c r="AI18" s="160"/>
      <c r="AJ18" s="160"/>
      <c r="AK18" s="160"/>
      <c r="AL18" s="160"/>
      <c r="AM18" s="160"/>
      <c r="AN18" s="160"/>
      <c r="AO18" s="160"/>
      <c r="AP18" s="160"/>
      <c r="AQ18" s="160"/>
      <c r="AR18" s="160"/>
      <c r="AS18" s="160">
        <f t="shared" si="0"/>
        <v>0</v>
      </c>
      <c r="AT18" s="161">
        <f t="shared" si="1"/>
        <v>0</v>
      </c>
      <c r="AU18" s="176" t="s">
        <v>502</v>
      </c>
      <c r="AV18" s="176" t="s">
        <v>502</v>
      </c>
      <c r="AW18" s="176" t="s">
        <v>502</v>
      </c>
      <c r="AX18" s="176" t="s">
        <v>502</v>
      </c>
      <c r="AY18" s="177" t="s">
        <v>502</v>
      </c>
    </row>
    <row r="19" spans="1:51" s="163" customFormat="1" ht="114.6" customHeight="1" x14ac:dyDescent="0.25">
      <c r="A19" s="40"/>
      <c r="B19" s="40">
        <v>32</v>
      </c>
      <c r="C19" s="40"/>
      <c r="D19" s="40"/>
      <c r="E19" s="40"/>
      <c r="F19" s="164" t="s">
        <v>175</v>
      </c>
      <c r="G19" s="164" t="s">
        <v>222</v>
      </c>
      <c r="H19" s="164" t="s">
        <v>457</v>
      </c>
      <c r="I19" s="40" t="s">
        <v>205</v>
      </c>
      <c r="J19" s="40">
        <v>115103</v>
      </c>
      <c r="K19" s="40" t="s">
        <v>343</v>
      </c>
      <c r="L19" s="164" t="s">
        <v>457</v>
      </c>
      <c r="M19" s="164" t="s">
        <v>505</v>
      </c>
      <c r="N19" s="41">
        <v>17103</v>
      </c>
      <c r="O19" s="41">
        <v>28000</v>
      </c>
      <c r="P19" s="41">
        <v>28000</v>
      </c>
      <c r="Q19" s="41">
        <v>28000</v>
      </c>
      <c r="R19" s="41">
        <v>14000</v>
      </c>
      <c r="S19" s="41" t="s">
        <v>506</v>
      </c>
      <c r="T19" s="41" t="s">
        <v>510</v>
      </c>
      <c r="U19" s="160"/>
      <c r="V19" s="160"/>
      <c r="W19" s="160"/>
      <c r="X19" s="160"/>
      <c r="Y19" s="160"/>
      <c r="Z19" s="160"/>
      <c r="AA19" s="160"/>
      <c r="AB19" s="160"/>
      <c r="AC19" s="160"/>
      <c r="AD19" s="160"/>
      <c r="AE19" s="160"/>
      <c r="AF19" s="160"/>
      <c r="AG19" s="160">
        <v>3248</v>
      </c>
      <c r="AH19" s="160"/>
      <c r="AI19" s="160"/>
      <c r="AJ19" s="160"/>
      <c r="AK19" s="160"/>
      <c r="AL19" s="160"/>
      <c r="AM19" s="160"/>
      <c r="AN19" s="160"/>
      <c r="AO19" s="160"/>
      <c r="AP19" s="160"/>
      <c r="AQ19" s="160"/>
      <c r="AR19" s="160"/>
      <c r="AS19" s="160">
        <f t="shared" si="0"/>
        <v>3248</v>
      </c>
      <c r="AT19" s="161">
        <f t="shared" si="1"/>
        <v>0.23200000000000001</v>
      </c>
      <c r="AU19" s="176" t="s">
        <v>537</v>
      </c>
      <c r="AV19" s="180" t="s">
        <v>609</v>
      </c>
      <c r="AW19" s="176" t="s">
        <v>538</v>
      </c>
      <c r="AX19" s="176" t="s">
        <v>527</v>
      </c>
      <c r="AY19" s="177" t="s">
        <v>536</v>
      </c>
    </row>
    <row r="20" spans="1:51" s="163" customFormat="1" ht="95.1" customHeight="1" x14ac:dyDescent="0.25">
      <c r="A20" s="40"/>
      <c r="B20" s="40">
        <v>47</v>
      </c>
      <c r="C20" s="40"/>
      <c r="D20" s="40"/>
      <c r="E20" s="40"/>
      <c r="F20" s="164" t="s">
        <v>175</v>
      </c>
      <c r="G20" s="164" t="s">
        <v>410</v>
      </c>
      <c r="H20" s="164" t="s">
        <v>458</v>
      </c>
      <c r="I20" s="40" t="s">
        <v>205</v>
      </c>
      <c r="J20" s="40">
        <v>5900</v>
      </c>
      <c r="K20" s="40" t="s">
        <v>343</v>
      </c>
      <c r="L20" s="164" t="s">
        <v>458</v>
      </c>
      <c r="M20" s="164" t="s">
        <v>505</v>
      </c>
      <c r="N20" s="41" t="s">
        <v>502</v>
      </c>
      <c r="O20" s="41" t="s">
        <v>502</v>
      </c>
      <c r="P20" s="41">
        <v>1700</v>
      </c>
      <c r="Q20" s="41">
        <v>2100</v>
      </c>
      <c r="R20" s="41">
        <v>2100</v>
      </c>
      <c r="S20" s="41" t="s">
        <v>506</v>
      </c>
      <c r="T20" s="41" t="s">
        <v>512</v>
      </c>
      <c r="U20" s="160"/>
      <c r="V20" s="160"/>
      <c r="W20" s="160"/>
      <c r="X20" s="160"/>
      <c r="Y20" s="160"/>
      <c r="Z20" s="160"/>
      <c r="AA20" s="160"/>
      <c r="AB20" s="160"/>
      <c r="AC20" s="160"/>
      <c r="AD20" s="160"/>
      <c r="AE20" s="160"/>
      <c r="AF20" s="160"/>
      <c r="AG20" s="160" t="s">
        <v>502</v>
      </c>
      <c r="AH20" s="160"/>
      <c r="AI20" s="160"/>
      <c r="AJ20" s="160"/>
      <c r="AK20" s="160"/>
      <c r="AL20" s="160"/>
      <c r="AM20" s="160"/>
      <c r="AN20" s="160"/>
      <c r="AO20" s="160"/>
      <c r="AP20" s="160"/>
      <c r="AQ20" s="160"/>
      <c r="AR20" s="160"/>
      <c r="AS20" s="160">
        <f t="shared" si="0"/>
        <v>0</v>
      </c>
      <c r="AT20" s="161">
        <f t="shared" si="1"/>
        <v>0</v>
      </c>
      <c r="AU20" s="176" t="s">
        <v>502</v>
      </c>
      <c r="AV20" s="176" t="s">
        <v>502</v>
      </c>
      <c r="AW20" s="176" t="s">
        <v>502</v>
      </c>
      <c r="AX20" s="176" t="s">
        <v>502</v>
      </c>
      <c r="AY20" s="177" t="s">
        <v>502</v>
      </c>
    </row>
    <row r="21" spans="1:51" s="163" customFormat="1" ht="112.5" customHeight="1" x14ac:dyDescent="0.25">
      <c r="A21" s="40"/>
      <c r="B21" s="40">
        <v>48</v>
      </c>
      <c r="C21" s="40"/>
      <c r="D21" s="40"/>
      <c r="E21" s="40"/>
      <c r="F21" s="164" t="s">
        <v>175</v>
      </c>
      <c r="G21" s="164" t="s">
        <v>411</v>
      </c>
      <c r="H21" s="164" t="s">
        <v>459</v>
      </c>
      <c r="I21" s="40" t="s">
        <v>205</v>
      </c>
      <c r="J21" s="40">
        <v>21600</v>
      </c>
      <c r="K21" s="40" t="s">
        <v>343</v>
      </c>
      <c r="L21" s="164" t="s">
        <v>459</v>
      </c>
      <c r="M21" s="164" t="s">
        <v>505</v>
      </c>
      <c r="N21" s="41" t="s">
        <v>502</v>
      </c>
      <c r="O21" s="41" t="s">
        <v>502</v>
      </c>
      <c r="P21" s="41">
        <v>7200</v>
      </c>
      <c r="Q21" s="41">
        <v>6800</v>
      </c>
      <c r="R21" s="41">
        <v>7600</v>
      </c>
      <c r="S21" s="41" t="s">
        <v>506</v>
      </c>
      <c r="T21" s="41" t="s">
        <v>510</v>
      </c>
      <c r="U21" s="160"/>
      <c r="V21" s="160"/>
      <c r="W21" s="160"/>
      <c r="X21" s="160"/>
      <c r="Y21" s="160"/>
      <c r="Z21" s="160"/>
      <c r="AA21" s="160"/>
      <c r="AB21" s="160"/>
      <c r="AC21" s="160"/>
      <c r="AD21" s="160"/>
      <c r="AE21" s="160"/>
      <c r="AF21" s="160"/>
      <c r="AG21" s="160" t="s">
        <v>502</v>
      </c>
      <c r="AH21" s="160"/>
      <c r="AI21" s="160"/>
      <c r="AJ21" s="160"/>
      <c r="AK21" s="160"/>
      <c r="AL21" s="160"/>
      <c r="AM21" s="160"/>
      <c r="AN21" s="160"/>
      <c r="AO21" s="160"/>
      <c r="AP21" s="160"/>
      <c r="AQ21" s="160"/>
      <c r="AR21" s="160"/>
      <c r="AS21" s="160">
        <f t="shared" si="0"/>
        <v>0</v>
      </c>
      <c r="AT21" s="161">
        <f t="shared" si="1"/>
        <v>0</v>
      </c>
      <c r="AU21" s="176" t="s">
        <v>502</v>
      </c>
      <c r="AV21" s="176" t="s">
        <v>502</v>
      </c>
      <c r="AW21" s="176" t="s">
        <v>502</v>
      </c>
      <c r="AX21" s="176" t="s">
        <v>502</v>
      </c>
      <c r="AY21" s="177" t="s">
        <v>502</v>
      </c>
    </row>
    <row r="22" spans="1:51" s="163" customFormat="1" ht="99.6" customHeight="1" x14ac:dyDescent="0.25">
      <c r="A22" s="40"/>
      <c r="B22" s="40"/>
      <c r="C22" s="40">
        <v>1</v>
      </c>
      <c r="D22" s="40"/>
      <c r="E22" s="40"/>
      <c r="F22" s="164" t="s">
        <v>395</v>
      </c>
      <c r="G22" s="164" t="s">
        <v>412</v>
      </c>
      <c r="H22" s="164" t="s">
        <v>460</v>
      </c>
      <c r="I22" s="40" t="s">
        <v>205</v>
      </c>
      <c r="J22" s="40" t="s">
        <v>501</v>
      </c>
      <c r="K22" s="40" t="s">
        <v>343</v>
      </c>
      <c r="L22" s="164" t="s">
        <v>460</v>
      </c>
      <c r="M22" s="164" t="s">
        <v>505</v>
      </c>
      <c r="N22" s="41"/>
      <c r="O22" s="41"/>
      <c r="P22" s="41"/>
      <c r="Q22" s="41"/>
      <c r="R22" s="41"/>
      <c r="S22" s="41" t="s">
        <v>506</v>
      </c>
      <c r="T22" s="41" t="s">
        <v>510</v>
      </c>
      <c r="U22" s="160"/>
      <c r="V22" s="160"/>
      <c r="W22" s="160"/>
      <c r="X22" s="160"/>
      <c r="Y22" s="160"/>
      <c r="Z22" s="160"/>
      <c r="AA22" s="160"/>
      <c r="AB22" s="160"/>
      <c r="AC22" s="160"/>
      <c r="AD22" s="160"/>
      <c r="AE22" s="160"/>
      <c r="AF22" s="160"/>
      <c r="AG22" s="160">
        <v>1879</v>
      </c>
      <c r="AH22" s="160"/>
      <c r="AI22" s="160"/>
      <c r="AJ22" s="160"/>
      <c r="AK22" s="160"/>
      <c r="AL22" s="160"/>
      <c r="AM22" s="160"/>
      <c r="AN22" s="160"/>
      <c r="AO22" s="160"/>
      <c r="AP22" s="160"/>
      <c r="AQ22" s="160"/>
      <c r="AR22" s="160"/>
      <c r="AS22" s="160">
        <f t="shared" si="0"/>
        <v>1879</v>
      </c>
      <c r="AT22" s="161" t="e">
        <f t="shared" si="1"/>
        <v>#DIV/0!</v>
      </c>
      <c r="AU22" s="162" t="s">
        <v>541</v>
      </c>
      <c r="AV22" s="181" t="s">
        <v>599</v>
      </c>
      <c r="AW22" s="162" t="s">
        <v>542</v>
      </c>
      <c r="AX22" s="162" t="s">
        <v>527</v>
      </c>
      <c r="AY22" s="162" t="s">
        <v>536</v>
      </c>
    </row>
    <row r="23" spans="1:51" s="163" customFormat="1" ht="84.6" customHeight="1" x14ac:dyDescent="0.25">
      <c r="A23" s="40"/>
      <c r="B23" s="40"/>
      <c r="C23" s="40">
        <v>2</v>
      </c>
      <c r="D23" s="40"/>
      <c r="E23" s="40"/>
      <c r="F23" s="164" t="s">
        <v>395</v>
      </c>
      <c r="G23" s="164" t="s">
        <v>413</v>
      </c>
      <c r="H23" s="164" t="s">
        <v>461</v>
      </c>
      <c r="I23" s="40" t="s">
        <v>205</v>
      </c>
      <c r="J23" s="40" t="s">
        <v>501</v>
      </c>
      <c r="K23" s="40" t="s">
        <v>343</v>
      </c>
      <c r="L23" s="164" t="s">
        <v>461</v>
      </c>
      <c r="M23" s="164" t="s">
        <v>505</v>
      </c>
      <c r="N23" s="41"/>
      <c r="O23" s="41"/>
      <c r="P23" s="41"/>
      <c r="Q23" s="41"/>
      <c r="R23" s="41"/>
      <c r="S23" s="41" t="s">
        <v>506</v>
      </c>
      <c r="T23" s="41" t="s">
        <v>510</v>
      </c>
      <c r="U23" s="160"/>
      <c r="V23" s="160"/>
      <c r="W23" s="160"/>
      <c r="X23" s="160"/>
      <c r="Y23" s="160"/>
      <c r="Z23" s="160"/>
      <c r="AA23" s="160"/>
      <c r="AB23" s="160"/>
      <c r="AC23" s="160"/>
      <c r="AD23" s="160"/>
      <c r="AE23" s="160"/>
      <c r="AF23" s="160"/>
      <c r="AG23" s="160">
        <v>797</v>
      </c>
      <c r="AH23" s="160"/>
      <c r="AI23" s="160"/>
      <c r="AJ23" s="160"/>
      <c r="AK23" s="160"/>
      <c r="AL23" s="160"/>
      <c r="AM23" s="160"/>
      <c r="AN23" s="160"/>
      <c r="AO23" s="160"/>
      <c r="AP23" s="160"/>
      <c r="AQ23" s="160"/>
      <c r="AR23" s="160"/>
      <c r="AS23" s="160">
        <f t="shared" si="0"/>
        <v>797</v>
      </c>
      <c r="AT23" s="161" t="e">
        <f t="shared" si="1"/>
        <v>#DIV/0!</v>
      </c>
      <c r="AU23" s="162" t="s">
        <v>543</v>
      </c>
      <c r="AV23" s="181" t="s">
        <v>600</v>
      </c>
      <c r="AW23" s="162" t="s">
        <v>547</v>
      </c>
      <c r="AX23" s="162" t="s">
        <v>527</v>
      </c>
      <c r="AY23" s="162" t="s">
        <v>536</v>
      </c>
    </row>
    <row r="24" spans="1:51" s="163" customFormat="1" ht="136.5" customHeight="1" x14ac:dyDescent="0.25">
      <c r="A24" s="40"/>
      <c r="B24" s="40"/>
      <c r="C24" s="40">
        <v>2</v>
      </c>
      <c r="D24" s="40"/>
      <c r="E24" s="40"/>
      <c r="F24" s="164" t="s">
        <v>395</v>
      </c>
      <c r="G24" s="164" t="s">
        <v>414</v>
      </c>
      <c r="H24" s="164" t="s">
        <v>462</v>
      </c>
      <c r="I24" s="40" t="s">
        <v>205</v>
      </c>
      <c r="J24" s="40" t="s">
        <v>501</v>
      </c>
      <c r="K24" s="40" t="s">
        <v>343</v>
      </c>
      <c r="L24" s="164" t="s">
        <v>462</v>
      </c>
      <c r="M24" s="164" t="s">
        <v>505</v>
      </c>
      <c r="N24" s="41"/>
      <c r="O24" s="41"/>
      <c r="P24" s="41"/>
      <c r="Q24" s="41"/>
      <c r="R24" s="41"/>
      <c r="S24" s="41" t="s">
        <v>506</v>
      </c>
      <c r="T24" s="41" t="s">
        <v>510</v>
      </c>
      <c r="U24" s="160"/>
      <c r="V24" s="160"/>
      <c r="W24" s="160"/>
      <c r="X24" s="160"/>
      <c r="Y24" s="160"/>
      <c r="Z24" s="160"/>
      <c r="AA24" s="160"/>
      <c r="AB24" s="160"/>
      <c r="AC24" s="160"/>
      <c r="AD24" s="160"/>
      <c r="AE24" s="160"/>
      <c r="AF24" s="160"/>
      <c r="AG24" s="160">
        <v>564</v>
      </c>
      <c r="AH24" s="160"/>
      <c r="AI24" s="160"/>
      <c r="AJ24" s="160"/>
      <c r="AK24" s="160"/>
      <c r="AL24" s="160"/>
      <c r="AM24" s="160"/>
      <c r="AN24" s="160"/>
      <c r="AO24" s="160"/>
      <c r="AP24" s="160"/>
      <c r="AQ24" s="160"/>
      <c r="AR24" s="160"/>
      <c r="AS24" s="160">
        <f t="shared" si="0"/>
        <v>564</v>
      </c>
      <c r="AT24" s="161" t="e">
        <f t="shared" si="1"/>
        <v>#DIV/0!</v>
      </c>
      <c r="AU24" s="162" t="s">
        <v>544</v>
      </c>
      <c r="AV24" s="181" t="s">
        <v>600</v>
      </c>
      <c r="AW24" s="162" t="s">
        <v>548</v>
      </c>
      <c r="AX24" s="162" t="s">
        <v>527</v>
      </c>
      <c r="AY24" s="162" t="s">
        <v>536</v>
      </c>
    </row>
    <row r="25" spans="1:51" s="163" customFormat="1" ht="104.1" customHeight="1" x14ac:dyDescent="0.25">
      <c r="A25" s="40"/>
      <c r="B25" s="40"/>
      <c r="C25" s="40">
        <v>3</v>
      </c>
      <c r="D25" s="40"/>
      <c r="E25" s="40"/>
      <c r="F25" s="164" t="s">
        <v>395</v>
      </c>
      <c r="G25" s="164" t="s">
        <v>415</v>
      </c>
      <c r="H25" s="164" t="s">
        <v>463</v>
      </c>
      <c r="I25" s="40" t="s">
        <v>205</v>
      </c>
      <c r="J25" s="40" t="s">
        <v>501</v>
      </c>
      <c r="K25" s="40" t="s">
        <v>343</v>
      </c>
      <c r="L25" s="164" t="s">
        <v>463</v>
      </c>
      <c r="M25" s="164" t="s">
        <v>505</v>
      </c>
      <c r="N25" s="41"/>
      <c r="O25" s="41"/>
      <c r="P25" s="41"/>
      <c r="Q25" s="41"/>
      <c r="R25" s="41"/>
      <c r="S25" s="41" t="s">
        <v>506</v>
      </c>
      <c r="T25" s="41" t="s">
        <v>510</v>
      </c>
      <c r="U25" s="160"/>
      <c r="V25" s="160"/>
      <c r="W25" s="160"/>
      <c r="X25" s="160"/>
      <c r="Y25" s="160"/>
      <c r="Z25" s="160"/>
      <c r="AA25" s="160"/>
      <c r="AB25" s="160"/>
      <c r="AC25" s="160"/>
      <c r="AD25" s="160"/>
      <c r="AE25" s="160"/>
      <c r="AF25" s="160"/>
      <c r="AG25" s="160">
        <v>228</v>
      </c>
      <c r="AH25" s="160"/>
      <c r="AI25" s="160"/>
      <c r="AJ25" s="160"/>
      <c r="AK25" s="160"/>
      <c r="AL25" s="160"/>
      <c r="AM25" s="160"/>
      <c r="AN25" s="160"/>
      <c r="AO25" s="160"/>
      <c r="AP25" s="160"/>
      <c r="AQ25" s="160"/>
      <c r="AR25" s="160"/>
      <c r="AS25" s="160">
        <f t="shared" si="0"/>
        <v>228</v>
      </c>
      <c r="AT25" s="161" t="e">
        <f t="shared" si="1"/>
        <v>#DIV/0!</v>
      </c>
      <c r="AU25" s="162" t="s">
        <v>545</v>
      </c>
      <c r="AV25" s="181" t="s">
        <v>601</v>
      </c>
      <c r="AW25" s="162" t="s">
        <v>549</v>
      </c>
      <c r="AX25" s="162" t="s">
        <v>527</v>
      </c>
      <c r="AY25" s="162" t="s">
        <v>536</v>
      </c>
    </row>
    <row r="26" spans="1:51" s="163" customFormat="1" ht="102" customHeight="1" x14ac:dyDescent="0.25">
      <c r="A26" s="40"/>
      <c r="B26" s="40"/>
      <c r="C26" s="40">
        <v>3</v>
      </c>
      <c r="D26" s="40"/>
      <c r="E26" s="40"/>
      <c r="F26" s="164" t="s">
        <v>395</v>
      </c>
      <c r="G26" s="164" t="s">
        <v>416</v>
      </c>
      <c r="H26" s="164" t="s">
        <v>464</v>
      </c>
      <c r="I26" s="40" t="s">
        <v>205</v>
      </c>
      <c r="J26" s="40" t="s">
        <v>501</v>
      </c>
      <c r="K26" s="40" t="s">
        <v>343</v>
      </c>
      <c r="L26" s="164" t="s">
        <v>464</v>
      </c>
      <c r="M26" s="164" t="s">
        <v>505</v>
      </c>
      <c r="N26" s="41"/>
      <c r="O26" s="41"/>
      <c r="P26" s="41"/>
      <c r="Q26" s="41"/>
      <c r="R26" s="41"/>
      <c r="S26" s="41" t="s">
        <v>506</v>
      </c>
      <c r="T26" s="41" t="s">
        <v>510</v>
      </c>
      <c r="U26" s="160"/>
      <c r="V26" s="160"/>
      <c r="W26" s="160"/>
      <c r="X26" s="160"/>
      <c r="Y26" s="160"/>
      <c r="Z26" s="160"/>
      <c r="AA26" s="160"/>
      <c r="AB26" s="160"/>
      <c r="AC26" s="160"/>
      <c r="AD26" s="160"/>
      <c r="AE26" s="160"/>
      <c r="AF26" s="160"/>
      <c r="AG26" s="160">
        <v>123</v>
      </c>
      <c r="AH26" s="160"/>
      <c r="AI26" s="160"/>
      <c r="AJ26" s="160"/>
      <c r="AK26" s="160"/>
      <c r="AL26" s="160"/>
      <c r="AM26" s="160"/>
      <c r="AN26" s="160"/>
      <c r="AO26" s="160"/>
      <c r="AP26" s="160"/>
      <c r="AQ26" s="160"/>
      <c r="AR26" s="160"/>
      <c r="AS26" s="160">
        <f t="shared" si="0"/>
        <v>123</v>
      </c>
      <c r="AT26" s="161" t="e">
        <f t="shared" si="1"/>
        <v>#DIV/0!</v>
      </c>
      <c r="AU26" s="162" t="s">
        <v>546</v>
      </c>
      <c r="AV26" s="181" t="s">
        <v>601</v>
      </c>
      <c r="AW26" s="162" t="s">
        <v>550</v>
      </c>
      <c r="AX26" s="162" t="s">
        <v>527</v>
      </c>
      <c r="AY26" s="162" t="s">
        <v>536</v>
      </c>
    </row>
    <row r="27" spans="1:51" s="163" customFormat="1" ht="102" customHeight="1" x14ac:dyDescent="0.25">
      <c r="A27" s="40"/>
      <c r="B27" s="40"/>
      <c r="C27" s="40">
        <v>3</v>
      </c>
      <c r="D27" s="40"/>
      <c r="E27" s="40"/>
      <c r="F27" s="164" t="s">
        <v>395</v>
      </c>
      <c r="G27" s="164" t="s">
        <v>417</v>
      </c>
      <c r="H27" s="164" t="s">
        <v>465</v>
      </c>
      <c r="I27" s="40" t="s">
        <v>205</v>
      </c>
      <c r="J27" s="40" t="s">
        <v>501</v>
      </c>
      <c r="K27" s="40" t="s">
        <v>343</v>
      </c>
      <c r="L27" s="164" t="s">
        <v>465</v>
      </c>
      <c r="M27" s="164" t="s">
        <v>505</v>
      </c>
      <c r="N27" s="41"/>
      <c r="O27" s="41"/>
      <c r="P27" s="41"/>
      <c r="Q27" s="41"/>
      <c r="R27" s="41"/>
      <c r="S27" s="41" t="s">
        <v>506</v>
      </c>
      <c r="T27" s="41" t="s">
        <v>510</v>
      </c>
      <c r="U27" s="160"/>
      <c r="V27" s="160"/>
      <c r="W27" s="160"/>
      <c r="X27" s="160"/>
      <c r="Y27" s="160"/>
      <c r="Z27" s="160"/>
      <c r="AA27" s="160"/>
      <c r="AB27" s="160"/>
      <c r="AC27" s="160"/>
      <c r="AD27" s="160"/>
      <c r="AE27" s="160"/>
      <c r="AF27" s="160"/>
      <c r="AG27" s="160">
        <v>105</v>
      </c>
      <c r="AH27" s="160"/>
      <c r="AI27" s="160"/>
      <c r="AJ27" s="160"/>
      <c r="AK27" s="160"/>
      <c r="AL27" s="160"/>
      <c r="AM27" s="160"/>
      <c r="AN27" s="160"/>
      <c r="AO27" s="160"/>
      <c r="AP27" s="160"/>
      <c r="AQ27" s="160"/>
      <c r="AR27" s="160"/>
      <c r="AS27" s="160">
        <f t="shared" si="0"/>
        <v>105</v>
      </c>
      <c r="AT27" s="161" t="e">
        <f t="shared" si="1"/>
        <v>#DIV/0!</v>
      </c>
      <c r="AU27" s="162" t="s">
        <v>551</v>
      </c>
      <c r="AV27" s="181" t="s">
        <v>601</v>
      </c>
      <c r="AW27" s="162" t="s">
        <v>552</v>
      </c>
      <c r="AX27" s="162" t="s">
        <v>527</v>
      </c>
      <c r="AY27" s="162" t="s">
        <v>536</v>
      </c>
    </row>
    <row r="28" spans="1:51" s="163" customFormat="1" ht="132.6" customHeight="1" x14ac:dyDescent="0.25">
      <c r="A28" s="40"/>
      <c r="B28" s="40"/>
      <c r="C28" s="40">
        <v>4</v>
      </c>
      <c r="D28" s="40"/>
      <c r="E28" s="40"/>
      <c r="F28" s="164" t="s">
        <v>396</v>
      </c>
      <c r="G28" s="164" t="s">
        <v>418</v>
      </c>
      <c r="H28" s="164" t="s">
        <v>466</v>
      </c>
      <c r="I28" s="40" t="s">
        <v>205</v>
      </c>
      <c r="J28" s="40" t="s">
        <v>501</v>
      </c>
      <c r="K28" s="40" t="s">
        <v>343</v>
      </c>
      <c r="L28" s="164" t="s">
        <v>466</v>
      </c>
      <c r="M28" s="164" t="s">
        <v>505</v>
      </c>
      <c r="N28" s="41"/>
      <c r="O28" s="41"/>
      <c r="P28" s="41"/>
      <c r="Q28" s="41"/>
      <c r="R28" s="41"/>
      <c r="S28" s="41" t="s">
        <v>506</v>
      </c>
      <c r="T28" s="41" t="s">
        <v>510</v>
      </c>
      <c r="U28" s="160"/>
      <c r="V28" s="160"/>
      <c r="W28" s="160"/>
      <c r="X28" s="160"/>
      <c r="Y28" s="160"/>
      <c r="Z28" s="160"/>
      <c r="AA28" s="160"/>
      <c r="AB28" s="160"/>
      <c r="AC28" s="160"/>
      <c r="AD28" s="160"/>
      <c r="AE28" s="160"/>
      <c r="AF28" s="160"/>
      <c r="AG28" s="160">
        <v>949</v>
      </c>
      <c r="AH28" s="160"/>
      <c r="AI28" s="160"/>
      <c r="AJ28" s="160"/>
      <c r="AK28" s="160"/>
      <c r="AL28" s="160"/>
      <c r="AM28" s="160"/>
      <c r="AN28" s="160"/>
      <c r="AO28" s="160"/>
      <c r="AP28" s="160"/>
      <c r="AQ28" s="160"/>
      <c r="AR28" s="160"/>
      <c r="AS28" s="160">
        <f t="shared" si="0"/>
        <v>949</v>
      </c>
      <c r="AT28" s="161" t="e">
        <f t="shared" si="1"/>
        <v>#DIV/0!</v>
      </c>
      <c r="AU28" s="176" t="s">
        <v>557</v>
      </c>
      <c r="AV28" s="181" t="s">
        <v>602</v>
      </c>
      <c r="AW28" s="176" t="s">
        <v>554</v>
      </c>
      <c r="AX28" s="176" t="s">
        <v>527</v>
      </c>
      <c r="AY28" s="177" t="s">
        <v>536</v>
      </c>
    </row>
    <row r="29" spans="1:51" s="163" customFormat="1" ht="104.1" customHeight="1" x14ac:dyDescent="0.25">
      <c r="A29" s="40"/>
      <c r="B29" s="40"/>
      <c r="C29" s="40">
        <v>4</v>
      </c>
      <c r="D29" s="40"/>
      <c r="E29" s="40"/>
      <c r="F29" s="164" t="s">
        <v>396</v>
      </c>
      <c r="G29" s="164" t="s">
        <v>419</v>
      </c>
      <c r="H29" s="164" t="s">
        <v>467</v>
      </c>
      <c r="I29" s="40" t="s">
        <v>205</v>
      </c>
      <c r="J29" s="40" t="s">
        <v>501</v>
      </c>
      <c r="K29" s="40" t="s">
        <v>343</v>
      </c>
      <c r="L29" s="164" t="s">
        <v>467</v>
      </c>
      <c r="M29" s="164" t="s">
        <v>505</v>
      </c>
      <c r="N29" s="41"/>
      <c r="O29" s="41"/>
      <c r="P29" s="41"/>
      <c r="Q29" s="41"/>
      <c r="R29" s="41"/>
      <c r="S29" s="41" t="s">
        <v>506</v>
      </c>
      <c r="T29" s="41" t="s">
        <v>510</v>
      </c>
      <c r="U29" s="160"/>
      <c r="V29" s="160"/>
      <c r="W29" s="160"/>
      <c r="X29" s="160"/>
      <c r="Y29" s="160"/>
      <c r="Z29" s="160"/>
      <c r="AA29" s="160"/>
      <c r="AB29" s="160"/>
      <c r="AC29" s="160"/>
      <c r="AD29" s="160"/>
      <c r="AE29" s="160"/>
      <c r="AF29" s="160"/>
      <c r="AG29" s="160">
        <v>689</v>
      </c>
      <c r="AH29" s="160"/>
      <c r="AI29" s="160"/>
      <c r="AJ29" s="160"/>
      <c r="AK29" s="160"/>
      <c r="AL29" s="160"/>
      <c r="AM29" s="160"/>
      <c r="AN29" s="160"/>
      <c r="AO29" s="160"/>
      <c r="AP29" s="160"/>
      <c r="AQ29" s="160"/>
      <c r="AR29" s="160"/>
      <c r="AS29" s="160">
        <f t="shared" si="0"/>
        <v>689</v>
      </c>
      <c r="AT29" s="161" t="e">
        <f t="shared" si="1"/>
        <v>#DIV/0!</v>
      </c>
      <c r="AU29" s="176" t="s">
        <v>555</v>
      </c>
      <c r="AV29" s="181" t="s">
        <v>602</v>
      </c>
      <c r="AW29" s="176" t="s">
        <v>556</v>
      </c>
      <c r="AX29" s="176" t="s">
        <v>527</v>
      </c>
      <c r="AY29" s="177" t="s">
        <v>536</v>
      </c>
    </row>
    <row r="30" spans="1:51" s="163" customFormat="1" ht="134.1" customHeight="1" x14ac:dyDescent="0.25">
      <c r="A30" s="40"/>
      <c r="B30" s="40"/>
      <c r="C30" s="40">
        <v>5</v>
      </c>
      <c r="D30" s="40"/>
      <c r="E30" s="40"/>
      <c r="F30" s="164" t="s">
        <v>397</v>
      </c>
      <c r="G30" s="164" t="s">
        <v>420</v>
      </c>
      <c r="H30" s="164" t="s">
        <v>468</v>
      </c>
      <c r="I30" s="40" t="s">
        <v>205</v>
      </c>
      <c r="J30" s="40" t="s">
        <v>501</v>
      </c>
      <c r="K30" s="40" t="s">
        <v>343</v>
      </c>
      <c r="L30" s="164" t="s">
        <v>468</v>
      </c>
      <c r="M30" s="164" t="s">
        <v>505</v>
      </c>
      <c r="N30" s="41"/>
      <c r="O30" s="41"/>
      <c r="P30" s="41"/>
      <c r="Q30" s="41"/>
      <c r="R30" s="41"/>
      <c r="S30" s="41" t="s">
        <v>506</v>
      </c>
      <c r="T30" s="41" t="s">
        <v>513</v>
      </c>
      <c r="U30" s="160"/>
      <c r="V30" s="160"/>
      <c r="W30" s="160"/>
      <c r="X30" s="160"/>
      <c r="Y30" s="160"/>
      <c r="Z30" s="160"/>
      <c r="AA30" s="160"/>
      <c r="AB30" s="160"/>
      <c r="AC30" s="160"/>
      <c r="AD30" s="160"/>
      <c r="AE30" s="160"/>
      <c r="AF30" s="160"/>
      <c r="AG30" s="160">
        <v>46</v>
      </c>
      <c r="AH30" s="160"/>
      <c r="AI30" s="160"/>
      <c r="AJ30" s="160"/>
      <c r="AK30" s="160"/>
      <c r="AL30" s="160"/>
      <c r="AM30" s="160"/>
      <c r="AN30" s="160"/>
      <c r="AO30" s="160"/>
      <c r="AP30" s="160"/>
      <c r="AQ30" s="160"/>
      <c r="AR30" s="160"/>
      <c r="AS30" s="160">
        <f t="shared" si="0"/>
        <v>46</v>
      </c>
      <c r="AT30" s="161" t="e">
        <f t="shared" si="1"/>
        <v>#DIV/0!</v>
      </c>
      <c r="AU30" s="162" t="s">
        <v>583</v>
      </c>
      <c r="AV30" s="181" t="s">
        <v>604</v>
      </c>
      <c r="AW30" s="176" t="s">
        <v>591</v>
      </c>
      <c r="AX30" s="176" t="s">
        <v>527</v>
      </c>
      <c r="AY30" s="177" t="s">
        <v>536</v>
      </c>
    </row>
    <row r="31" spans="1:51" s="163" customFormat="1" ht="127.5" customHeight="1" x14ac:dyDescent="0.25">
      <c r="A31" s="40"/>
      <c r="B31" s="40"/>
      <c r="C31" s="40">
        <v>6</v>
      </c>
      <c r="D31" s="40"/>
      <c r="E31" s="40"/>
      <c r="F31" s="164" t="s">
        <v>397</v>
      </c>
      <c r="G31" s="164" t="s">
        <v>421</v>
      </c>
      <c r="H31" s="164" t="s">
        <v>469</v>
      </c>
      <c r="I31" s="40" t="s">
        <v>205</v>
      </c>
      <c r="J31" s="40" t="s">
        <v>501</v>
      </c>
      <c r="K31" s="40" t="s">
        <v>343</v>
      </c>
      <c r="L31" s="164" t="s">
        <v>469</v>
      </c>
      <c r="M31" s="164" t="s">
        <v>505</v>
      </c>
      <c r="N31" s="41"/>
      <c r="O31" s="41"/>
      <c r="P31" s="41"/>
      <c r="Q31" s="41"/>
      <c r="R31" s="41"/>
      <c r="S31" s="41" t="s">
        <v>506</v>
      </c>
      <c r="T31" s="41" t="s">
        <v>513</v>
      </c>
      <c r="U31" s="160"/>
      <c r="V31" s="160"/>
      <c r="W31" s="160"/>
      <c r="X31" s="160"/>
      <c r="Y31" s="160"/>
      <c r="Z31" s="160"/>
      <c r="AA31" s="160"/>
      <c r="AB31" s="160"/>
      <c r="AC31" s="160"/>
      <c r="AD31" s="160"/>
      <c r="AE31" s="160"/>
      <c r="AF31" s="160"/>
      <c r="AG31" s="160">
        <v>13</v>
      </c>
      <c r="AH31" s="160"/>
      <c r="AI31" s="160"/>
      <c r="AJ31" s="160"/>
      <c r="AK31" s="160"/>
      <c r="AL31" s="160"/>
      <c r="AM31" s="160"/>
      <c r="AN31" s="160"/>
      <c r="AO31" s="160"/>
      <c r="AP31" s="160"/>
      <c r="AQ31" s="160"/>
      <c r="AR31" s="160"/>
      <c r="AS31" s="160">
        <f t="shared" si="0"/>
        <v>13</v>
      </c>
      <c r="AT31" s="161" t="e">
        <f t="shared" si="1"/>
        <v>#DIV/0!</v>
      </c>
      <c r="AU31" s="162" t="s">
        <v>584</v>
      </c>
      <c r="AV31" s="181" t="s">
        <v>603</v>
      </c>
      <c r="AW31" s="176" t="s">
        <v>592</v>
      </c>
      <c r="AX31" s="176" t="s">
        <v>527</v>
      </c>
      <c r="AY31" s="177" t="s">
        <v>536</v>
      </c>
    </row>
    <row r="32" spans="1:51" s="163" customFormat="1" ht="108" customHeight="1" x14ac:dyDescent="0.25">
      <c r="A32" s="40"/>
      <c r="B32" s="40"/>
      <c r="C32" s="40">
        <v>7</v>
      </c>
      <c r="D32" s="40"/>
      <c r="E32" s="40"/>
      <c r="F32" s="164" t="s">
        <v>398</v>
      </c>
      <c r="G32" s="164" t="s">
        <v>422</v>
      </c>
      <c r="H32" s="164" t="s">
        <v>470</v>
      </c>
      <c r="I32" s="40" t="s">
        <v>205</v>
      </c>
      <c r="J32" s="40" t="s">
        <v>501</v>
      </c>
      <c r="K32" s="40" t="s">
        <v>343</v>
      </c>
      <c r="L32" s="164" t="s">
        <v>470</v>
      </c>
      <c r="M32" s="164" t="s">
        <v>505</v>
      </c>
      <c r="N32" s="41"/>
      <c r="O32" s="41"/>
      <c r="P32" s="41"/>
      <c r="Q32" s="41"/>
      <c r="R32" s="41"/>
      <c r="S32" s="41" t="s">
        <v>506</v>
      </c>
      <c r="T32" s="41" t="s">
        <v>510</v>
      </c>
      <c r="U32" s="160"/>
      <c r="V32" s="160"/>
      <c r="W32" s="160"/>
      <c r="X32" s="160"/>
      <c r="Y32" s="160"/>
      <c r="Z32" s="160"/>
      <c r="AA32" s="160"/>
      <c r="AB32" s="160"/>
      <c r="AC32" s="160"/>
      <c r="AD32" s="160"/>
      <c r="AE32" s="160"/>
      <c r="AF32" s="160"/>
      <c r="AG32" s="160">
        <v>44</v>
      </c>
      <c r="AH32" s="160"/>
      <c r="AI32" s="160"/>
      <c r="AJ32" s="160"/>
      <c r="AK32" s="160"/>
      <c r="AL32" s="160"/>
      <c r="AM32" s="160"/>
      <c r="AN32" s="160"/>
      <c r="AO32" s="160"/>
      <c r="AP32" s="160"/>
      <c r="AQ32" s="160"/>
      <c r="AR32" s="160"/>
      <c r="AS32" s="160">
        <f t="shared" si="0"/>
        <v>44</v>
      </c>
      <c r="AT32" s="161" t="e">
        <f t="shared" si="1"/>
        <v>#DIV/0!</v>
      </c>
      <c r="AU32" s="162" t="s">
        <v>585</v>
      </c>
      <c r="AV32" s="181" t="s">
        <v>605</v>
      </c>
      <c r="AW32" s="176" t="s">
        <v>593</v>
      </c>
      <c r="AX32" s="176" t="s">
        <v>527</v>
      </c>
      <c r="AY32" s="177" t="s">
        <v>536</v>
      </c>
    </row>
    <row r="33" spans="1:51" s="163" customFormat="1" ht="105" customHeight="1" x14ac:dyDescent="0.25">
      <c r="A33" s="40"/>
      <c r="B33" s="40"/>
      <c r="C33" s="40">
        <v>7</v>
      </c>
      <c r="D33" s="40"/>
      <c r="E33" s="40"/>
      <c r="F33" s="164" t="s">
        <v>398</v>
      </c>
      <c r="G33" s="164" t="s">
        <v>423</v>
      </c>
      <c r="H33" s="164" t="s">
        <v>471</v>
      </c>
      <c r="I33" s="40" t="s">
        <v>205</v>
      </c>
      <c r="J33" s="40" t="s">
        <v>501</v>
      </c>
      <c r="K33" s="40" t="s">
        <v>343</v>
      </c>
      <c r="L33" s="164" t="s">
        <v>471</v>
      </c>
      <c r="M33" s="164" t="s">
        <v>505</v>
      </c>
      <c r="N33" s="41"/>
      <c r="O33" s="41"/>
      <c r="P33" s="41"/>
      <c r="Q33" s="41"/>
      <c r="R33" s="41"/>
      <c r="S33" s="41" t="s">
        <v>506</v>
      </c>
      <c r="T33" s="41" t="s">
        <v>510</v>
      </c>
      <c r="U33" s="160"/>
      <c r="V33" s="160"/>
      <c r="W33" s="160"/>
      <c r="X33" s="160"/>
      <c r="Y33" s="160"/>
      <c r="Z33" s="160"/>
      <c r="AA33" s="160"/>
      <c r="AB33" s="160"/>
      <c r="AC33" s="160"/>
      <c r="AD33" s="160"/>
      <c r="AE33" s="160"/>
      <c r="AF33" s="160"/>
      <c r="AG33" s="160">
        <v>33</v>
      </c>
      <c r="AH33" s="160"/>
      <c r="AI33" s="160"/>
      <c r="AJ33" s="160"/>
      <c r="AK33" s="160"/>
      <c r="AL33" s="160"/>
      <c r="AM33" s="160"/>
      <c r="AN33" s="160"/>
      <c r="AO33" s="160"/>
      <c r="AP33" s="160"/>
      <c r="AQ33" s="160"/>
      <c r="AR33" s="160"/>
      <c r="AS33" s="160">
        <f t="shared" si="0"/>
        <v>33</v>
      </c>
      <c r="AT33" s="161" t="e">
        <f t="shared" si="1"/>
        <v>#DIV/0!</v>
      </c>
      <c r="AU33" s="162" t="s">
        <v>586</v>
      </c>
      <c r="AV33" s="181" t="s">
        <v>605</v>
      </c>
      <c r="AW33" s="176" t="s">
        <v>594</v>
      </c>
      <c r="AX33" s="176" t="s">
        <v>527</v>
      </c>
      <c r="AY33" s="177" t="s">
        <v>536</v>
      </c>
    </row>
    <row r="34" spans="1:51" s="163" customFormat="1" ht="105.95" customHeight="1" x14ac:dyDescent="0.25">
      <c r="A34" s="40"/>
      <c r="B34" s="40"/>
      <c r="C34" s="40">
        <v>8</v>
      </c>
      <c r="D34" s="40"/>
      <c r="E34" s="40"/>
      <c r="F34" s="164" t="s">
        <v>398</v>
      </c>
      <c r="G34" s="164" t="s">
        <v>424</v>
      </c>
      <c r="H34" s="164" t="s">
        <v>472</v>
      </c>
      <c r="I34" s="40" t="s">
        <v>205</v>
      </c>
      <c r="J34" s="40" t="s">
        <v>501</v>
      </c>
      <c r="K34" s="40" t="s">
        <v>343</v>
      </c>
      <c r="L34" s="164" t="s">
        <v>472</v>
      </c>
      <c r="M34" s="164" t="s">
        <v>505</v>
      </c>
      <c r="N34" s="41"/>
      <c r="O34" s="41"/>
      <c r="P34" s="41"/>
      <c r="Q34" s="41"/>
      <c r="R34" s="41"/>
      <c r="S34" s="41" t="s">
        <v>506</v>
      </c>
      <c r="T34" s="41" t="s">
        <v>510</v>
      </c>
      <c r="U34" s="160"/>
      <c r="V34" s="160"/>
      <c r="W34" s="160"/>
      <c r="X34" s="160"/>
      <c r="Y34" s="160"/>
      <c r="Z34" s="160"/>
      <c r="AA34" s="160"/>
      <c r="AB34" s="160"/>
      <c r="AC34" s="160"/>
      <c r="AD34" s="160"/>
      <c r="AE34" s="160"/>
      <c r="AF34" s="160"/>
      <c r="AG34" s="160">
        <v>51</v>
      </c>
      <c r="AH34" s="160"/>
      <c r="AI34" s="160"/>
      <c r="AJ34" s="160"/>
      <c r="AK34" s="160"/>
      <c r="AL34" s="160"/>
      <c r="AM34" s="160"/>
      <c r="AN34" s="160"/>
      <c r="AO34" s="160"/>
      <c r="AP34" s="160"/>
      <c r="AQ34" s="160"/>
      <c r="AR34" s="160"/>
      <c r="AS34" s="160">
        <f t="shared" si="0"/>
        <v>51</v>
      </c>
      <c r="AT34" s="161" t="e">
        <f t="shared" si="1"/>
        <v>#DIV/0!</v>
      </c>
      <c r="AU34" s="162" t="s">
        <v>587</v>
      </c>
      <c r="AV34" s="181" t="s">
        <v>606</v>
      </c>
      <c r="AW34" s="176" t="s">
        <v>595</v>
      </c>
      <c r="AX34" s="176" t="s">
        <v>527</v>
      </c>
      <c r="AY34" s="177" t="s">
        <v>536</v>
      </c>
    </row>
    <row r="35" spans="1:51" s="163" customFormat="1" ht="122.1" customHeight="1" x14ac:dyDescent="0.25">
      <c r="A35" s="40"/>
      <c r="B35" s="40"/>
      <c r="C35" s="40">
        <v>8</v>
      </c>
      <c r="D35" s="40"/>
      <c r="E35" s="40"/>
      <c r="F35" s="164" t="s">
        <v>398</v>
      </c>
      <c r="G35" s="164" t="s">
        <v>425</v>
      </c>
      <c r="H35" s="164" t="s">
        <v>473</v>
      </c>
      <c r="I35" s="40" t="s">
        <v>205</v>
      </c>
      <c r="J35" s="40" t="s">
        <v>501</v>
      </c>
      <c r="K35" s="40" t="s">
        <v>343</v>
      </c>
      <c r="L35" s="164" t="s">
        <v>473</v>
      </c>
      <c r="M35" s="164" t="s">
        <v>505</v>
      </c>
      <c r="N35" s="41"/>
      <c r="O35" s="41"/>
      <c r="P35" s="41"/>
      <c r="Q35" s="41"/>
      <c r="R35" s="41"/>
      <c r="S35" s="41" t="s">
        <v>506</v>
      </c>
      <c r="T35" s="41" t="s">
        <v>510</v>
      </c>
      <c r="U35" s="160"/>
      <c r="V35" s="160"/>
      <c r="W35" s="160"/>
      <c r="X35" s="160"/>
      <c r="Y35" s="160"/>
      <c r="Z35" s="160"/>
      <c r="AA35" s="160"/>
      <c r="AB35" s="160"/>
      <c r="AC35" s="160"/>
      <c r="AD35" s="160"/>
      <c r="AE35" s="160"/>
      <c r="AF35" s="160"/>
      <c r="AG35" s="160">
        <v>15</v>
      </c>
      <c r="AH35" s="160"/>
      <c r="AI35" s="160"/>
      <c r="AJ35" s="160"/>
      <c r="AK35" s="160"/>
      <c r="AL35" s="160"/>
      <c r="AM35" s="160"/>
      <c r="AN35" s="160"/>
      <c r="AO35" s="160"/>
      <c r="AP35" s="160"/>
      <c r="AQ35" s="160"/>
      <c r="AR35" s="160"/>
      <c r="AS35" s="160">
        <f t="shared" si="0"/>
        <v>15</v>
      </c>
      <c r="AT35" s="161" t="e">
        <f t="shared" si="1"/>
        <v>#DIV/0!</v>
      </c>
      <c r="AU35" s="162" t="s">
        <v>588</v>
      </c>
      <c r="AV35" s="181" t="s">
        <v>606</v>
      </c>
      <c r="AW35" s="176" t="s">
        <v>596</v>
      </c>
      <c r="AX35" s="176" t="s">
        <v>527</v>
      </c>
      <c r="AY35" s="177" t="s">
        <v>536</v>
      </c>
    </row>
    <row r="36" spans="1:51" s="163" customFormat="1" ht="116.1" customHeight="1" x14ac:dyDescent="0.25">
      <c r="A36" s="40"/>
      <c r="B36" s="40"/>
      <c r="C36" s="40">
        <v>8</v>
      </c>
      <c r="D36" s="40"/>
      <c r="E36" s="40"/>
      <c r="F36" s="164" t="s">
        <v>398</v>
      </c>
      <c r="G36" s="164" t="s">
        <v>426</v>
      </c>
      <c r="H36" s="164" t="s">
        <v>474</v>
      </c>
      <c r="I36" s="40" t="s">
        <v>205</v>
      </c>
      <c r="J36" s="40" t="s">
        <v>501</v>
      </c>
      <c r="K36" s="40" t="s">
        <v>343</v>
      </c>
      <c r="L36" s="164" t="s">
        <v>474</v>
      </c>
      <c r="M36" s="164" t="s">
        <v>505</v>
      </c>
      <c r="N36" s="41"/>
      <c r="O36" s="41"/>
      <c r="P36" s="41"/>
      <c r="Q36" s="41"/>
      <c r="R36" s="41"/>
      <c r="S36" s="41" t="s">
        <v>506</v>
      </c>
      <c r="T36" s="41" t="s">
        <v>510</v>
      </c>
      <c r="U36" s="160"/>
      <c r="V36" s="160"/>
      <c r="W36" s="160"/>
      <c r="X36" s="160"/>
      <c r="Y36" s="160"/>
      <c r="Z36" s="160"/>
      <c r="AA36" s="160"/>
      <c r="AB36" s="160"/>
      <c r="AC36" s="160"/>
      <c r="AD36" s="160"/>
      <c r="AE36" s="160"/>
      <c r="AF36" s="160"/>
      <c r="AG36" s="160">
        <v>11</v>
      </c>
      <c r="AH36" s="160"/>
      <c r="AI36" s="160"/>
      <c r="AJ36" s="160"/>
      <c r="AK36" s="160"/>
      <c r="AL36" s="160"/>
      <c r="AM36" s="160"/>
      <c r="AN36" s="160"/>
      <c r="AO36" s="160"/>
      <c r="AP36" s="160"/>
      <c r="AQ36" s="160"/>
      <c r="AR36" s="160"/>
      <c r="AS36" s="160">
        <f t="shared" si="0"/>
        <v>11</v>
      </c>
      <c r="AT36" s="161" t="e">
        <f t="shared" si="1"/>
        <v>#DIV/0!</v>
      </c>
      <c r="AU36" s="162" t="s">
        <v>589</v>
      </c>
      <c r="AV36" s="181" t="s">
        <v>606</v>
      </c>
      <c r="AW36" s="176" t="s">
        <v>597</v>
      </c>
      <c r="AX36" s="176" t="s">
        <v>527</v>
      </c>
      <c r="AY36" s="177" t="s">
        <v>536</v>
      </c>
    </row>
    <row r="37" spans="1:51" s="163" customFormat="1" ht="98.1" customHeight="1" x14ac:dyDescent="0.25">
      <c r="A37" s="40"/>
      <c r="B37" s="40"/>
      <c r="C37" s="40">
        <v>8</v>
      </c>
      <c r="D37" s="40"/>
      <c r="E37" s="40"/>
      <c r="F37" s="164" t="s">
        <v>398</v>
      </c>
      <c r="G37" s="164" t="s">
        <v>427</v>
      </c>
      <c r="H37" s="164" t="s">
        <v>475</v>
      </c>
      <c r="I37" s="40" t="s">
        <v>205</v>
      </c>
      <c r="J37" s="40" t="s">
        <v>501</v>
      </c>
      <c r="K37" s="40" t="s">
        <v>343</v>
      </c>
      <c r="L37" s="164" t="s">
        <v>475</v>
      </c>
      <c r="M37" s="164" t="s">
        <v>505</v>
      </c>
      <c r="N37" s="41"/>
      <c r="O37" s="41"/>
      <c r="P37" s="41"/>
      <c r="Q37" s="41"/>
      <c r="R37" s="41"/>
      <c r="S37" s="41" t="s">
        <v>506</v>
      </c>
      <c r="T37" s="41" t="s">
        <v>510</v>
      </c>
      <c r="U37" s="160"/>
      <c r="V37" s="160"/>
      <c r="W37" s="160"/>
      <c r="X37" s="160"/>
      <c r="Y37" s="160"/>
      <c r="Z37" s="160"/>
      <c r="AA37" s="160"/>
      <c r="AB37" s="160"/>
      <c r="AC37" s="160"/>
      <c r="AD37" s="160"/>
      <c r="AE37" s="160"/>
      <c r="AF37" s="160"/>
      <c r="AG37" s="160">
        <v>77</v>
      </c>
      <c r="AH37" s="160"/>
      <c r="AI37" s="160"/>
      <c r="AJ37" s="160"/>
      <c r="AK37" s="160"/>
      <c r="AL37" s="160"/>
      <c r="AM37" s="160"/>
      <c r="AN37" s="160"/>
      <c r="AO37" s="160"/>
      <c r="AP37" s="160"/>
      <c r="AQ37" s="160"/>
      <c r="AR37" s="160"/>
      <c r="AS37" s="160">
        <f t="shared" si="0"/>
        <v>77</v>
      </c>
      <c r="AT37" s="161" t="e">
        <f t="shared" si="1"/>
        <v>#DIV/0!</v>
      </c>
      <c r="AU37" s="162" t="s">
        <v>590</v>
      </c>
      <c r="AV37" s="181" t="s">
        <v>606</v>
      </c>
      <c r="AW37" s="176" t="s">
        <v>598</v>
      </c>
      <c r="AX37" s="176" t="s">
        <v>527</v>
      </c>
      <c r="AY37" s="177" t="s">
        <v>536</v>
      </c>
    </row>
    <row r="38" spans="1:51" s="163" customFormat="1" ht="114.6" customHeight="1" x14ac:dyDescent="0.25">
      <c r="A38" s="40"/>
      <c r="B38" s="40"/>
      <c r="C38" s="40">
        <v>9</v>
      </c>
      <c r="D38" s="40"/>
      <c r="E38" s="40"/>
      <c r="F38" s="164" t="s">
        <v>399</v>
      </c>
      <c r="G38" s="164" t="s">
        <v>428</v>
      </c>
      <c r="H38" s="164" t="s">
        <v>476</v>
      </c>
      <c r="I38" s="40" t="s">
        <v>205</v>
      </c>
      <c r="J38" s="40" t="s">
        <v>501</v>
      </c>
      <c r="K38" s="40" t="s">
        <v>343</v>
      </c>
      <c r="L38" s="164" t="s">
        <v>476</v>
      </c>
      <c r="M38" s="164" t="s">
        <v>505</v>
      </c>
      <c r="N38" s="41"/>
      <c r="O38" s="41"/>
      <c r="P38" s="41"/>
      <c r="Q38" s="41"/>
      <c r="R38" s="41"/>
      <c r="S38" s="41" t="s">
        <v>506</v>
      </c>
      <c r="T38" s="41" t="s">
        <v>514</v>
      </c>
      <c r="U38" s="160"/>
      <c r="V38" s="160"/>
      <c r="W38" s="160"/>
      <c r="X38" s="160"/>
      <c r="Y38" s="160"/>
      <c r="Z38" s="160"/>
      <c r="AA38" s="160"/>
      <c r="AB38" s="160"/>
      <c r="AC38" s="160"/>
      <c r="AD38" s="160"/>
      <c r="AE38" s="160"/>
      <c r="AF38" s="160"/>
      <c r="AG38" s="160">
        <v>0</v>
      </c>
      <c r="AH38" s="160"/>
      <c r="AI38" s="160"/>
      <c r="AJ38" s="160"/>
      <c r="AK38" s="160"/>
      <c r="AL38" s="160"/>
      <c r="AM38" s="160"/>
      <c r="AN38" s="160"/>
      <c r="AO38" s="160"/>
      <c r="AP38" s="160"/>
      <c r="AQ38" s="160"/>
      <c r="AR38" s="160"/>
      <c r="AS38" s="160">
        <f t="shared" si="0"/>
        <v>0</v>
      </c>
      <c r="AT38" s="161" t="e">
        <f t="shared" si="1"/>
        <v>#DIV/0!</v>
      </c>
      <c r="AU38" s="162" t="s">
        <v>560</v>
      </c>
      <c r="AV38" s="181" t="s">
        <v>607</v>
      </c>
      <c r="AW38" s="162" t="s">
        <v>561</v>
      </c>
      <c r="AX38" s="176" t="s">
        <v>527</v>
      </c>
      <c r="AY38" s="177" t="s">
        <v>536</v>
      </c>
    </row>
    <row r="39" spans="1:51" s="163" customFormat="1" ht="84.6" customHeight="1" x14ac:dyDescent="0.25">
      <c r="A39" s="40"/>
      <c r="B39" s="40"/>
      <c r="C39" s="40">
        <v>10</v>
      </c>
      <c r="D39" s="40"/>
      <c r="E39" s="40"/>
      <c r="F39" s="164" t="s">
        <v>399</v>
      </c>
      <c r="G39" s="164" t="s">
        <v>429</v>
      </c>
      <c r="H39" s="164" t="s">
        <v>477</v>
      </c>
      <c r="I39" s="40" t="s">
        <v>205</v>
      </c>
      <c r="J39" s="40" t="s">
        <v>501</v>
      </c>
      <c r="K39" s="40" t="s">
        <v>343</v>
      </c>
      <c r="L39" s="164" t="s">
        <v>477</v>
      </c>
      <c r="M39" s="164" t="s">
        <v>505</v>
      </c>
      <c r="N39" s="41"/>
      <c r="O39" s="41"/>
      <c r="P39" s="41"/>
      <c r="Q39" s="41"/>
      <c r="R39" s="41"/>
      <c r="S39" s="41" t="s">
        <v>506</v>
      </c>
      <c r="T39" s="41" t="s">
        <v>514</v>
      </c>
      <c r="U39" s="160"/>
      <c r="V39" s="160"/>
      <c r="W39" s="160"/>
      <c r="X39" s="160"/>
      <c r="Y39" s="160"/>
      <c r="Z39" s="160"/>
      <c r="AA39" s="160"/>
      <c r="AB39" s="160"/>
      <c r="AC39" s="160"/>
      <c r="AD39" s="160"/>
      <c r="AE39" s="160"/>
      <c r="AF39" s="160"/>
      <c r="AG39" s="160" t="s">
        <v>502</v>
      </c>
      <c r="AH39" s="160"/>
      <c r="AI39" s="160"/>
      <c r="AJ39" s="160"/>
      <c r="AK39" s="160"/>
      <c r="AL39" s="160"/>
      <c r="AM39" s="160"/>
      <c r="AN39" s="160"/>
      <c r="AO39" s="160"/>
      <c r="AP39" s="160"/>
      <c r="AQ39" s="160"/>
      <c r="AR39" s="160"/>
      <c r="AS39" s="160">
        <f t="shared" si="0"/>
        <v>0</v>
      </c>
      <c r="AT39" s="161" t="e">
        <f t="shared" si="1"/>
        <v>#DIV/0!</v>
      </c>
      <c r="AU39" s="176" t="s">
        <v>502</v>
      </c>
      <c r="AV39" s="176" t="s">
        <v>502</v>
      </c>
      <c r="AW39" s="176" t="s">
        <v>502</v>
      </c>
      <c r="AX39" s="176" t="s">
        <v>502</v>
      </c>
      <c r="AY39" s="177" t="s">
        <v>502</v>
      </c>
    </row>
    <row r="40" spans="1:51" s="163" customFormat="1" ht="84.6" customHeight="1" x14ac:dyDescent="0.25">
      <c r="A40" s="40"/>
      <c r="B40" s="40"/>
      <c r="C40" s="40">
        <v>11</v>
      </c>
      <c r="D40" s="40"/>
      <c r="E40" s="40"/>
      <c r="F40" s="164" t="s">
        <v>399</v>
      </c>
      <c r="G40" s="164" t="s">
        <v>430</v>
      </c>
      <c r="H40" s="164" t="s">
        <v>478</v>
      </c>
      <c r="I40" s="40" t="s">
        <v>205</v>
      </c>
      <c r="J40" s="40" t="s">
        <v>501</v>
      </c>
      <c r="K40" s="40" t="s">
        <v>343</v>
      </c>
      <c r="L40" s="164" t="s">
        <v>478</v>
      </c>
      <c r="M40" s="164" t="s">
        <v>505</v>
      </c>
      <c r="N40" s="41"/>
      <c r="O40" s="41"/>
      <c r="P40" s="41"/>
      <c r="Q40" s="41"/>
      <c r="R40" s="41"/>
      <c r="S40" s="41" t="s">
        <v>506</v>
      </c>
      <c r="T40" s="41" t="s">
        <v>514</v>
      </c>
      <c r="U40" s="160"/>
      <c r="V40" s="160"/>
      <c r="W40" s="160"/>
      <c r="X40" s="160"/>
      <c r="Y40" s="160"/>
      <c r="Z40" s="160"/>
      <c r="AA40" s="160"/>
      <c r="AB40" s="160"/>
      <c r="AC40" s="160"/>
      <c r="AD40" s="160"/>
      <c r="AE40" s="160"/>
      <c r="AF40" s="160"/>
      <c r="AG40" s="160" t="s">
        <v>502</v>
      </c>
      <c r="AH40" s="160"/>
      <c r="AI40" s="160"/>
      <c r="AJ40" s="160"/>
      <c r="AK40" s="160"/>
      <c r="AL40" s="160"/>
      <c r="AM40" s="160"/>
      <c r="AN40" s="160"/>
      <c r="AO40" s="160"/>
      <c r="AP40" s="160"/>
      <c r="AQ40" s="160"/>
      <c r="AR40" s="160"/>
      <c r="AS40" s="160">
        <f t="shared" si="0"/>
        <v>0</v>
      </c>
      <c r="AT40" s="161" t="e">
        <f t="shared" si="1"/>
        <v>#DIV/0!</v>
      </c>
      <c r="AU40" s="176" t="s">
        <v>502</v>
      </c>
      <c r="AV40" s="176" t="s">
        <v>502</v>
      </c>
      <c r="AW40" s="176" t="s">
        <v>502</v>
      </c>
      <c r="AX40" s="176" t="s">
        <v>502</v>
      </c>
      <c r="AY40" s="177" t="s">
        <v>502</v>
      </c>
    </row>
    <row r="41" spans="1:51" s="163" customFormat="1" ht="114" customHeight="1" x14ac:dyDescent="0.25">
      <c r="A41" s="40"/>
      <c r="B41" s="40"/>
      <c r="C41" s="40">
        <v>12</v>
      </c>
      <c r="D41" s="40"/>
      <c r="E41" s="40"/>
      <c r="F41" s="164" t="s">
        <v>399</v>
      </c>
      <c r="G41" s="164" t="s">
        <v>431</v>
      </c>
      <c r="H41" s="164" t="s">
        <v>479</v>
      </c>
      <c r="I41" s="40" t="s">
        <v>205</v>
      </c>
      <c r="J41" s="40" t="s">
        <v>501</v>
      </c>
      <c r="K41" s="40" t="s">
        <v>343</v>
      </c>
      <c r="L41" s="164" t="s">
        <v>479</v>
      </c>
      <c r="M41" s="164" t="s">
        <v>505</v>
      </c>
      <c r="N41" s="41"/>
      <c r="O41" s="41"/>
      <c r="P41" s="41"/>
      <c r="Q41" s="41"/>
      <c r="R41" s="41"/>
      <c r="S41" s="41" t="s">
        <v>506</v>
      </c>
      <c r="T41" s="41" t="s">
        <v>514</v>
      </c>
      <c r="U41" s="160"/>
      <c r="V41" s="160"/>
      <c r="W41" s="160"/>
      <c r="X41" s="160"/>
      <c r="Y41" s="160"/>
      <c r="Z41" s="160"/>
      <c r="AA41" s="160"/>
      <c r="AB41" s="160"/>
      <c r="AC41" s="160"/>
      <c r="AD41" s="160"/>
      <c r="AE41" s="160"/>
      <c r="AF41" s="160"/>
      <c r="AG41" s="160">
        <v>1</v>
      </c>
      <c r="AH41" s="160"/>
      <c r="AI41" s="160"/>
      <c r="AJ41" s="160"/>
      <c r="AK41" s="160"/>
      <c r="AL41" s="160"/>
      <c r="AM41" s="160"/>
      <c r="AN41" s="160"/>
      <c r="AO41" s="160"/>
      <c r="AP41" s="160"/>
      <c r="AQ41" s="160"/>
      <c r="AR41" s="160"/>
      <c r="AS41" s="160">
        <f t="shared" si="0"/>
        <v>1</v>
      </c>
      <c r="AT41" s="161" t="e">
        <f t="shared" si="1"/>
        <v>#DIV/0!</v>
      </c>
      <c r="AU41" s="162" t="s">
        <v>566</v>
      </c>
      <c r="AV41" s="181" t="s">
        <v>608</v>
      </c>
      <c r="AW41" s="162" t="s">
        <v>567</v>
      </c>
      <c r="AX41" s="176" t="s">
        <v>527</v>
      </c>
      <c r="AY41" s="177" t="s">
        <v>536</v>
      </c>
    </row>
    <row r="42" spans="1:51" s="163" customFormat="1" ht="84.6" customHeight="1" x14ac:dyDescent="0.25">
      <c r="A42" s="40"/>
      <c r="B42" s="40"/>
      <c r="C42" s="40">
        <v>13</v>
      </c>
      <c r="D42" s="40"/>
      <c r="E42" s="40"/>
      <c r="F42" s="164" t="s">
        <v>400</v>
      </c>
      <c r="G42" s="164" t="s">
        <v>432</v>
      </c>
      <c r="H42" s="164" t="s">
        <v>480</v>
      </c>
      <c r="I42" s="40" t="s">
        <v>205</v>
      </c>
      <c r="J42" s="40" t="s">
        <v>501</v>
      </c>
      <c r="K42" s="40" t="s">
        <v>343</v>
      </c>
      <c r="L42" s="164" t="s">
        <v>480</v>
      </c>
      <c r="M42" s="164" t="s">
        <v>505</v>
      </c>
      <c r="N42" s="41"/>
      <c r="O42" s="41"/>
      <c r="P42" s="41"/>
      <c r="Q42" s="41"/>
      <c r="R42" s="41"/>
      <c r="S42" s="41" t="s">
        <v>506</v>
      </c>
      <c r="T42" s="41" t="s">
        <v>512</v>
      </c>
      <c r="U42" s="160"/>
      <c r="V42" s="160"/>
      <c r="W42" s="160"/>
      <c r="X42" s="160"/>
      <c r="Y42" s="160"/>
      <c r="Z42" s="160"/>
      <c r="AA42" s="160"/>
      <c r="AB42" s="160"/>
      <c r="AC42" s="160"/>
      <c r="AD42" s="160"/>
      <c r="AE42" s="160"/>
      <c r="AF42" s="160"/>
      <c r="AG42" s="160" t="s">
        <v>502</v>
      </c>
      <c r="AH42" s="160"/>
      <c r="AI42" s="160"/>
      <c r="AJ42" s="160"/>
      <c r="AK42" s="160"/>
      <c r="AL42" s="160"/>
      <c r="AM42" s="160"/>
      <c r="AN42" s="160"/>
      <c r="AO42" s="160"/>
      <c r="AP42" s="160"/>
      <c r="AQ42" s="160"/>
      <c r="AR42" s="160"/>
      <c r="AS42" s="160">
        <f t="shared" si="0"/>
        <v>0</v>
      </c>
      <c r="AT42" s="161" t="e">
        <f t="shared" si="1"/>
        <v>#DIV/0!</v>
      </c>
      <c r="AU42" s="176" t="s">
        <v>502</v>
      </c>
      <c r="AV42" s="176" t="s">
        <v>502</v>
      </c>
      <c r="AW42" s="176" t="s">
        <v>502</v>
      </c>
      <c r="AX42" s="176" t="s">
        <v>502</v>
      </c>
      <c r="AY42" s="177" t="s">
        <v>502</v>
      </c>
    </row>
    <row r="43" spans="1:51" s="163" customFormat="1" ht="84.6" customHeight="1" x14ac:dyDescent="0.25">
      <c r="A43" s="40"/>
      <c r="B43" s="40"/>
      <c r="C43" s="40">
        <v>14</v>
      </c>
      <c r="D43" s="40"/>
      <c r="E43" s="40"/>
      <c r="F43" s="164" t="s">
        <v>400</v>
      </c>
      <c r="G43" s="164" t="s">
        <v>433</v>
      </c>
      <c r="H43" s="164" t="s">
        <v>481</v>
      </c>
      <c r="I43" s="40" t="s">
        <v>205</v>
      </c>
      <c r="J43" s="40" t="s">
        <v>501</v>
      </c>
      <c r="K43" s="40" t="s">
        <v>343</v>
      </c>
      <c r="L43" s="164" t="s">
        <v>481</v>
      </c>
      <c r="M43" s="164" t="s">
        <v>505</v>
      </c>
      <c r="N43" s="41"/>
      <c r="O43" s="41"/>
      <c r="P43" s="41"/>
      <c r="Q43" s="41"/>
      <c r="R43" s="41"/>
      <c r="S43" s="41" t="s">
        <v>506</v>
      </c>
      <c r="T43" s="41" t="s">
        <v>512</v>
      </c>
      <c r="U43" s="160"/>
      <c r="V43" s="160"/>
      <c r="W43" s="160"/>
      <c r="X43" s="160"/>
      <c r="Y43" s="160"/>
      <c r="Z43" s="160"/>
      <c r="AA43" s="160"/>
      <c r="AB43" s="160"/>
      <c r="AC43" s="160"/>
      <c r="AD43" s="160"/>
      <c r="AE43" s="160"/>
      <c r="AF43" s="160"/>
      <c r="AG43" s="160" t="s">
        <v>502</v>
      </c>
      <c r="AH43" s="160"/>
      <c r="AI43" s="160"/>
      <c r="AJ43" s="160"/>
      <c r="AK43" s="160"/>
      <c r="AL43" s="160"/>
      <c r="AM43" s="160"/>
      <c r="AN43" s="160"/>
      <c r="AO43" s="160"/>
      <c r="AP43" s="160"/>
      <c r="AQ43" s="160"/>
      <c r="AR43" s="160"/>
      <c r="AS43" s="160">
        <f t="shared" si="0"/>
        <v>0</v>
      </c>
      <c r="AT43" s="161" t="e">
        <f t="shared" si="1"/>
        <v>#DIV/0!</v>
      </c>
      <c r="AU43" s="176" t="s">
        <v>502</v>
      </c>
      <c r="AV43" s="176" t="s">
        <v>502</v>
      </c>
      <c r="AW43" s="176" t="s">
        <v>502</v>
      </c>
      <c r="AX43" s="176" t="s">
        <v>502</v>
      </c>
      <c r="AY43" s="177" t="s">
        <v>502</v>
      </c>
    </row>
    <row r="44" spans="1:51" s="163" customFormat="1" ht="128.1" customHeight="1" x14ac:dyDescent="0.25">
      <c r="A44" s="40"/>
      <c r="B44" s="40"/>
      <c r="C44" s="40">
        <v>15</v>
      </c>
      <c r="D44" s="40"/>
      <c r="E44" s="40"/>
      <c r="F44" s="164" t="s">
        <v>400</v>
      </c>
      <c r="G44" s="164" t="s">
        <v>434</v>
      </c>
      <c r="H44" s="164" t="s">
        <v>482</v>
      </c>
      <c r="I44" s="40" t="s">
        <v>205</v>
      </c>
      <c r="J44" s="40" t="s">
        <v>501</v>
      </c>
      <c r="K44" s="40" t="s">
        <v>343</v>
      </c>
      <c r="L44" s="164" t="s">
        <v>482</v>
      </c>
      <c r="M44" s="164" t="s">
        <v>505</v>
      </c>
      <c r="N44" s="41"/>
      <c r="O44" s="41"/>
      <c r="P44" s="41"/>
      <c r="Q44" s="41"/>
      <c r="R44" s="41"/>
      <c r="S44" s="41" t="s">
        <v>506</v>
      </c>
      <c r="T44" s="41" t="s">
        <v>510</v>
      </c>
      <c r="U44" s="160"/>
      <c r="V44" s="160"/>
      <c r="W44" s="160"/>
      <c r="X44" s="160"/>
      <c r="Y44" s="160"/>
      <c r="Z44" s="160"/>
      <c r="AA44" s="160"/>
      <c r="AB44" s="160"/>
      <c r="AC44" s="160"/>
      <c r="AD44" s="160"/>
      <c r="AE44" s="160"/>
      <c r="AF44" s="160"/>
      <c r="AG44" s="160" t="s">
        <v>502</v>
      </c>
      <c r="AH44" s="160"/>
      <c r="AI44" s="160"/>
      <c r="AJ44" s="160"/>
      <c r="AK44" s="160"/>
      <c r="AL44" s="160"/>
      <c r="AM44" s="160"/>
      <c r="AN44" s="160"/>
      <c r="AO44" s="160"/>
      <c r="AP44" s="160"/>
      <c r="AQ44" s="160"/>
      <c r="AR44" s="160"/>
      <c r="AS44" s="160">
        <f t="shared" si="0"/>
        <v>0</v>
      </c>
      <c r="AT44" s="161" t="e">
        <f t="shared" si="1"/>
        <v>#DIV/0!</v>
      </c>
      <c r="AU44" s="176" t="s">
        <v>502</v>
      </c>
      <c r="AV44" s="176" t="s">
        <v>502</v>
      </c>
      <c r="AW44" s="176" t="s">
        <v>502</v>
      </c>
      <c r="AX44" s="176" t="s">
        <v>502</v>
      </c>
      <c r="AY44" s="177" t="s">
        <v>502</v>
      </c>
    </row>
    <row r="45" spans="1:51" s="163" customFormat="1" ht="84.6" customHeight="1" x14ac:dyDescent="0.25">
      <c r="A45" s="40"/>
      <c r="B45" s="40"/>
      <c r="C45" s="40">
        <v>16</v>
      </c>
      <c r="D45" s="40"/>
      <c r="E45" s="40"/>
      <c r="F45" s="164" t="s">
        <v>400</v>
      </c>
      <c r="G45" s="164" t="s">
        <v>435</v>
      </c>
      <c r="H45" s="164" t="s">
        <v>483</v>
      </c>
      <c r="I45" s="40" t="s">
        <v>205</v>
      </c>
      <c r="J45" s="40" t="s">
        <v>501</v>
      </c>
      <c r="K45" s="40" t="s">
        <v>343</v>
      </c>
      <c r="L45" s="164" t="s">
        <v>483</v>
      </c>
      <c r="M45" s="164" t="s">
        <v>505</v>
      </c>
      <c r="N45" s="41"/>
      <c r="O45" s="41"/>
      <c r="P45" s="41"/>
      <c r="Q45" s="41"/>
      <c r="R45" s="41"/>
      <c r="S45" s="41" t="s">
        <v>506</v>
      </c>
      <c r="T45" s="41" t="s">
        <v>515</v>
      </c>
      <c r="U45" s="160"/>
      <c r="V45" s="160"/>
      <c r="W45" s="160"/>
      <c r="X45" s="160"/>
      <c r="Y45" s="160"/>
      <c r="Z45" s="160"/>
      <c r="AA45" s="160"/>
      <c r="AB45" s="160"/>
      <c r="AC45" s="160"/>
      <c r="AD45" s="160"/>
      <c r="AE45" s="160"/>
      <c r="AF45" s="160"/>
      <c r="AG45" s="160" t="s">
        <v>502</v>
      </c>
      <c r="AH45" s="160"/>
      <c r="AI45" s="160"/>
      <c r="AJ45" s="160"/>
      <c r="AK45" s="160"/>
      <c r="AL45" s="160"/>
      <c r="AM45" s="160"/>
      <c r="AN45" s="160"/>
      <c r="AO45" s="160"/>
      <c r="AP45" s="160"/>
      <c r="AQ45" s="160"/>
      <c r="AR45" s="160"/>
      <c r="AS45" s="160">
        <f t="shared" si="0"/>
        <v>0</v>
      </c>
      <c r="AT45" s="161" t="e">
        <f t="shared" si="1"/>
        <v>#DIV/0!</v>
      </c>
      <c r="AU45" s="176" t="s">
        <v>502</v>
      </c>
      <c r="AV45" s="176" t="s">
        <v>502</v>
      </c>
      <c r="AW45" s="176" t="s">
        <v>502</v>
      </c>
      <c r="AX45" s="176" t="s">
        <v>502</v>
      </c>
      <c r="AY45" s="177" t="s">
        <v>502</v>
      </c>
    </row>
    <row r="46" spans="1:51" s="163" customFormat="1" ht="84.6" customHeight="1" x14ac:dyDescent="0.25">
      <c r="A46" s="40"/>
      <c r="B46" s="40"/>
      <c r="C46" s="40">
        <v>17</v>
      </c>
      <c r="D46" s="40"/>
      <c r="E46" s="40"/>
      <c r="F46" s="164" t="s">
        <v>401</v>
      </c>
      <c r="G46" s="164" t="s">
        <v>436</v>
      </c>
      <c r="H46" s="164" t="s">
        <v>484</v>
      </c>
      <c r="I46" s="40" t="s">
        <v>205</v>
      </c>
      <c r="J46" s="40" t="s">
        <v>501</v>
      </c>
      <c r="K46" s="40" t="s">
        <v>343</v>
      </c>
      <c r="L46" s="164" t="s">
        <v>484</v>
      </c>
      <c r="M46" s="164" t="s">
        <v>505</v>
      </c>
      <c r="N46" s="41"/>
      <c r="O46" s="41"/>
      <c r="P46" s="41"/>
      <c r="Q46" s="41"/>
      <c r="R46" s="41"/>
      <c r="S46" s="41" t="s">
        <v>506</v>
      </c>
      <c r="T46" s="41" t="s">
        <v>511</v>
      </c>
      <c r="U46" s="160"/>
      <c r="V46" s="160"/>
      <c r="W46" s="160"/>
      <c r="X46" s="160"/>
      <c r="Y46" s="160"/>
      <c r="Z46" s="160"/>
      <c r="AA46" s="160"/>
      <c r="AB46" s="160"/>
      <c r="AC46" s="160"/>
      <c r="AD46" s="160"/>
      <c r="AE46" s="160"/>
      <c r="AF46" s="160"/>
      <c r="AG46" s="160" t="s">
        <v>502</v>
      </c>
      <c r="AH46" s="160"/>
      <c r="AI46" s="160"/>
      <c r="AJ46" s="160"/>
      <c r="AK46" s="160"/>
      <c r="AL46" s="160"/>
      <c r="AM46" s="160"/>
      <c r="AN46" s="160"/>
      <c r="AO46" s="160"/>
      <c r="AP46" s="160"/>
      <c r="AQ46" s="160"/>
      <c r="AR46" s="160"/>
      <c r="AS46" s="160">
        <f t="shared" si="0"/>
        <v>0</v>
      </c>
      <c r="AT46" s="161" t="e">
        <f t="shared" si="1"/>
        <v>#DIV/0!</v>
      </c>
      <c r="AU46" s="176" t="s">
        <v>502</v>
      </c>
      <c r="AV46" s="176" t="s">
        <v>502</v>
      </c>
      <c r="AW46" s="176" t="s">
        <v>502</v>
      </c>
      <c r="AX46" s="176" t="s">
        <v>502</v>
      </c>
      <c r="AY46" s="177" t="s">
        <v>502</v>
      </c>
    </row>
    <row r="47" spans="1:51" s="163" customFormat="1" ht="127.5" customHeight="1" x14ac:dyDescent="0.25">
      <c r="A47" s="40"/>
      <c r="B47" s="40"/>
      <c r="C47" s="40">
        <v>18</v>
      </c>
      <c r="D47" s="40"/>
      <c r="E47" s="40"/>
      <c r="F47" s="164" t="s">
        <v>401</v>
      </c>
      <c r="G47" s="164" t="s">
        <v>437</v>
      </c>
      <c r="H47" s="164" t="s">
        <v>485</v>
      </c>
      <c r="I47" s="40" t="s">
        <v>205</v>
      </c>
      <c r="J47" s="40" t="s">
        <v>501</v>
      </c>
      <c r="K47" s="40" t="s">
        <v>343</v>
      </c>
      <c r="L47" s="164" t="s">
        <v>485</v>
      </c>
      <c r="M47" s="164" t="s">
        <v>505</v>
      </c>
      <c r="N47" s="41"/>
      <c r="O47" s="41"/>
      <c r="P47" s="41"/>
      <c r="Q47" s="41"/>
      <c r="R47" s="41"/>
      <c r="S47" s="41" t="s">
        <v>506</v>
      </c>
      <c r="T47" s="41" t="s">
        <v>511</v>
      </c>
      <c r="U47" s="160"/>
      <c r="V47" s="160"/>
      <c r="W47" s="160"/>
      <c r="X47" s="160"/>
      <c r="Y47" s="160"/>
      <c r="Z47" s="160"/>
      <c r="AA47" s="160"/>
      <c r="AB47" s="160"/>
      <c r="AC47" s="160"/>
      <c r="AD47" s="160"/>
      <c r="AE47" s="160"/>
      <c r="AF47" s="160"/>
      <c r="AG47" s="160" t="s">
        <v>502</v>
      </c>
      <c r="AH47" s="160"/>
      <c r="AI47" s="160"/>
      <c r="AJ47" s="160"/>
      <c r="AK47" s="160"/>
      <c r="AL47" s="160"/>
      <c r="AM47" s="160"/>
      <c r="AN47" s="160"/>
      <c r="AO47" s="160"/>
      <c r="AP47" s="160"/>
      <c r="AQ47" s="160"/>
      <c r="AR47" s="160"/>
      <c r="AS47" s="160">
        <f t="shared" si="0"/>
        <v>0</v>
      </c>
      <c r="AT47" s="161" t="e">
        <f t="shared" si="1"/>
        <v>#DIV/0!</v>
      </c>
      <c r="AU47" s="176" t="s">
        <v>502</v>
      </c>
      <c r="AV47" s="176" t="s">
        <v>502</v>
      </c>
      <c r="AW47" s="176" t="s">
        <v>502</v>
      </c>
      <c r="AX47" s="176" t="s">
        <v>502</v>
      </c>
      <c r="AY47" s="177" t="s">
        <v>502</v>
      </c>
    </row>
    <row r="48" spans="1:51" s="163" customFormat="1" ht="84.6" customHeight="1" x14ac:dyDescent="0.25">
      <c r="A48" s="40"/>
      <c r="B48" s="40"/>
      <c r="C48" s="40">
        <v>19</v>
      </c>
      <c r="D48" s="40"/>
      <c r="E48" s="40"/>
      <c r="F48" s="164" t="s">
        <v>401</v>
      </c>
      <c r="G48" s="164" t="s">
        <v>438</v>
      </c>
      <c r="H48" s="164" t="s">
        <v>486</v>
      </c>
      <c r="I48" s="40" t="s">
        <v>205</v>
      </c>
      <c r="J48" s="40" t="s">
        <v>501</v>
      </c>
      <c r="K48" s="40" t="s">
        <v>343</v>
      </c>
      <c r="L48" s="164" t="s">
        <v>486</v>
      </c>
      <c r="M48" s="164" t="s">
        <v>505</v>
      </c>
      <c r="N48" s="41"/>
      <c r="O48" s="41"/>
      <c r="P48" s="41"/>
      <c r="Q48" s="41"/>
      <c r="R48" s="41"/>
      <c r="S48" s="41" t="s">
        <v>506</v>
      </c>
      <c r="T48" s="41" t="s">
        <v>511</v>
      </c>
      <c r="U48" s="160"/>
      <c r="V48" s="160"/>
      <c r="W48" s="160"/>
      <c r="X48" s="160"/>
      <c r="Y48" s="160"/>
      <c r="Z48" s="160"/>
      <c r="AA48" s="160"/>
      <c r="AB48" s="160"/>
      <c r="AC48" s="160"/>
      <c r="AD48" s="160"/>
      <c r="AE48" s="160"/>
      <c r="AF48" s="160"/>
      <c r="AG48" s="160" t="s">
        <v>502</v>
      </c>
      <c r="AH48" s="160"/>
      <c r="AI48" s="160"/>
      <c r="AJ48" s="160"/>
      <c r="AK48" s="160"/>
      <c r="AL48" s="160"/>
      <c r="AM48" s="160"/>
      <c r="AN48" s="160"/>
      <c r="AO48" s="160"/>
      <c r="AP48" s="160"/>
      <c r="AQ48" s="160"/>
      <c r="AR48" s="160"/>
      <c r="AS48" s="160">
        <f t="shared" si="0"/>
        <v>0</v>
      </c>
      <c r="AT48" s="161" t="e">
        <f t="shared" si="1"/>
        <v>#DIV/0!</v>
      </c>
      <c r="AU48" s="176" t="s">
        <v>502</v>
      </c>
      <c r="AV48" s="176" t="s">
        <v>502</v>
      </c>
      <c r="AW48" s="176" t="s">
        <v>502</v>
      </c>
      <c r="AX48" s="176" t="s">
        <v>502</v>
      </c>
      <c r="AY48" s="177" t="s">
        <v>502</v>
      </c>
    </row>
    <row r="49" spans="1:51 16384:16384" s="163" customFormat="1" ht="99" customHeight="1" x14ac:dyDescent="0.25">
      <c r="A49" s="40"/>
      <c r="B49" s="40"/>
      <c r="C49" s="40">
        <v>20</v>
      </c>
      <c r="D49" s="40"/>
      <c r="E49" s="40"/>
      <c r="F49" s="164" t="s">
        <v>402</v>
      </c>
      <c r="G49" s="164" t="s">
        <v>439</v>
      </c>
      <c r="H49" s="164" t="s">
        <v>487</v>
      </c>
      <c r="I49" s="40" t="s">
        <v>205</v>
      </c>
      <c r="J49" s="40" t="s">
        <v>501</v>
      </c>
      <c r="K49" s="40" t="s">
        <v>343</v>
      </c>
      <c r="L49" s="164" t="s">
        <v>487</v>
      </c>
      <c r="M49" s="164" t="s">
        <v>505</v>
      </c>
      <c r="N49" s="41"/>
      <c r="O49" s="41"/>
      <c r="P49" s="41"/>
      <c r="Q49" s="41"/>
      <c r="R49" s="41"/>
      <c r="S49" s="41" t="s">
        <v>506</v>
      </c>
      <c r="T49" s="41" t="s">
        <v>510</v>
      </c>
      <c r="U49" s="160"/>
      <c r="V49" s="160"/>
      <c r="W49" s="160"/>
      <c r="X49" s="160"/>
      <c r="Y49" s="160"/>
      <c r="Z49" s="160"/>
      <c r="AA49" s="160"/>
      <c r="AB49" s="160"/>
      <c r="AC49" s="160"/>
      <c r="AD49" s="160"/>
      <c r="AE49" s="160"/>
      <c r="AF49" s="160"/>
      <c r="AG49" s="160" t="s">
        <v>502</v>
      </c>
      <c r="AH49" s="160"/>
      <c r="AI49" s="160"/>
      <c r="AJ49" s="160"/>
      <c r="AK49" s="160"/>
      <c r="AL49" s="160"/>
      <c r="AM49" s="160"/>
      <c r="AN49" s="160"/>
      <c r="AO49" s="160"/>
      <c r="AP49" s="160"/>
      <c r="AQ49" s="160"/>
      <c r="AR49" s="160"/>
      <c r="AS49" s="160">
        <f t="shared" si="0"/>
        <v>0</v>
      </c>
      <c r="AT49" s="161" t="e">
        <f t="shared" si="1"/>
        <v>#DIV/0!</v>
      </c>
      <c r="AU49" s="176" t="s">
        <v>502</v>
      </c>
      <c r="AV49" s="176" t="s">
        <v>502</v>
      </c>
      <c r="AW49" s="176" t="s">
        <v>502</v>
      </c>
      <c r="AX49" s="176" t="s">
        <v>502</v>
      </c>
      <c r="AY49" s="177" t="s">
        <v>502</v>
      </c>
    </row>
    <row r="50" spans="1:51 16384:16384" s="163" customFormat="1" ht="142.5" customHeight="1" x14ac:dyDescent="0.25">
      <c r="A50" s="40"/>
      <c r="B50" s="40"/>
      <c r="C50" s="40">
        <v>21</v>
      </c>
      <c r="D50" s="40"/>
      <c r="E50" s="40"/>
      <c r="F50" s="164" t="s">
        <v>402</v>
      </c>
      <c r="G50" s="164" t="s">
        <v>440</v>
      </c>
      <c r="H50" s="164" t="s">
        <v>488</v>
      </c>
      <c r="I50" s="40" t="s">
        <v>205</v>
      </c>
      <c r="J50" s="40" t="s">
        <v>501</v>
      </c>
      <c r="K50" s="40" t="s">
        <v>343</v>
      </c>
      <c r="L50" s="164" t="s">
        <v>488</v>
      </c>
      <c r="M50" s="164" t="s">
        <v>505</v>
      </c>
      <c r="N50" s="41"/>
      <c r="O50" s="41"/>
      <c r="P50" s="41"/>
      <c r="Q50" s="41"/>
      <c r="R50" s="41"/>
      <c r="S50" s="41" t="s">
        <v>506</v>
      </c>
      <c r="T50" s="41" t="s">
        <v>514</v>
      </c>
      <c r="U50" s="160"/>
      <c r="V50" s="160"/>
      <c r="W50" s="160"/>
      <c r="X50" s="160"/>
      <c r="Y50" s="160"/>
      <c r="Z50" s="160"/>
      <c r="AA50" s="160"/>
      <c r="AB50" s="160"/>
      <c r="AC50" s="160"/>
      <c r="AD50" s="160"/>
      <c r="AE50" s="160"/>
      <c r="AF50" s="160"/>
      <c r="AG50" s="160" t="s">
        <v>502</v>
      </c>
      <c r="AH50" s="160"/>
      <c r="AI50" s="160"/>
      <c r="AJ50" s="160"/>
      <c r="AK50" s="160"/>
      <c r="AL50" s="160"/>
      <c r="AM50" s="160"/>
      <c r="AN50" s="160"/>
      <c r="AO50" s="160"/>
      <c r="AP50" s="160"/>
      <c r="AQ50" s="160"/>
      <c r="AR50" s="160"/>
      <c r="AS50" s="160">
        <f t="shared" si="0"/>
        <v>0</v>
      </c>
      <c r="AT50" s="161" t="e">
        <f t="shared" si="1"/>
        <v>#DIV/0!</v>
      </c>
      <c r="AU50" s="176" t="s">
        <v>502</v>
      </c>
      <c r="AV50" s="176" t="s">
        <v>502</v>
      </c>
      <c r="AW50" s="176" t="s">
        <v>502</v>
      </c>
      <c r="AX50" s="176" t="s">
        <v>502</v>
      </c>
      <c r="AY50" s="177" t="s">
        <v>502</v>
      </c>
    </row>
    <row r="51" spans="1:51 16384:16384" s="163" customFormat="1" ht="84.6" customHeight="1" x14ac:dyDescent="0.25">
      <c r="A51" s="40"/>
      <c r="B51" s="40"/>
      <c r="C51" s="40">
        <v>22</v>
      </c>
      <c r="D51" s="40"/>
      <c r="E51" s="40"/>
      <c r="F51" s="164" t="s">
        <v>403</v>
      </c>
      <c r="G51" s="164" t="s">
        <v>441</v>
      </c>
      <c r="H51" s="164" t="s">
        <v>489</v>
      </c>
      <c r="I51" s="40" t="s">
        <v>205</v>
      </c>
      <c r="J51" s="40" t="s">
        <v>501</v>
      </c>
      <c r="K51" s="40" t="s">
        <v>343</v>
      </c>
      <c r="L51" s="164" t="s">
        <v>489</v>
      </c>
      <c r="M51" s="164" t="s">
        <v>505</v>
      </c>
      <c r="N51" s="41"/>
      <c r="O51" s="41"/>
      <c r="P51" s="41"/>
      <c r="Q51" s="41"/>
      <c r="R51" s="41"/>
      <c r="S51" s="41" t="s">
        <v>506</v>
      </c>
      <c r="T51" s="41" t="s">
        <v>516</v>
      </c>
      <c r="U51" s="160"/>
      <c r="V51" s="160"/>
      <c r="W51" s="160"/>
      <c r="X51" s="160"/>
      <c r="Y51" s="160"/>
      <c r="Z51" s="160"/>
      <c r="AA51" s="160"/>
      <c r="AB51" s="160"/>
      <c r="AC51" s="160"/>
      <c r="AD51" s="160"/>
      <c r="AE51" s="160"/>
      <c r="AF51" s="160"/>
      <c r="AG51" s="160" t="s">
        <v>502</v>
      </c>
      <c r="AH51" s="160"/>
      <c r="AI51" s="160"/>
      <c r="AJ51" s="160"/>
      <c r="AK51" s="160"/>
      <c r="AL51" s="160"/>
      <c r="AM51" s="160"/>
      <c r="AN51" s="160"/>
      <c r="AO51" s="160"/>
      <c r="AP51" s="160"/>
      <c r="AQ51" s="160"/>
      <c r="AR51" s="160"/>
      <c r="AS51" s="160">
        <f t="shared" si="0"/>
        <v>0</v>
      </c>
      <c r="AT51" s="161" t="e">
        <f t="shared" si="1"/>
        <v>#DIV/0!</v>
      </c>
      <c r="AU51" s="176" t="s">
        <v>502</v>
      </c>
      <c r="AV51" s="176" t="s">
        <v>502</v>
      </c>
      <c r="AW51" s="176" t="s">
        <v>502</v>
      </c>
      <c r="AX51" s="176" t="s">
        <v>502</v>
      </c>
      <c r="AY51" s="177" t="s">
        <v>502</v>
      </c>
    </row>
    <row r="52" spans="1:51 16384:16384" s="163" customFormat="1" ht="84.6" customHeight="1" x14ac:dyDescent="0.25">
      <c r="A52" s="40"/>
      <c r="B52" s="40"/>
      <c r="C52" s="40">
        <v>22</v>
      </c>
      <c r="D52" s="40"/>
      <c r="E52" s="40"/>
      <c r="F52" s="164" t="s">
        <v>403</v>
      </c>
      <c r="G52" s="164" t="s">
        <v>442</v>
      </c>
      <c r="H52" s="164" t="s">
        <v>490</v>
      </c>
      <c r="I52" s="40" t="s">
        <v>205</v>
      </c>
      <c r="J52" s="40" t="s">
        <v>501</v>
      </c>
      <c r="K52" s="40" t="s">
        <v>343</v>
      </c>
      <c r="L52" s="164" t="s">
        <v>490</v>
      </c>
      <c r="M52" s="164" t="s">
        <v>505</v>
      </c>
      <c r="N52" s="41"/>
      <c r="O52" s="41"/>
      <c r="P52" s="41"/>
      <c r="Q52" s="41"/>
      <c r="R52" s="41"/>
      <c r="S52" s="41" t="s">
        <v>506</v>
      </c>
      <c r="T52" s="41" t="s">
        <v>510</v>
      </c>
      <c r="U52" s="160"/>
      <c r="V52" s="160"/>
      <c r="W52" s="160"/>
      <c r="X52" s="160"/>
      <c r="Y52" s="160"/>
      <c r="Z52" s="160"/>
      <c r="AA52" s="160"/>
      <c r="AB52" s="160"/>
      <c r="AC52" s="160"/>
      <c r="AD52" s="160"/>
      <c r="AE52" s="160"/>
      <c r="AF52" s="160"/>
      <c r="AG52" s="160" t="s">
        <v>502</v>
      </c>
      <c r="AH52" s="160"/>
      <c r="AI52" s="160"/>
      <c r="AJ52" s="160"/>
      <c r="AK52" s="160"/>
      <c r="AL52" s="160"/>
      <c r="AM52" s="160"/>
      <c r="AN52" s="160"/>
      <c r="AO52" s="160"/>
      <c r="AP52" s="160"/>
      <c r="AQ52" s="160"/>
      <c r="AR52" s="160"/>
      <c r="AS52" s="160">
        <f t="shared" si="0"/>
        <v>0</v>
      </c>
      <c r="AT52" s="161" t="e">
        <f t="shared" si="1"/>
        <v>#DIV/0!</v>
      </c>
      <c r="AU52" s="176" t="s">
        <v>502</v>
      </c>
      <c r="AV52" s="176" t="s">
        <v>502</v>
      </c>
      <c r="AW52" s="176" t="s">
        <v>502</v>
      </c>
      <c r="AX52" s="176" t="s">
        <v>502</v>
      </c>
      <c r="AY52" s="177" t="s">
        <v>502</v>
      </c>
    </row>
    <row r="53" spans="1:51 16384:16384" s="163" customFormat="1" ht="84.6" customHeight="1" x14ac:dyDescent="0.25">
      <c r="A53" s="40"/>
      <c r="B53" s="40"/>
      <c r="C53" s="40">
        <v>23</v>
      </c>
      <c r="D53" s="40"/>
      <c r="E53" s="40"/>
      <c r="F53" s="164" t="s">
        <v>403</v>
      </c>
      <c r="G53" s="164" t="s">
        <v>443</v>
      </c>
      <c r="H53" s="164" t="s">
        <v>491</v>
      </c>
      <c r="I53" s="40" t="s">
        <v>205</v>
      </c>
      <c r="J53" s="40" t="s">
        <v>501</v>
      </c>
      <c r="K53" s="40" t="s">
        <v>343</v>
      </c>
      <c r="L53" s="164" t="s">
        <v>491</v>
      </c>
      <c r="M53" s="164" t="s">
        <v>505</v>
      </c>
      <c r="N53" s="41"/>
      <c r="O53" s="41"/>
      <c r="P53" s="41"/>
      <c r="Q53" s="41"/>
      <c r="R53" s="41"/>
      <c r="S53" s="41" t="s">
        <v>506</v>
      </c>
      <c r="T53" s="41" t="s">
        <v>510</v>
      </c>
      <c r="U53" s="160"/>
      <c r="V53" s="160"/>
      <c r="W53" s="160"/>
      <c r="X53" s="160"/>
      <c r="Y53" s="160"/>
      <c r="Z53" s="160"/>
      <c r="AA53" s="160"/>
      <c r="AB53" s="160"/>
      <c r="AC53" s="160"/>
      <c r="AD53" s="160"/>
      <c r="AE53" s="160"/>
      <c r="AF53" s="160"/>
      <c r="AG53" s="160" t="s">
        <v>502</v>
      </c>
      <c r="AH53" s="160"/>
      <c r="AI53" s="160"/>
      <c r="AJ53" s="160"/>
      <c r="AK53" s="160"/>
      <c r="AL53" s="160"/>
      <c r="AM53" s="160"/>
      <c r="AN53" s="160"/>
      <c r="AO53" s="160"/>
      <c r="AP53" s="160"/>
      <c r="AQ53" s="160"/>
      <c r="AR53" s="160"/>
      <c r="AS53" s="160">
        <f t="shared" si="0"/>
        <v>0</v>
      </c>
      <c r="AT53" s="161" t="e">
        <f t="shared" si="1"/>
        <v>#DIV/0!</v>
      </c>
      <c r="AU53" s="176" t="s">
        <v>502</v>
      </c>
      <c r="AV53" s="176" t="s">
        <v>502</v>
      </c>
      <c r="AW53" s="176" t="s">
        <v>502</v>
      </c>
      <c r="AX53" s="176" t="s">
        <v>502</v>
      </c>
      <c r="AY53" s="177" t="s">
        <v>502</v>
      </c>
    </row>
    <row r="54" spans="1:51 16384:16384" s="163" customFormat="1" ht="84.6" customHeight="1" x14ac:dyDescent="0.25">
      <c r="A54" s="40"/>
      <c r="B54" s="40"/>
      <c r="C54" s="40">
        <v>24</v>
      </c>
      <c r="D54" s="40"/>
      <c r="E54" s="40"/>
      <c r="F54" s="164" t="s">
        <v>403</v>
      </c>
      <c r="G54" s="164" t="s">
        <v>444</v>
      </c>
      <c r="H54" s="164" t="s">
        <v>492</v>
      </c>
      <c r="I54" s="40" t="s">
        <v>205</v>
      </c>
      <c r="J54" s="40" t="s">
        <v>501</v>
      </c>
      <c r="K54" s="40" t="s">
        <v>343</v>
      </c>
      <c r="L54" s="164" t="s">
        <v>492</v>
      </c>
      <c r="M54" s="164" t="s">
        <v>505</v>
      </c>
      <c r="N54" s="160"/>
      <c r="O54" s="160"/>
      <c r="P54" s="160"/>
      <c r="Q54" s="160"/>
      <c r="R54" s="160"/>
      <c r="S54" s="40" t="s">
        <v>506</v>
      </c>
      <c r="T54" s="40" t="s">
        <v>510</v>
      </c>
      <c r="U54" s="160"/>
      <c r="V54" s="160"/>
      <c r="W54" s="160"/>
      <c r="X54" s="160"/>
      <c r="Y54" s="160"/>
      <c r="Z54" s="160"/>
      <c r="AA54" s="160"/>
      <c r="AB54" s="160"/>
      <c r="AC54" s="160"/>
      <c r="AD54" s="160"/>
      <c r="AE54" s="160"/>
      <c r="AF54" s="160"/>
      <c r="AG54" s="160" t="s">
        <v>502</v>
      </c>
      <c r="AH54" s="160"/>
      <c r="AI54" s="160"/>
      <c r="AJ54" s="160"/>
      <c r="AK54" s="160"/>
      <c r="AL54" s="160"/>
      <c r="AM54" s="160"/>
      <c r="AN54" s="160"/>
      <c r="AO54" s="160"/>
      <c r="AP54" s="160"/>
      <c r="AQ54" s="160"/>
      <c r="AR54" s="160"/>
      <c r="AS54" s="160">
        <f t="shared" si="0"/>
        <v>0</v>
      </c>
      <c r="AT54" s="161" t="e">
        <f t="shared" si="1"/>
        <v>#DIV/0!</v>
      </c>
      <c r="AU54" s="178" t="s">
        <v>502</v>
      </c>
      <c r="AV54" s="178" t="s">
        <v>502</v>
      </c>
      <c r="AW54" s="178" t="s">
        <v>502</v>
      </c>
      <c r="AX54" s="178" t="s">
        <v>502</v>
      </c>
      <c r="AY54" s="177" t="s">
        <v>502</v>
      </c>
      <c r="XFD54" s="163" t="s">
        <v>346</v>
      </c>
    </row>
    <row r="55" spans="1:51 16384:16384" s="163" customFormat="1" ht="111" customHeight="1" x14ac:dyDescent="0.25">
      <c r="A55" s="40"/>
      <c r="B55" s="40"/>
      <c r="C55" s="40"/>
      <c r="D55" s="40" t="s">
        <v>391</v>
      </c>
      <c r="E55" s="40"/>
      <c r="F55" s="164" t="s">
        <v>404</v>
      </c>
      <c r="G55" s="164" t="s">
        <v>445</v>
      </c>
      <c r="H55" s="164" t="s">
        <v>493</v>
      </c>
      <c r="I55" s="40" t="s">
        <v>499</v>
      </c>
      <c r="J55" s="40" t="s">
        <v>502</v>
      </c>
      <c r="K55" s="40" t="s">
        <v>503</v>
      </c>
      <c r="L55" s="164" t="s">
        <v>493</v>
      </c>
      <c r="M55" s="164" t="s">
        <v>505</v>
      </c>
      <c r="N55" s="160"/>
      <c r="O55" s="160"/>
      <c r="P55" s="160"/>
      <c r="Q55" s="160"/>
      <c r="R55" s="161">
        <v>1</v>
      </c>
      <c r="S55" s="40" t="s">
        <v>517</v>
      </c>
      <c r="T55" s="40" t="s">
        <v>518</v>
      </c>
      <c r="U55" s="161"/>
      <c r="V55" s="161"/>
      <c r="W55" s="161">
        <v>1</v>
      </c>
      <c r="X55" s="161"/>
      <c r="Y55" s="161"/>
      <c r="Z55" s="161">
        <v>1</v>
      </c>
      <c r="AA55" s="161"/>
      <c r="AB55" s="161"/>
      <c r="AC55" s="161">
        <v>1</v>
      </c>
      <c r="AD55" s="161"/>
      <c r="AE55" s="161"/>
      <c r="AF55" s="161">
        <v>1</v>
      </c>
      <c r="AG55" s="160" t="s">
        <v>558</v>
      </c>
      <c r="AH55" s="160"/>
      <c r="AI55" s="160"/>
      <c r="AJ55" s="160"/>
      <c r="AK55" s="160"/>
      <c r="AL55" s="160"/>
      <c r="AM55" s="160"/>
      <c r="AN55" s="160"/>
      <c r="AO55" s="160"/>
      <c r="AP55" s="160"/>
      <c r="AQ55" s="160"/>
      <c r="AR55" s="160"/>
      <c r="AS55" s="160" t="e">
        <f t="shared" si="0"/>
        <v>#DIV/0!</v>
      </c>
      <c r="AT55" s="161" t="e">
        <f t="shared" si="1"/>
        <v>#DIV/0!</v>
      </c>
      <c r="AU55" s="178" t="s">
        <v>502</v>
      </c>
      <c r="AV55" s="178" t="s">
        <v>502</v>
      </c>
      <c r="AW55" s="178" t="s">
        <v>502</v>
      </c>
      <c r="AX55" s="178" t="s">
        <v>502</v>
      </c>
      <c r="AY55" s="177" t="s">
        <v>502</v>
      </c>
      <c r="XFD55" s="163" t="s">
        <v>347</v>
      </c>
    </row>
    <row r="56" spans="1:51 16384:16384" s="163" customFormat="1" ht="126" customHeight="1" x14ac:dyDescent="0.25">
      <c r="A56" s="40"/>
      <c r="B56" s="40"/>
      <c r="C56" s="40"/>
      <c r="D56" s="40" t="s">
        <v>391</v>
      </c>
      <c r="E56" s="40"/>
      <c r="F56" s="164" t="s">
        <v>405</v>
      </c>
      <c r="G56" s="164" t="s">
        <v>446</v>
      </c>
      <c r="H56" s="164" t="s">
        <v>494</v>
      </c>
      <c r="I56" s="40" t="s">
        <v>499</v>
      </c>
      <c r="J56" s="40" t="s">
        <v>502</v>
      </c>
      <c r="K56" s="40" t="s">
        <v>503</v>
      </c>
      <c r="L56" s="164" t="s">
        <v>494</v>
      </c>
      <c r="M56" s="164" t="s">
        <v>505</v>
      </c>
      <c r="N56" s="160"/>
      <c r="O56" s="160"/>
      <c r="P56" s="160"/>
      <c r="Q56" s="160"/>
      <c r="R56" s="161">
        <v>1</v>
      </c>
      <c r="S56" s="40" t="s">
        <v>517</v>
      </c>
      <c r="T56" s="40" t="s">
        <v>518</v>
      </c>
      <c r="U56" s="161"/>
      <c r="V56" s="161"/>
      <c r="W56" s="161">
        <v>1</v>
      </c>
      <c r="X56" s="161"/>
      <c r="Y56" s="161"/>
      <c r="Z56" s="161">
        <v>1</v>
      </c>
      <c r="AA56" s="161"/>
      <c r="AB56" s="161"/>
      <c r="AC56" s="161">
        <v>1</v>
      </c>
      <c r="AD56" s="161"/>
      <c r="AE56" s="161"/>
      <c r="AF56" s="161">
        <v>1</v>
      </c>
      <c r="AG56" s="160" t="s">
        <v>558</v>
      </c>
      <c r="AH56" s="160"/>
      <c r="AI56" s="160"/>
      <c r="AJ56" s="160"/>
      <c r="AK56" s="160"/>
      <c r="AL56" s="160"/>
      <c r="AM56" s="160"/>
      <c r="AN56" s="160"/>
      <c r="AO56" s="160"/>
      <c r="AP56" s="160"/>
      <c r="AQ56" s="160"/>
      <c r="AR56" s="160"/>
      <c r="AS56" s="160" t="e">
        <f t="shared" si="0"/>
        <v>#DIV/0!</v>
      </c>
      <c r="AT56" s="161" t="e">
        <f t="shared" si="1"/>
        <v>#DIV/0!</v>
      </c>
      <c r="AU56" s="178" t="s">
        <v>502</v>
      </c>
      <c r="AV56" s="178" t="s">
        <v>502</v>
      </c>
      <c r="AW56" s="178" t="s">
        <v>502</v>
      </c>
      <c r="AX56" s="178" t="s">
        <v>502</v>
      </c>
      <c r="AY56" s="177" t="s">
        <v>502</v>
      </c>
      <c r="XFD56" s="163" t="s">
        <v>348</v>
      </c>
    </row>
    <row r="57" spans="1:51 16384:16384" s="163" customFormat="1" ht="102.6" customHeight="1" x14ac:dyDescent="0.25">
      <c r="A57" s="40"/>
      <c r="B57" s="40"/>
      <c r="C57" s="40"/>
      <c r="D57" s="40" t="s">
        <v>391</v>
      </c>
      <c r="E57" s="40"/>
      <c r="F57" s="164" t="s">
        <v>406</v>
      </c>
      <c r="G57" s="164" t="s">
        <v>447</v>
      </c>
      <c r="H57" s="164" t="s">
        <v>495</v>
      </c>
      <c r="I57" s="40" t="s">
        <v>205</v>
      </c>
      <c r="J57" s="40" t="s">
        <v>502</v>
      </c>
      <c r="K57" s="40" t="s">
        <v>343</v>
      </c>
      <c r="L57" s="164" t="s">
        <v>495</v>
      </c>
      <c r="M57" s="164" t="s">
        <v>505</v>
      </c>
      <c r="N57" s="160"/>
      <c r="O57" s="160"/>
      <c r="P57" s="160"/>
      <c r="Q57" s="160"/>
      <c r="R57" s="160">
        <v>28</v>
      </c>
      <c r="S57" s="40" t="s">
        <v>517</v>
      </c>
      <c r="T57" s="40" t="s">
        <v>519</v>
      </c>
      <c r="U57" s="160"/>
      <c r="V57" s="160"/>
      <c r="W57" s="160">
        <v>7</v>
      </c>
      <c r="X57" s="160"/>
      <c r="Y57" s="160"/>
      <c r="Z57" s="160">
        <v>7</v>
      </c>
      <c r="AA57" s="160"/>
      <c r="AB57" s="160"/>
      <c r="AC57" s="160">
        <v>7</v>
      </c>
      <c r="AD57" s="160"/>
      <c r="AE57" s="160"/>
      <c r="AF57" s="160">
        <v>7</v>
      </c>
      <c r="AG57" s="160" t="s">
        <v>558</v>
      </c>
      <c r="AH57" s="160"/>
      <c r="AI57" s="160"/>
      <c r="AJ57" s="160"/>
      <c r="AK57" s="160"/>
      <c r="AL57" s="160"/>
      <c r="AM57" s="160"/>
      <c r="AN57" s="160"/>
      <c r="AO57" s="160"/>
      <c r="AP57" s="160"/>
      <c r="AQ57" s="160"/>
      <c r="AR57" s="160"/>
      <c r="AS57" s="160">
        <f t="shared" si="0"/>
        <v>0</v>
      </c>
      <c r="AT57" s="161">
        <f t="shared" si="1"/>
        <v>0</v>
      </c>
      <c r="AU57" s="178" t="s">
        <v>502</v>
      </c>
      <c r="AV57" s="178" t="s">
        <v>502</v>
      </c>
      <c r="AW57" s="178" t="s">
        <v>502</v>
      </c>
      <c r="AX57" s="178" t="s">
        <v>502</v>
      </c>
      <c r="AY57" s="177" t="s">
        <v>502</v>
      </c>
    </row>
    <row r="58" spans="1:51 16384:16384" s="163" customFormat="1" ht="92.1" customHeight="1" x14ac:dyDescent="0.25">
      <c r="A58" s="40"/>
      <c r="B58" s="40"/>
      <c r="C58" s="40"/>
      <c r="D58" s="40" t="s">
        <v>391</v>
      </c>
      <c r="E58" s="40"/>
      <c r="F58" s="164" t="s">
        <v>407</v>
      </c>
      <c r="G58" s="164" t="s">
        <v>448</v>
      </c>
      <c r="H58" s="164" t="s">
        <v>496</v>
      </c>
      <c r="I58" s="40" t="s">
        <v>205</v>
      </c>
      <c r="J58" s="40" t="s">
        <v>502</v>
      </c>
      <c r="K58" s="40" t="s">
        <v>343</v>
      </c>
      <c r="L58" s="164" t="s">
        <v>496</v>
      </c>
      <c r="M58" s="164" t="s">
        <v>505</v>
      </c>
      <c r="N58" s="160"/>
      <c r="O58" s="160"/>
      <c r="P58" s="160"/>
      <c r="Q58" s="160"/>
      <c r="R58" s="160">
        <v>80</v>
      </c>
      <c r="S58" s="40" t="s">
        <v>517</v>
      </c>
      <c r="T58" s="40" t="s">
        <v>520</v>
      </c>
      <c r="U58" s="160"/>
      <c r="V58" s="160"/>
      <c r="W58" s="160">
        <v>20</v>
      </c>
      <c r="X58" s="160"/>
      <c r="Y58" s="160"/>
      <c r="Z58" s="160">
        <v>20</v>
      </c>
      <c r="AA58" s="160"/>
      <c r="AB58" s="160"/>
      <c r="AC58" s="160">
        <v>20</v>
      </c>
      <c r="AD58" s="160"/>
      <c r="AE58" s="160"/>
      <c r="AF58" s="160">
        <v>20</v>
      </c>
      <c r="AG58" s="160" t="s">
        <v>558</v>
      </c>
      <c r="AH58" s="160"/>
      <c r="AI58" s="160"/>
      <c r="AJ58" s="160"/>
      <c r="AK58" s="160"/>
      <c r="AL58" s="160"/>
      <c r="AM58" s="160"/>
      <c r="AN58" s="160"/>
      <c r="AO58" s="160"/>
      <c r="AP58" s="160"/>
      <c r="AQ58" s="160"/>
      <c r="AR58" s="160"/>
      <c r="AS58" s="160">
        <f t="shared" si="0"/>
        <v>0</v>
      </c>
      <c r="AT58" s="161">
        <f t="shared" si="1"/>
        <v>0</v>
      </c>
      <c r="AU58" s="178" t="s">
        <v>502</v>
      </c>
      <c r="AV58" s="178" t="s">
        <v>502</v>
      </c>
      <c r="AW58" s="178" t="s">
        <v>502</v>
      </c>
      <c r="AX58" s="178" t="s">
        <v>502</v>
      </c>
      <c r="AY58" s="177" t="s">
        <v>502</v>
      </c>
    </row>
    <row r="59" spans="1:51 16384:16384" s="163" customFormat="1" ht="92.1" customHeight="1" x14ac:dyDescent="0.25">
      <c r="A59" s="40"/>
      <c r="B59" s="40"/>
      <c r="C59" s="40"/>
      <c r="D59" s="40" t="s">
        <v>391</v>
      </c>
      <c r="E59" s="40"/>
      <c r="F59" s="164" t="s">
        <v>408</v>
      </c>
      <c r="G59" s="164" t="s">
        <v>449</v>
      </c>
      <c r="H59" s="164" t="s">
        <v>497</v>
      </c>
      <c r="I59" s="40" t="s">
        <v>499</v>
      </c>
      <c r="J59" s="40" t="s">
        <v>502</v>
      </c>
      <c r="K59" s="40" t="s">
        <v>503</v>
      </c>
      <c r="L59" s="164" t="s">
        <v>497</v>
      </c>
      <c r="M59" s="164" t="s">
        <v>505</v>
      </c>
      <c r="N59" s="160"/>
      <c r="O59" s="160"/>
      <c r="P59" s="160"/>
      <c r="Q59" s="160"/>
      <c r="R59" s="161">
        <v>1</v>
      </c>
      <c r="S59" s="40" t="s">
        <v>517</v>
      </c>
      <c r="T59" s="40" t="s">
        <v>512</v>
      </c>
      <c r="U59" s="161"/>
      <c r="V59" s="161"/>
      <c r="W59" s="161">
        <v>1</v>
      </c>
      <c r="X59" s="161"/>
      <c r="Y59" s="161"/>
      <c r="Z59" s="161">
        <v>1</v>
      </c>
      <c r="AA59" s="161"/>
      <c r="AB59" s="161"/>
      <c r="AC59" s="161">
        <v>1</v>
      </c>
      <c r="AD59" s="161"/>
      <c r="AE59" s="161"/>
      <c r="AF59" s="161">
        <v>1</v>
      </c>
      <c r="AG59" s="160" t="s">
        <v>558</v>
      </c>
      <c r="AH59" s="160"/>
      <c r="AI59" s="160"/>
      <c r="AJ59" s="160"/>
      <c r="AK59" s="160"/>
      <c r="AL59" s="160"/>
      <c r="AM59" s="160"/>
      <c r="AN59" s="160"/>
      <c r="AO59" s="160"/>
      <c r="AP59" s="160"/>
      <c r="AQ59" s="160"/>
      <c r="AR59" s="160"/>
      <c r="AS59" s="160" t="e">
        <f t="shared" si="0"/>
        <v>#DIV/0!</v>
      </c>
      <c r="AT59" s="161" t="e">
        <f t="shared" si="1"/>
        <v>#DIV/0!</v>
      </c>
      <c r="AU59" s="178" t="s">
        <v>502</v>
      </c>
      <c r="AV59" s="178" t="s">
        <v>502</v>
      </c>
      <c r="AW59" s="178" t="s">
        <v>502</v>
      </c>
      <c r="AX59" s="178" t="s">
        <v>502</v>
      </c>
      <c r="AY59" s="177" t="s">
        <v>502</v>
      </c>
    </row>
    <row r="60" spans="1:51 16384:16384" s="163" customFormat="1" ht="92.1" customHeight="1" x14ac:dyDescent="0.25">
      <c r="A60" s="40"/>
      <c r="B60" s="40"/>
      <c r="C60" s="40"/>
      <c r="D60" s="40" t="s">
        <v>391</v>
      </c>
      <c r="E60" s="40"/>
      <c r="F60" s="164" t="s">
        <v>409</v>
      </c>
      <c r="G60" s="164" t="s">
        <v>450</v>
      </c>
      <c r="H60" s="164" t="s">
        <v>498</v>
      </c>
      <c r="I60" s="40" t="s">
        <v>499</v>
      </c>
      <c r="J60" s="40" t="s">
        <v>502</v>
      </c>
      <c r="K60" s="40" t="s">
        <v>503</v>
      </c>
      <c r="L60" s="164" t="s">
        <v>498</v>
      </c>
      <c r="M60" s="164" t="s">
        <v>505</v>
      </c>
      <c r="N60" s="160"/>
      <c r="O60" s="160"/>
      <c r="P60" s="160"/>
      <c r="Q60" s="160"/>
      <c r="R60" s="161">
        <v>1</v>
      </c>
      <c r="S60" s="40" t="s">
        <v>517</v>
      </c>
      <c r="T60" s="40" t="s">
        <v>512</v>
      </c>
      <c r="U60" s="161"/>
      <c r="V60" s="161"/>
      <c r="W60" s="161">
        <v>1</v>
      </c>
      <c r="X60" s="161"/>
      <c r="Y60" s="161"/>
      <c r="Z60" s="161">
        <v>1</v>
      </c>
      <c r="AA60" s="161"/>
      <c r="AB60" s="161"/>
      <c r="AC60" s="161">
        <v>1</v>
      </c>
      <c r="AD60" s="161"/>
      <c r="AE60" s="161"/>
      <c r="AF60" s="161">
        <v>1</v>
      </c>
      <c r="AG60" s="160" t="s">
        <v>558</v>
      </c>
      <c r="AH60" s="160"/>
      <c r="AI60" s="160"/>
      <c r="AJ60" s="160"/>
      <c r="AK60" s="160"/>
      <c r="AL60" s="160"/>
      <c r="AM60" s="160"/>
      <c r="AN60" s="160"/>
      <c r="AO60" s="160"/>
      <c r="AP60" s="160"/>
      <c r="AQ60" s="160"/>
      <c r="AR60" s="160"/>
      <c r="AS60" s="160" t="e">
        <f t="shared" si="0"/>
        <v>#DIV/0!</v>
      </c>
      <c r="AT60" s="161" t="e">
        <f t="shared" si="1"/>
        <v>#DIV/0!</v>
      </c>
      <c r="AU60" s="178" t="s">
        <v>502</v>
      </c>
      <c r="AV60" s="178" t="s">
        <v>502</v>
      </c>
      <c r="AW60" s="178" t="s">
        <v>502</v>
      </c>
      <c r="AX60" s="178" t="s">
        <v>502</v>
      </c>
      <c r="AY60" s="177" t="s">
        <v>502</v>
      </c>
    </row>
    <row r="61" spans="1:51 16384:16384" x14ac:dyDescent="0.25">
      <c r="A61" s="362" t="s">
        <v>80</v>
      </c>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3"/>
      <c r="AY61" s="364"/>
    </row>
    <row r="62" spans="1:51 16384:16384" ht="40.5" customHeight="1" x14ac:dyDescent="0.25">
      <c r="A62" s="373" t="s">
        <v>109</v>
      </c>
      <c r="B62" s="347" t="s">
        <v>110</v>
      </c>
      <c r="C62" s="347"/>
      <c r="D62" s="347"/>
      <c r="E62" s="347"/>
      <c r="F62" s="347"/>
      <c r="G62" s="374" t="s">
        <v>111</v>
      </c>
      <c r="H62" s="374"/>
      <c r="I62" s="374"/>
      <c r="J62" s="374"/>
      <c r="K62" s="374"/>
      <c r="L62" s="374"/>
      <c r="M62" s="374"/>
      <c r="N62" s="374"/>
      <c r="O62" s="347" t="s">
        <v>611</v>
      </c>
      <c r="P62" s="347"/>
      <c r="Q62" s="347"/>
      <c r="R62" s="347"/>
      <c r="S62" s="347"/>
      <c r="T62" s="347"/>
      <c r="U62" s="347" t="s">
        <v>110</v>
      </c>
      <c r="V62" s="347"/>
      <c r="W62" s="347"/>
      <c r="X62" s="347"/>
      <c r="Y62" s="347"/>
      <c r="Z62" s="347"/>
      <c r="AA62" s="347"/>
      <c r="AB62" s="347"/>
      <c r="AC62" s="347" t="s">
        <v>110</v>
      </c>
      <c r="AD62" s="347"/>
      <c r="AE62" s="347"/>
      <c r="AF62" s="347"/>
      <c r="AG62" s="347"/>
      <c r="AH62" s="347"/>
      <c r="AI62" s="347"/>
      <c r="AJ62" s="347"/>
      <c r="AK62" s="347"/>
      <c r="AL62" s="347"/>
      <c r="AM62" s="347"/>
      <c r="AN62" s="347"/>
      <c r="AO62" s="374" t="s">
        <v>112</v>
      </c>
      <c r="AP62" s="374"/>
      <c r="AQ62" s="374"/>
      <c r="AR62" s="374"/>
      <c r="AS62" s="347" t="s">
        <v>113</v>
      </c>
      <c r="AT62" s="347"/>
      <c r="AU62" s="347"/>
      <c r="AV62" s="347"/>
      <c r="AW62" s="347"/>
      <c r="AX62" s="347"/>
      <c r="AY62" s="347"/>
    </row>
    <row r="63" spans="1:51 16384:16384" ht="40.5" customHeight="1" x14ac:dyDescent="0.25">
      <c r="A63" s="373"/>
      <c r="B63" s="347" t="s">
        <v>613</v>
      </c>
      <c r="C63" s="347"/>
      <c r="D63" s="347"/>
      <c r="E63" s="347"/>
      <c r="F63" s="347"/>
      <c r="G63" s="374"/>
      <c r="H63" s="374"/>
      <c r="I63" s="374"/>
      <c r="J63" s="374"/>
      <c r="K63" s="374"/>
      <c r="L63" s="374"/>
      <c r="M63" s="374"/>
      <c r="N63" s="374"/>
      <c r="O63" s="347" t="s">
        <v>613</v>
      </c>
      <c r="P63" s="347"/>
      <c r="Q63" s="347"/>
      <c r="R63" s="347"/>
      <c r="S63" s="347"/>
      <c r="T63" s="347"/>
      <c r="U63" s="347" t="s">
        <v>615</v>
      </c>
      <c r="V63" s="347"/>
      <c r="W63" s="347"/>
      <c r="X63" s="347"/>
      <c r="Y63" s="347"/>
      <c r="Z63" s="347"/>
      <c r="AA63" s="347"/>
      <c r="AB63" s="347"/>
      <c r="AC63" s="347" t="s">
        <v>114</v>
      </c>
      <c r="AD63" s="347"/>
      <c r="AE63" s="347"/>
      <c r="AF63" s="347"/>
      <c r="AG63" s="347"/>
      <c r="AH63" s="347"/>
      <c r="AI63" s="347"/>
      <c r="AJ63" s="347"/>
      <c r="AK63" s="347"/>
      <c r="AL63" s="347"/>
      <c r="AM63" s="347"/>
      <c r="AN63" s="347"/>
      <c r="AO63" s="374"/>
      <c r="AP63" s="374"/>
      <c r="AQ63" s="374"/>
      <c r="AR63" s="374"/>
      <c r="AS63" s="347" t="s">
        <v>617</v>
      </c>
      <c r="AT63" s="347"/>
      <c r="AU63" s="347"/>
      <c r="AV63" s="347"/>
      <c r="AW63" s="347"/>
      <c r="AX63" s="347"/>
      <c r="AY63" s="347"/>
    </row>
    <row r="64" spans="1:51 16384:16384" ht="40.5" customHeight="1" x14ac:dyDescent="0.25">
      <c r="A64" s="373"/>
      <c r="B64" s="347" t="s">
        <v>620</v>
      </c>
      <c r="C64" s="347"/>
      <c r="D64" s="347"/>
      <c r="E64" s="347"/>
      <c r="F64" s="347"/>
      <c r="G64" s="374"/>
      <c r="H64" s="374"/>
      <c r="I64" s="374"/>
      <c r="J64" s="374"/>
      <c r="K64" s="374"/>
      <c r="L64" s="374"/>
      <c r="M64" s="374"/>
      <c r="N64" s="374"/>
      <c r="O64" s="347" t="s">
        <v>612</v>
      </c>
      <c r="P64" s="347"/>
      <c r="Q64" s="347"/>
      <c r="R64" s="347"/>
      <c r="S64" s="347"/>
      <c r="T64" s="347"/>
      <c r="U64" s="347" t="s">
        <v>616</v>
      </c>
      <c r="V64" s="347"/>
      <c r="W64" s="347"/>
      <c r="X64" s="347"/>
      <c r="Y64" s="347"/>
      <c r="Z64" s="347"/>
      <c r="AA64" s="347"/>
      <c r="AB64" s="347"/>
      <c r="AC64" s="347" t="s">
        <v>115</v>
      </c>
      <c r="AD64" s="347"/>
      <c r="AE64" s="347"/>
      <c r="AF64" s="347"/>
      <c r="AG64" s="347"/>
      <c r="AH64" s="347"/>
      <c r="AI64" s="347"/>
      <c r="AJ64" s="347"/>
      <c r="AK64" s="347"/>
      <c r="AL64" s="347"/>
      <c r="AM64" s="347"/>
      <c r="AN64" s="347"/>
      <c r="AO64" s="374"/>
      <c r="AP64" s="374"/>
      <c r="AQ64" s="374"/>
      <c r="AR64" s="374"/>
      <c r="AS64" s="347" t="s">
        <v>614</v>
      </c>
      <c r="AT64" s="347"/>
      <c r="AU64" s="347"/>
      <c r="AV64" s="347"/>
      <c r="AW64" s="347"/>
      <c r="AX64" s="347"/>
      <c r="AY64" s="347"/>
    </row>
  </sheetData>
  <mergeCells count="59">
    <mergeCell ref="AX1:AY1"/>
    <mergeCell ref="AX2:AY2"/>
    <mergeCell ref="AX3:AY3"/>
    <mergeCell ref="AX4:AY4"/>
    <mergeCell ref="A1:AW1"/>
    <mergeCell ref="A2:AW2"/>
    <mergeCell ref="A3:AW4"/>
    <mergeCell ref="AS63:AY63"/>
    <mergeCell ref="AS62:AY62"/>
    <mergeCell ref="B63:F63"/>
    <mergeCell ref="A62:A64"/>
    <mergeCell ref="G62:N64"/>
    <mergeCell ref="AC62:AN62"/>
    <mergeCell ref="AC63:AN63"/>
    <mergeCell ref="AC64:AN64"/>
    <mergeCell ref="AS64:AY64"/>
    <mergeCell ref="AO62:AR64"/>
    <mergeCell ref="O62:T62"/>
    <mergeCell ref="O63:T63"/>
    <mergeCell ref="O64:T64"/>
    <mergeCell ref="U62:AB62"/>
    <mergeCell ref="B62:F62"/>
    <mergeCell ref="B64:F64"/>
    <mergeCell ref="B6:C8"/>
    <mergeCell ref="I11:I12"/>
    <mergeCell ref="T11:T12"/>
    <mergeCell ref="N11:R11"/>
    <mergeCell ref="H11:H12"/>
    <mergeCell ref="M11:M12"/>
    <mergeCell ref="S11:S12"/>
    <mergeCell ref="L11:L12"/>
    <mergeCell ref="K11:K12"/>
    <mergeCell ref="D6:D8"/>
    <mergeCell ref="E6:F6"/>
    <mergeCell ref="A9:D9"/>
    <mergeCell ref="A10:D10"/>
    <mergeCell ref="E9:AF9"/>
    <mergeCell ref="E10:AF10"/>
    <mergeCell ref="A11:E11"/>
    <mergeCell ref="J11:J12"/>
    <mergeCell ref="F11:F12"/>
    <mergeCell ref="G11:G12"/>
    <mergeCell ref="U11:AF11"/>
    <mergeCell ref="E7:F7"/>
    <mergeCell ref="E8:F8"/>
    <mergeCell ref="U63:AB63"/>
    <mergeCell ref="I6:T8"/>
    <mergeCell ref="U64:AB64"/>
    <mergeCell ref="A61:AY61"/>
    <mergeCell ref="AS11:AT11"/>
    <mergeCell ref="AV5:AV12"/>
    <mergeCell ref="AX5:AX12"/>
    <mergeCell ref="AY5:AY12"/>
    <mergeCell ref="AG11:AR11"/>
    <mergeCell ref="AW5:AW12"/>
    <mergeCell ref="AG5:AT10"/>
    <mergeCell ref="AU5:AU12"/>
    <mergeCell ref="A5:AF5"/>
    <mergeCell ref="A6:A8"/>
  </mergeCells>
  <dataValidations count="1">
    <dataValidation type="list" allowBlank="1" showInputMessage="1" showErrorMessage="1" sqref="I13:I60" xr:uid="{F83759CA-FB2C-4653-840E-85B7CBAE384F}">
      <formula1>$XFD$13:$XFD$57</formula1>
    </dataValidation>
  </dataValidations>
  <hyperlinks>
    <hyperlink ref="AV19" r:id="rId1" xr:uid="{A9E00E62-F4E1-4919-BFD7-11C7899DC730}"/>
    <hyperlink ref="AV16" r:id="rId2" display="https://secretariadistritald-my.sharepoint.com/:x:/r/personal/lylopez_sdmujer_gov_co/Documents/SFOM/OTROS/Datos%20adjuntos/Evidencias%20Plan%20de%20Acci%C3%B3n%202024/Enero/PMR/36.%20Consolidado%20PMR%20Casas%20Refugio%20Enero%202024%2006022024.xlsx?d=w4fbb2e4fedc048f9aeb55825cc92ab01&amp;csf=1&amp;web=1&amp;e=McJk8Y" xr:uid="{E02D1283-244F-45CF-A296-C7FD72E566EF}"/>
    <hyperlink ref="AV22" r:id="rId3" xr:uid="{F0B2DD88-03F2-4C35-89A2-2CED3EDDFCFD}"/>
    <hyperlink ref="AV23" r:id="rId4" xr:uid="{DB09B2F7-5389-4C68-B4A3-A542607C9181}"/>
    <hyperlink ref="AV24" r:id="rId5" xr:uid="{3EC97C46-EFD8-4C49-A683-5171D69B1671}"/>
    <hyperlink ref="AV25" r:id="rId6" xr:uid="{FF0D8F15-9CB8-4BBC-B8E6-358DAB576A62}"/>
    <hyperlink ref="AV26" r:id="rId7" xr:uid="{C0512B15-9FEB-4753-9AFF-B451B63B6C18}"/>
    <hyperlink ref="AV27" r:id="rId8" xr:uid="{8597DCB2-1F65-48E2-A021-87C9222B23BA}"/>
    <hyperlink ref="AV28" r:id="rId9" xr:uid="{AF8913AB-0F44-488F-BC85-BFD4E0E16F3C}"/>
    <hyperlink ref="AV29" r:id="rId10" xr:uid="{6D896028-1F0C-4CC3-9842-6A446F1EB953}"/>
    <hyperlink ref="AV30" r:id="rId11" xr:uid="{B51D12EA-EAD9-430C-9DB1-A536265A1FDA}"/>
    <hyperlink ref="AV31" r:id="rId12" xr:uid="{36105464-704D-45B9-A942-E03C77CABA66}"/>
    <hyperlink ref="AV33" r:id="rId13" xr:uid="{A6A16D35-36BD-4D3D-9CE1-1191DA8FD575}"/>
    <hyperlink ref="AV32" r:id="rId14" xr:uid="{4F4EC916-744E-4B34-883B-E60191A0066A}"/>
    <hyperlink ref="AV34" r:id="rId15" xr:uid="{63DE2702-8A4C-4E8C-8158-794F82D5D7EF}"/>
    <hyperlink ref="AV35" r:id="rId16" xr:uid="{D08B524B-3913-4239-9D53-E490772339C9}"/>
    <hyperlink ref="AV36" r:id="rId17" xr:uid="{AFBD9577-71D8-42AB-B44D-6B9DE23046C8}"/>
    <hyperlink ref="AV37" r:id="rId18" xr:uid="{80610F83-0177-41FC-9DDF-9D77B051BDCD}"/>
    <hyperlink ref="AV38" r:id="rId19" xr:uid="{664A990C-5C83-4638-BD2D-F93BEE38565B}"/>
    <hyperlink ref="AV41" r:id="rId20" xr:uid="{DCB78A76-8FB8-4679-B61E-9AF3D21C9E0A}"/>
    <hyperlink ref="AV13" r:id="rId21" display="https://secretariadistritald-my.sharepoint.com/:x:/r/personal/lylopez_sdmujer_gov_co/Documents/SFOM/OTROS/Datos%20adjuntos/Evidencias%20Plan%20de%20Acci%C3%B3n%202024/Enero/PDD/324.%20Revisi%C3%B3n%20datos%20Meta%20Efectividad%20LPD%20enero%202024%20DGC.xlsx?d=wfcbb92e984864ce28afa91ffff4c3843&amp;csf=1&amp;web=1&amp;e=eTvKLD" xr:uid="{C48FD6EA-5381-4B78-AA55-C7F49AF5A443}"/>
    <hyperlink ref="AV14" r:id="rId22" xr:uid="{1D01C501-4A48-4FFD-A344-D56D8431B8CF}"/>
  </hyperlinks>
  <pageMargins left="0.7" right="0.7" top="0.75" bottom="0.75" header="0.3" footer="0.3"/>
  <pageSetup scale="15" fitToHeight="0" orientation="landscape" r:id="rId23"/>
  <legacyDrawing r:id="rId24"/>
  <extLst>
    <ext xmlns:x14="http://schemas.microsoft.com/office/spreadsheetml/2009/9/main" uri="{CCE6A557-97BC-4b89-ADB6-D9C93CAAB3DF}">
      <x14:dataValidations xmlns:xm="http://schemas.microsoft.com/office/excel/2006/main" count="2">
        <x14:dataValidation type="list" allowBlank="1" showInputMessage="1" showErrorMessage="1" xr:uid="{9363455B-9E25-4E21-AFCA-B9C85E84E7C1}">
          <x14:formula1>
            <xm:f>Hoja1!$B$2:$B$3</xm:f>
          </x14:formula1>
          <xm:sqref>K13:K60</xm:sqref>
        </x14:dataValidation>
        <x14:dataValidation type="list" allowBlank="1" showInputMessage="1" showErrorMessage="1" xr:uid="{29028B10-1249-4476-92C0-FAC8881ED783}">
          <x14:formula1>
            <xm:f>Hoja1!$A$2:$A$13</xm:f>
          </x14:formula1>
          <xm:sqref>E13:E60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BK58"/>
  <sheetViews>
    <sheetView zoomScale="70" zoomScaleNormal="70" workbookViewId="0">
      <selection sqref="A1:BH1"/>
    </sheetView>
  </sheetViews>
  <sheetFormatPr baseColWidth="10" defaultColWidth="19.42578125" defaultRowHeight="15" x14ac:dyDescent="0.25"/>
  <cols>
    <col min="1" max="1" width="29.5703125" style="31" bestFit="1" customWidth="1"/>
    <col min="2" max="17" width="11" style="31" customWidth="1"/>
    <col min="18" max="19" width="12.140625" style="31" customWidth="1"/>
    <col min="20" max="23" width="8.140625" style="31" customWidth="1"/>
    <col min="24" max="24" width="9.42578125" style="31" customWidth="1"/>
    <col min="25" max="25" width="8.140625" style="31" customWidth="1"/>
    <col min="26" max="30" width="7.85546875" style="31" customWidth="1"/>
    <col min="31" max="31" width="11.28515625" style="31" customWidth="1"/>
    <col min="32" max="32" width="2.28515625" style="31" customWidth="1"/>
    <col min="33" max="33" width="19.42578125" style="31" customWidth="1"/>
    <col min="34" max="51" width="11.28515625" style="31" customWidth="1"/>
    <col min="52" max="63" width="8.85546875" style="31" customWidth="1"/>
    <col min="64" max="16384" width="19.42578125" style="31"/>
  </cols>
  <sheetData>
    <row r="1" spans="1:63" ht="15.95" customHeight="1" x14ac:dyDescent="0.25">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1" t="s">
        <v>116</v>
      </c>
      <c r="BJ1" s="401"/>
      <c r="BK1" s="401"/>
    </row>
    <row r="2" spans="1:63" ht="15.95" customHeight="1" x14ac:dyDescent="0.25">
      <c r="A2" s="400" t="s">
        <v>2</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1" t="s">
        <v>326</v>
      </c>
      <c r="BJ2" s="401"/>
      <c r="BK2" s="401"/>
    </row>
    <row r="3" spans="1:63" ht="26.1" customHeight="1" x14ac:dyDescent="0.25">
      <c r="A3" s="400" t="s">
        <v>117</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1" t="s">
        <v>349</v>
      </c>
      <c r="BJ3" s="401"/>
      <c r="BK3" s="401"/>
    </row>
    <row r="4" spans="1:63" ht="15.95" customHeight="1" x14ac:dyDescent="0.25">
      <c r="A4" s="400" t="s">
        <v>118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397" t="s">
        <v>119</v>
      </c>
      <c r="BJ4" s="398"/>
      <c r="BK4" s="399"/>
    </row>
    <row r="5" spans="1:63" ht="26.1" customHeight="1" x14ac:dyDescent="0.25">
      <c r="A5" s="394" t="s">
        <v>521</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G5" s="394" t="s">
        <v>120</v>
      </c>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5"/>
      <c r="BJ5" s="395"/>
      <c r="BK5" s="395"/>
    </row>
    <row r="6" spans="1:63" ht="31.5" customHeight="1" x14ac:dyDescent="0.25">
      <c r="A6" s="66" t="s">
        <v>121</v>
      </c>
      <c r="B6" s="396"/>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row>
    <row r="7" spans="1:63" ht="31.5" customHeight="1" x14ac:dyDescent="0.25">
      <c r="A7" s="67" t="s">
        <v>122</v>
      </c>
      <c r="B7" s="389"/>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1"/>
      <c r="BF7" s="391"/>
      <c r="BG7" s="391"/>
      <c r="BH7" s="391"/>
      <c r="BI7" s="391"/>
      <c r="BJ7" s="391"/>
      <c r="BK7" s="390"/>
    </row>
    <row r="8" spans="1:63" ht="18.75" customHeight="1" x14ac:dyDescent="0.25">
      <c r="A8" s="58"/>
      <c r="B8" s="58"/>
      <c r="C8" s="58"/>
      <c r="D8" s="58"/>
      <c r="E8" s="58"/>
      <c r="F8" s="58"/>
      <c r="G8" s="58"/>
      <c r="H8" s="58"/>
      <c r="I8" s="58"/>
      <c r="J8" s="58"/>
      <c r="K8" s="59"/>
      <c r="L8" s="59"/>
      <c r="M8" s="59"/>
      <c r="N8" s="59"/>
      <c r="O8" s="59"/>
      <c r="P8" s="59"/>
      <c r="Q8" s="59"/>
      <c r="R8" s="59"/>
      <c r="S8" s="59"/>
      <c r="T8" s="59"/>
      <c r="U8" s="59"/>
      <c r="V8" s="59"/>
      <c r="W8" s="59"/>
      <c r="X8" s="59"/>
      <c r="Y8" s="59"/>
      <c r="Z8" s="59"/>
      <c r="AA8" s="59"/>
      <c r="AB8" s="59"/>
      <c r="AC8" s="59"/>
      <c r="AD8" s="59"/>
      <c r="AE8" s="59"/>
      <c r="AG8" s="58"/>
      <c r="AH8" s="59"/>
      <c r="AI8" s="59"/>
      <c r="AJ8" s="59"/>
      <c r="AK8" s="59"/>
      <c r="AL8" s="59"/>
      <c r="AM8" s="59"/>
      <c r="AN8" s="59"/>
      <c r="AO8" s="59"/>
    </row>
    <row r="9" spans="1:63" ht="30" customHeight="1" x14ac:dyDescent="0.25">
      <c r="A9" s="392" t="s">
        <v>123</v>
      </c>
      <c r="B9" s="93" t="s">
        <v>20</v>
      </c>
      <c r="C9" s="93" t="s">
        <v>21</v>
      </c>
      <c r="D9" s="389" t="s">
        <v>22</v>
      </c>
      <c r="E9" s="390"/>
      <c r="F9" s="93" t="s">
        <v>23</v>
      </c>
      <c r="G9" s="93" t="s">
        <v>24</v>
      </c>
      <c r="H9" s="389" t="s">
        <v>25</v>
      </c>
      <c r="I9" s="390"/>
      <c r="J9" s="93" t="s">
        <v>26</v>
      </c>
      <c r="K9" s="93" t="s">
        <v>27</v>
      </c>
      <c r="L9" s="389" t="s">
        <v>28</v>
      </c>
      <c r="M9" s="390"/>
      <c r="N9" s="93" t="s">
        <v>29</v>
      </c>
      <c r="O9" s="93" t="s">
        <v>30</v>
      </c>
      <c r="P9" s="389" t="s">
        <v>31</v>
      </c>
      <c r="Q9" s="390"/>
      <c r="R9" s="389" t="s">
        <v>124</v>
      </c>
      <c r="S9" s="390"/>
      <c r="T9" s="389" t="s">
        <v>125</v>
      </c>
      <c r="U9" s="391"/>
      <c r="V9" s="391"/>
      <c r="W9" s="391"/>
      <c r="X9" s="391"/>
      <c r="Y9" s="390"/>
      <c r="Z9" s="389" t="s">
        <v>126</v>
      </c>
      <c r="AA9" s="391"/>
      <c r="AB9" s="391"/>
      <c r="AC9" s="391"/>
      <c r="AD9" s="391"/>
      <c r="AE9" s="390"/>
      <c r="AG9" s="392" t="s">
        <v>123</v>
      </c>
      <c r="AH9" s="93" t="s">
        <v>20</v>
      </c>
      <c r="AI9" s="93" t="s">
        <v>21</v>
      </c>
      <c r="AJ9" s="389" t="s">
        <v>22</v>
      </c>
      <c r="AK9" s="390"/>
      <c r="AL9" s="93" t="s">
        <v>23</v>
      </c>
      <c r="AM9" s="93" t="s">
        <v>24</v>
      </c>
      <c r="AN9" s="389" t="s">
        <v>25</v>
      </c>
      <c r="AO9" s="390"/>
      <c r="AP9" s="93" t="s">
        <v>26</v>
      </c>
      <c r="AQ9" s="93" t="s">
        <v>27</v>
      </c>
      <c r="AR9" s="389" t="s">
        <v>28</v>
      </c>
      <c r="AS9" s="390"/>
      <c r="AT9" s="93" t="s">
        <v>29</v>
      </c>
      <c r="AU9" s="93" t="s">
        <v>30</v>
      </c>
      <c r="AV9" s="389" t="s">
        <v>31</v>
      </c>
      <c r="AW9" s="390"/>
      <c r="AX9" s="389" t="s">
        <v>124</v>
      </c>
      <c r="AY9" s="390"/>
      <c r="AZ9" s="389" t="s">
        <v>125</v>
      </c>
      <c r="BA9" s="391"/>
      <c r="BB9" s="391"/>
      <c r="BC9" s="391"/>
      <c r="BD9" s="391"/>
      <c r="BE9" s="390"/>
      <c r="BF9" s="389" t="s">
        <v>126</v>
      </c>
      <c r="BG9" s="391"/>
      <c r="BH9" s="391"/>
      <c r="BI9" s="391"/>
      <c r="BJ9" s="391"/>
      <c r="BK9" s="390"/>
    </row>
    <row r="10" spans="1:63" ht="36" customHeight="1" x14ac:dyDescent="0.25">
      <c r="A10" s="393"/>
      <c r="B10" s="43" t="s">
        <v>127</v>
      </c>
      <c r="C10" s="43" t="s">
        <v>127</v>
      </c>
      <c r="D10" s="43" t="s">
        <v>127</v>
      </c>
      <c r="E10" s="43" t="s">
        <v>128</v>
      </c>
      <c r="F10" s="43" t="s">
        <v>127</v>
      </c>
      <c r="G10" s="43" t="s">
        <v>127</v>
      </c>
      <c r="H10" s="43" t="s">
        <v>127</v>
      </c>
      <c r="I10" s="43" t="s">
        <v>128</v>
      </c>
      <c r="J10" s="43" t="s">
        <v>127</v>
      </c>
      <c r="K10" s="43" t="s">
        <v>127</v>
      </c>
      <c r="L10" s="43" t="s">
        <v>127</v>
      </c>
      <c r="M10" s="43" t="s">
        <v>128</v>
      </c>
      <c r="N10" s="43" t="s">
        <v>127</v>
      </c>
      <c r="O10" s="43" t="s">
        <v>127</v>
      </c>
      <c r="P10" s="43" t="s">
        <v>127</v>
      </c>
      <c r="Q10" s="43" t="s">
        <v>128</v>
      </c>
      <c r="R10" s="43" t="s">
        <v>127</v>
      </c>
      <c r="S10" s="43" t="s">
        <v>128</v>
      </c>
      <c r="T10" s="86" t="s">
        <v>129</v>
      </c>
      <c r="U10" s="86" t="s">
        <v>130</v>
      </c>
      <c r="V10" s="86" t="s">
        <v>131</v>
      </c>
      <c r="W10" s="86" t="s">
        <v>132</v>
      </c>
      <c r="X10" s="87" t="s">
        <v>133</v>
      </c>
      <c r="Y10" s="86" t="s">
        <v>134</v>
      </c>
      <c r="Z10" s="43" t="s">
        <v>135</v>
      </c>
      <c r="AA10" s="60" t="s">
        <v>136</v>
      </c>
      <c r="AB10" s="43" t="s">
        <v>137</v>
      </c>
      <c r="AC10" s="43" t="s">
        <v>138</v>
      </c>
      <c r="AD10" s="43" t="s">
        <v>139</v>
      </c>
      <c r="AE10" s="43" t="s">
        <v>140</v>
      </c>
      <c r="AG10" s="393"/>
      <c r="AH10" s="43" t="s">
        <v>127</v>
      </c>
      <c r="AI10" s="43" t="s">
        <v>127</v>
      </c>
      <c r="AJ10" s="43" t="s">
        <v>127</v>
      </c>
      <c r="AK10" s="43" t="s">
        <v>128</v>
      </c>
      <c r="AL10" s="43" t="s">
        <v>127</v>
      </c>
      <c r="AM10" s="43" t="s">
        <v>127</v>
      </c>
      <c r="AN10" s="43" t="s">
        <v>127</v>
      </c>
      <c r="AO10" s="43" t="s">
        <v>128</v>
      </c>
      <c r="AP10" s="43" t="s">
        <v>127</v>
      </c>
      <c r="AQ10" s="43" t="s">
        <v>127</v>
      </c>
      <c r="AR10" s="43" t="s">
        <v>127</v>
      </c>
      <c r="AS10" s="43" t="s">
        <v>128</v>
      </c>
      <c r="AT10" s="43" t="s">
        <v>127</v>
      </c>
      <c r="AU10" s="43" t="s">
        <v>127</v>
      </c>
      <c r="AV10" s="43" t="s">
        <v>127</v>
      </c>
      <c r="AW10" s="43" t="s">
        <v>128</v>
      </c>
      <c r="AX10" s="43" t="s">
        <v>127</v>
      </c>
      <c r="AY10" s="43" t="s">
        <v>128</v>
      </c>
      <c r="AZ10" s="86" t="s">
        <v>129</v>
      </c>
      <c r="BA10" s="86" t="s">
        <v>130</v>
      </c>
      <c r="BB10" s="86" t="s">
        <v>131</v>
      </c>
      <c r="BC10" s="86" t="s">
        <v>132</v>
      </c>
      <c r="BD10" s="87" t="s">
        <v>133</v>
      </c>
      <c r="BE10" s="86" t="s">
        <v>134</v>
      </c>
      <c r="BF10" s="84" t="s">
        <v>135</v>
      </c>
      <c r="BG10" s="85" t="s">
        <v>136</v>
      </c>
      <c r="BH10" s="84" t="s">
        <v>137</v>
      </c>
      <c r="BI10" s="84" t="s">
        <v>138</v>
      </c>
      <c r="BJ10" s="84" t="s">
        <v>139</v>
      </c>
      <c r="BK10" s="84" t="s">
        <v>140</v>
      </c>
    </row>
    <row r="11" spans="1:63" x14ac:dyDescent="0.25">
      <c r="A11" s="61" t="s">
        <v>141</v>
      </c>
      <c r="B11" s="61"/>
      <c r="C11" s="61"/>
      <c r="D11" s="61"/>
      <c r="E11" s="96"/>
      <c r="F11" s="61"/>
      <c r="G11" s="61"/>
      <c r="H11" s="61"/>
      <c r="I11" s="96"/>
      <c r="J11" s="61"/>
      <c r="K11" s="61"/>
      <c r="L11" s="61"/>
      <c r="M11" s="96"/>
      <c r="N11" s="61"/>
      <c r="O11" s="61"/>
      <c r="P11" s="61"/>
      <c r="Q11" s="96"/>
      <c r="R11" s="89">
        <f t="shared" ref="R11:R31" si="0">B11+C11+D11+F11+G11+H11+J11+K11+L11+N11+O11+P11</f>
        <v>0</v>
      </c>
      <c r="S11" s="68">
        <f>+E11+I11+M11+Q11</f>
        <v>0</v>
      </c>
      <c r="T11" s="88"/>
      <c r="U11" s="88"/>
      <c r="V11" s="88"/>
      <c r="W11" s="88"/>
      <c r="X11" s="88"/>
      <c r="Y11" s="63"/>
      <c r="Z11" s="63"/>
      <c r="AA11" s="63"/>
      <c r="AB11" s="63"/>
      <c r="AC11" s="63"/>
      <c r="AD11" s="63"/>
      <c r="AE11" s="64"/>
      <c r="AG11" s="61" t="s">
        <v>141</v>
      </c>
      <c r="AH11" s="61"/>
      <c r="AI11" s="61"/>
      <c r="AJ11" s="61"/>
      <c r="AK11" s="96"/>
      <c r="AL11" s="61"/>
      <c r="AM11" s="61"/>
      <c r="AN11" s="61"/>
      <c r="AO11" s="96"/>
      <c r="AP11" s="61"/>
      <c r="AQ11" s="61"/>
      <c r="AR11" s="61"/>
      <c r="AS11" s="96"/>
      <c r="AT11" s="61"/>
      <c r="AU11" s="61"/>
      <c r="AV11" s="61"/>
      <c r="AW11" s="96"/>
      <c r="AX11" s="89">
        <f t="shared" ref="AX11:AX31" si="1">AH11+AI11+AJ11+AL11+AM11+AN11+AP11+AQ11+AR11+AT11+AU11+AV11</f>
        <v>0</v>
      </c>
      <c r="AY11" s="68">
        <f>+AK11+AO11+AS11+AW11</f>
        <v>0</v>
      </c>
      <c r="AZ11" s="63"/>
      <c r="BA11" s="63"/>
      <c r="BB11" s="63"/>
      <c r="BC11" s="63"/>
      <c r="BD11" s="63"/>
      <c r="BE11" s="63"/>
      <c r="BF11" s="63"/>
      <c r="BG11" s="63"/>
      <c r="BH11" s="63"/>
      <c r="BI11" s="63"/>
      <c r="BJ11" s="63"/>
      <c r="BK11" s="64"/>
    </row>
    <row r="12" spans="1:63" x14ac:dyDescent="0.25">
      <c r="A12" s="61" t="s">
        <v>142</v>
      </c>
      <c r="B12" s="61"/>
      <c r="C12" s="61"/>
      <c r="D12" s="61"/>
      <c r="E12" s="96"/>
      <c r="F12" s="61"/>
      <c r="G12" s="61"/>
      <c r="H12" s="61"/>
      <c r="I12" s="96"/>
      <c r="J12" s="61"/>
      <c r="K12" s="61"/>
      <c r="L12" s="61"/>
      <c r="M12" s="96"/>
      <c r="N12" s="61"/>
      <c r="O12" s="61"/>
      <c r="P12" s="61"/>
      <c r="Q12" s="96"/>
      <c r="R12" s="89">
        <f t="shared" si="0"/>
        <v>0</v>
      </c>
      <c r="S12" s="68">
        <f t="shared" ref="S12:S31" si="2">+E12+I12+M12+Q12</f>
        <v>0</v>
      </c>
      <c r="T12" s="88"/>
      <c r="U12" s="88"/>
      <c r="V12" s="88"/>
      <c r="W12" s="88"/>
      <c r="X12" s="88"/>
      <c r="Y12" s="63"/>
      <c r="Z12" s="63"/>
      <c r="AA12" s="63"/>
      <c r="AB12" s="63"/>
      <c r="AC12" s="63"/>
      <c r="AD12" s="63"/>
      <c r="AE12" s="63"/>
      <c r="AG12" s="61" t="s">
        <v>142</v>
      </c>
      <c r="AH12" s="61">
        <v>0</v>
      </c>
      <c r="AI12" s="61"/>
      <c r="AJ12" s="61"/>
      <c r="AK12" s="96"/>
      <c r="AL12" s="61"/>
      <c r="AM12" s="61"/>
      <c r="AN12" s="61"/>
      <c r="AO12" s="96"/>
      <c r="AP12" s="61"/>
      <c r="AQ12" s="61"/>
      <c r="AR12" s="61"/>
      <c r="AS12" s="96"/>
      <c r="AT12" s="61"/>
      <c r="AU12" s="61"/>
      <c r="AV12" s="61"/>
      <c r="AW12" s="96"/>
      <c r="AX12" s="89">
        <f t="shared" si="1"/>
        <v>0</v>
      </c>
      <c r="AY12" s="68">
        <f t="shared" ref="AY12:AY31" si="3">+AK12+AO12+AS12+AW12</f>
        <v>0</v>
      </c>
      <c r="AZ12" s="63"/>
      <c r="BA12" s="63"/>
      <c r="BB12" s="63"/>
      <c r="BC12" s="63"/>
      <c r="BD12" s="63"/>
      <c r="BE12" s="63"/>
      <c r="BF12" s="63"/>
      <c r="BG12" s="63"/>
      <c r="BH12" s="63"/>
      <c r="BI12" s="63"/>
      <c r="BJ12" s="63"/>
      <c r="BK12" s="63"/>
    </row>
    <row r="13" spans="1:63" x14ac:dyDescent="0.25">
      <c r="A13" s="61" t="s">
        <v>143</v>
      </c>
      <c r="B13" s="61"/>
      <c r="C13" s="61"/>
      <c r="D13" s="61"/>
      <c r="E13" s="96"/>
      <c r="F13" s="61"/>
      <c r="G13" s="61"/>
      <c r="H13" s="61"/>
      <c r="I13" s="96"/>
      <c r="J13" s="61"/>
      <c r="K13" s="61"/>
      <c r="L13" s="61"/>
      <c r="M13" s="96"/>
      <c r="N13" s="61"/>
      <c r="O13" s="61"/>
      <c r="P13" s="61"/>
      <c r="Q13" s="96"/>
      <c r="R13" s="89">
        <f t="shared" si="0"/>
        <v>0</v>
      </c>
      <c r="S13" s="68">
        <f t="shared" si="2"/>
        <v>0</v>
      </c>
      <c r="T13" s="88"/>
      <c r="U13" s="88"/>
      <c r="V13" s="88"/>
      <c r="W13" s="88"/>
      <c r="X13" s="88"/>
      <c r="Y13" s="63"/>
      <c r="Z13" s="63"/>
      <c r="AA13" s="63"/>
      <c r="AB13" s="63"/>
      <c r="AC13" s="63"/>
      <c r="AD13" s="63"/>
      <c r="AE13" s="63"/>
      <c r="AG13" s="61" t="s">
        <v>143</v>
      </c>
      <c r="AH13" s="61">
        <v>0</v>
      </c>
      <c r="AI13" s="61"/>
      <c r="AJ13" s="61"/>
      <c r="AK13" s="96"/>
      <c r="AL13" s="61"/>
      <c r="AM13" s="61"/>
      <c r="AN13" s="61"/>
      <c r="AO13" s="96"/>
      <c r="AP13" s="61"/>
      <c r="AQ13" s="61"/>
      <c r="AR13" s="61"/>
      <c r="AS13" s="96"/>
      <c r="AT13" s="61"/>
      <c r="AU13" s="61"/>
      <c r="AV13" s="61"/>
      <c r="AW13" s="96"/>
      <c r="AX13" s="89">
        <f t="shared" si="1"/>
        <v>0</v>
      </c>
      <c r="AY13" s="68">
        <f t="shared" si="3"/>
        <v>0</v>
      </c>
      <c r="AZ13" s="63"/>
      <c r="BA13" s="63"/>
      <c r="BB13" s="63"/>
      <c r="BC13" s="63"/>
      <c r="BD13" s="63"/>
      <c r="BE13" s="63"/>
      <c r="BF13" s="63"/>
      <c r="BG13" s="63"/>
      <c r="BH13" s="63"/>
      <c r="BI13" s="63"/>
      <c r="BJ13" s="63"/>
      <c r="BK13" s="63"/>
    </row>
    <row r="14" spans="1:63" x14ac:dyDescent="0.25">
      <c r="A14" s="61" t="s">
        <v>144</v>
      </c>
      <c r="B14" s="61"/>
      <c r="C14" s="61"/>
      <c r="D14" s="61"/>
      <c r="E14" s="96"/>
      <c r="F14" s="61"/>
      <c r="G14" s="61"/>
      <c r="H14" s="61"/>
      <c r="I14" s="96"/>
      <c r="J14" s="61"/>
      <c r="K14" s="61"/>
      <c r="L14" s="61"/>
      <c r="M14" s="96"/>
      <c r="N14" s="61"/>
      <c r="O14" s="61"/>
      <c r="P14" s="61"/>
      <c r="Q14" s="96"/>
      <c r="R14" s="89">
        <f t="shared" si="0"/>
        <v>0</v>
      </c>
      <c r="S14" s="68">
        <f t="shared" si="2"/>
        <v>0</v>
      </c>
      <c r="T14" s="88"/>
      <c r="U14" s="88"/>
      <c r="V14" s="88"/>
      <c r="W14" s="88"/>
      <c r="X14" s="88"/>
      <c r="Y14" s="63"/>
      <c r="Z14" s="63"/>
      <c r="AA14" s="63"/>
      <c r="AB14" s="63"/>
      <c r="AC14" s="63"/>
      <c r="AD14" s="63"/>
      <c r="AE14" s="63"/>
      <c r="AG14" s="61" t="s">
        <v>144</v>
      </c>
      <c r="AH14" s="61">
        <v>0</v>
      </c>
      <c r="AI14" s="61"/>
      <c r="AJ14" s="61"/>
      <c r="AK14" s="96"/>
      <c r="AL14" s="61"/>
      <c r="AM14" s="61"/>
      <c r="AN14" s="61"/>
      <c r="AO14" s="96"/>
      <c r="AP14" s="61"/>
      <c r="AQ14" s="61"/>
      <c r="AR14" s="61"/>
      <c r="AS14" s="96"/>
      <c r="AT14" s="61"/>
      <c r="AU14" s="61"/>
      <c r="AV14" s="61"/>
      <c r="AW14" s="96"/>
      <c r="AX14" s="89">
        <f t="shared" si="1"/>
        <v>0</v>
      </c>
      <c r="AY14" s="68">
        <f t="shared" si="3"/>
        <v>0</v>
      </c>
      <c r="AZ14" s="63"/>
      <c r="BA14" s="63"/>
      <c r="BB14" s="63"/>
      <c r="BC14" s="63"/>
      <c r="BD14" s="63"/>
      <c r="BE14" s="63"/>
      <c r="BF14" s="63"/>
      <c r="BG14" s="63"/>
      <c r="BH14" s="63"/>
      <c r="BI14" s="63"/>
      <c r="BJ14" s="63"/>
      <c r="BK14" s="63"/>
    </row>
    <row r="15" spans="1:63" x14ac:dyDescent="0.25">
      <c r="A15" s="61" t="s">
        <v>145</v>
      </c>
      <c r="B15" s="61"/>
      <c r="C15" s="61"/>
      <c r="D15" s="61"/>
      <c r="E15" s="96"/>
      <c r="F15" s="61"/>
      <c r="G15" s="61"/>
      <c r="H15" s="61"/>
      <c r="I15" s="96"/>
      <c r="J15" s="61"/>
      <c r="K15" s="61"/>
      <c r="L15" s="61"/>
      <c r="M15" s="96"/>
      <c r="N15" s="61"/>
      <c r="O15" s="61"/>
      <c r="P15" s="61"/>
      <c r="Q15" s="96"/>
      <c r="R15" s="89">
        <f t="shared" si="0"/>
        <v>0</v>
      </c>
      <c r="S15" s="68">
        <f t="shared" si="2"/>
        <v>0</v>
      </c>
      <c r="T15" s="88"/>
      <c r="U15" s="88"/>
      <c r="V15" s="88"/>
      <c r="W15" s="88"/>
      <c r="X15" s="88"/>
      <c r="Y15" s="63"/>
      <c r="Z15" s="63"/>
      <c r="AA15" s="63"/>
      <c r="AB15" s="63"/>
      <c r="AC15" s="63"/>
      <c r="AD15" s="63"/>
      <c r="AE15" s="63"/>
      <c r="AG15" s="61" t="s">
        <v>145</v>
      </c>
      <c r="AH15" s="61">
        <v>0</v>
      </c>
      <c r="AI15" s="61"/>
      <c r="AJ15" s="61"/>
      <c r="AK15" s="96"/>
      <c r="AL15" s="61"/>
      <c r="AM15" s="61"/>
      <c r="AN15" s="61"/>
      <c r="AO15" s="96"/>
      <c r="AP15" s="61"/>
      <c r="AQ15" s="61"/>
      <c r="AR15" s="61"/>
      <c r="AS15" s="96"/>
      <c r="AT15" s="61"/>
      <c r="AU15" s="61"/>
      <c r="AV15" s="61"/>
      <c r="AW15" s="96"/>
      <c r="AX15" s="89">
        <f t="shared" si="1"/>
        <v>0</v>
      </c>
      <c r="AY15" s="68">
        <f t="shared" si="3"/>
        <v>0</v>
      </c>
      <c r="AZ15" s="63"/>
      <c r="BA15" s="63"/>
      <c r="BB15" s="63"/>
      <c r="BC15" s="63"/>
      <c r="BD15" s="63"/>
      <c r="BE15" s="63"/>
      <c r="BF15" s="63"/>
      <c r="BG15" s="63"/>
      <c r="BH15" s="63"/>
      <c r="BI15" s="63"/>
      <c r="BJ15" s="63"/>
      <c r="BK15" s="63"/>
    </row>
    <row r="16" spans="1:63" x14ac:dyDescent="0.25">
      <c r="A16" s="61" t="s">
        <v>146</v>
      </c>
      <c r="B16" s="61"/>
      <c r="C16" s="61"/>
      <c r="D16" s="61"/>
      <c r="E16" s="96"/>
      <c r="F16" s="61"/>
      <c r="G16" s="61"/>
      <c r="H16" s="61"/>
      <c r="I16" s="96"/>
      <c r="J16" s="61"/>
      <c r="K16" s="61"/>
      <c r="L16" s="61"/>
      <c r="M16" s="96"/>
      <c r="N16" s="61"/>
      <c r="O16" s="61"/>
      <c r="P16" s="61"/>
      <c r="Q16" s="96"/>
      <c r="R16" s="89">
        <f t="shared" si="0"/>
        <v>0</v>
      </c>
      <c r="S16" s="68">
        <f t="shared" si="2"/>
        <v>0</v>
      </c>
      <c r="T16" s="88"/>
      <c r="U16" s="88"/>
      <c r="V16" s="88"/>
      <c r="W16" s="88"/>
      <c r="X16" s="88"/>
      <c r="Y16" s="63"/>
      <c r="Z16" s="63"/>
      <c r="AA16" s="63"/>
      <c r="AB16" s="63"/>
      <c r="AC16" s="63"/>
      <c r="AD16" s="63"/>
      <c r="AE16" s="63"/>
      <c r="AG16" s="61" t="s">
        <v>146</v>
      </c>
      <c r="AH16" s="61">
        <v>0</v>
      </c>
      <c r="AI16" s="61"/>
      <c r="AJ16" s="61"/>
      <c r="AK16" s="96"/>
      <c r="AL16" s="61"/>
      <c r="AM16" s="61"/>
      <c r="AN16" s="61"/>
      <c r="AO16" s="96"/>
      <c r="AP16" s="61"/>
      <c r="AQ16" s="61"/>
      <c r="AR16" s="61"/>
      <c r="AS16" s="96"/>
      <c r="AT16" s="61"/>
      <c r="AU16" s="61"/>
      <c r="AV16" s="61"/>
      <c r="AW16" s="96"/>
      <c r="AX16" s="89">
        <f t="shared" si="1"/>
        <v>0</v>
      </c>
      <c r="AY16" s="68">
        <f t="shared" si="3"/>
        <v>0</v>
      </c>
      <c r="AZ16" s="63"/>
      <c r="BA16" s="63"/>
      <c r="BB16" s="63"/>
      <c r="BC16" s="63"/>
      <c r="BD16" s="63"/>
      <c r="BE16" s="63"/>
      <c r="BF16" s="63"/>
      <c r="BG16" s="63"/>
      <c r="BH16" s="63"/>
      <c r="BI16" s="63"/>
      <c r="BJ16" s="63"/>
      <c r="BK16" s="63"/>
    </row>
    <row r="17" spans="1:63" x14ac:dyDescent="0.25">
      <c r="A17" s="61" t="s">
        <v>147</v>
      </c>
      <c r="B17" s="61"/>
      <c r="C17" s="61"/>
      <c r="D17" s="61"/>
      <c r="E17" s="96"/>
      <c r="F17" s="61"/>
      <c r="G17" s="61"/>
      <c r="H17" s="61"/>
      <c r="I17" s="96"/>
      <c r="J17" s="61"/>
      <c r="K17" s="61"/>
      <c r="L17" s="61"/>
      <c r="M17" s="96"/>
      <c r="N17" s="61"/>
      <c r="O17" s="61"/>
      <c r="P17" s="61"/>
      <c r="Q17" s="96"/>
      <c r="R17" s="89">
        <f t="shared" si="0"/>
        <v>0</v>
      </c>
      <c r="S17" s="68">
        <f t="shared" si="2"/>
        <v>0</v>
      </c>
      <c r="T17" s="88"/>
      <c r="U17" s="88"/>
      <c r="V17" s="88"/>
      <c r="W17" s="88"/>
      <c r="X17" s="88"/>
      <c r="Y17" s="63"/>
      <c r="Z17" s="63"/>
      <c r="AA17" s="63"/>
      <c r="AB17" s="63"/>
      <c r="AC17" s="63"/>
      <c r="AD17" s="63"/>
      <c r="AE17" s="63"/>
      <c r="AG17" s="61" t="s">
        <v>147</v>
      </c>
      <c r="AH17" s="61">
        <v>0</v>
      </c>
      <c r="AI17" s="61"/>
      <c r="AJ17" s="61"/>
      <c r="AK17" s="96"/>
      <c r="AL17" s="61"/>
      <c r="AM17" s="61"/>
      <c r="AN17" s="61"/>
      <c r="AO17" s="96"/>
      <c r="AP17" s="61"/>
      <c r="AQ17" s="61"/>
      <c r="AR17" s="61"/>
      <c r="AS17" s="96"/>
      <c r="AT17" s="61"/>
      <c r="AU17" s="61"/>
      <c r="AV17" s="61"/>
      <c r="AW17" s="96"/>
      <c r="AX17" s="89">
        <f t="shared" si="1"/>
        <v>0</v>
      </c>
      <c r="AY17" s="68">
        <f t="shared" si="3"/>
        <v>0</v>
      </c>
      <c r="AZ17" s="63"/>
      <c r="BA17" s="63"/>
      <c r="BB17" s="63"/>
      <c r="BC17" s="63"/>
      <c r="BD17" s="63"/>
      <c r="BE17" s="63"/>
      <c r="BF17" s="63"/>
      <c r="BG17" s="63"/>
      <c r="BH17" s="63"/>
      <c r="BI17" s="63"/>
      <c r="BJ17" s="63"/>
      <c r="BK17" s="63"/>
    </row>
    <row r="18" spans="1:63" x14ac:dyDescent="0.25">
      <c r="A18" s="61" t="s">
        <v>148</v>
      </c>
      <c r="B18" s="61"/>
      <c r="C18" s="61"/>
      <c r="D18" s="61"/>
      <c r="E18" s="96"/>
      <c r="F18" s="61"/>
      <c r="G18" s="61"/>
      <c r="H18" s="61"/>
      <c r="I18" s="96"/>
      <c r="J18" s="61"/>
      <c r="K18" s="61"/>
      <c r="L18" s="61"/>
      <c r="M18" s="96"/>
      <c r="N18" s="61"/>
      <c r="O18" s="61"/>
      <c r="P18" s="61"/>
      <c r="Q18" s="96"/>
      <c r="R18" s="89">
        <f t="shared" si="0"/>
        <v>0</v>
      </c>
      <c r="S18" s="68">
        <f t="shared" si="2"/>
        <v>0</v>
      </c>
      <c r="T18" s="88"/>
      <c r="U18" s="88"/>
      <c r="V18" s="88"/>
      <c r="W18" s="88"/>
      <c r="X18" s="88"/>
      <c r="Y18" s="63"/>
      <c r="Z18" s="63"/>
      <c r="AA18" s="63"/>
      <c r="AB18" s="63"/>
      <c r="AC18" s="63"/>
      <c r="AD18" s="63"/>
      <c r="AE18" s="63"/>
      <c r="AG18" s="61" t="s">
        <v>148</v>
      </c>
      <c r="AH18" s="61">
        <v>0</v>
      </c>
      <c r="AI18" s="61"/>
      <c r="AJ18" s="61"/>
      <c r="AK18" s="96"/>
      <c r="AL18" s="61"/>
      <c r="AM18" s="61"/>
      <c r="AN18" s="61"/>
      <c r="AO18" s="96"/>
      <c r="AP18" s="61"/>
      <c r="AQ18" s="61"/>
      <c r="AR18" s="61"/>
      <c r="AS18" s="96"/>
      <c r="AT18" s="61"/>
      <c r="AU18" s="61"/>
      <c r="AV18" s="61"/>
      <c r="AW18" s="96"/>
      <c r="AX18" s="89">
        <f t="shared" si="1"/>
        <v>0</v>
      </c>
      <c r="AY18" s="68">
        <f t="shared" si="3"/>
        <v>0</v>
      </c>
      <c r="AZ18" s="63"/>
      <c r="BA18" s="63"/>
      <c r="BB18" s="63"/>
      <c r="BC18" s="63"/>
      <c r="BD18" s="63"/>
      <c r="BE18" s="63"/>
      <c r="BF18" s="63"/>
      <c r="BG18" s="63"/>
      <c r="BH18" s="63"/>
      <c r="BI18" s="63"/>
      <c r="BJ18" s="63"/>
      <c r="BK18" s="63"/>
    </row>
    <row r="19" spans="1:63" x14ac:dyDescent="0.25">
      <c r="A19" s="61" t="s">
        <v>149</v>
      </c>
      <c r="B19" s="61"/>
      <c r="C19" s="61"/>
      <c r="D19" s="61"/>
      <c r="E19" s="96"/>
      <c r="F19" s="61"/>
      <c r="G19" s="61"/>
      <c r="H19" s="61"/>
      <c r="I19" s="96"/>
      <c r="J19" s="61"/>
      <c r="K19" s="61"/>
      <c r="L19" s="61"/>
      <c r="M19" s="96"/>
      <c r="N19" s="61"/>
      <c r="O19" s="61"/>
      <c r="P19" s="61"/>
      <c r="Q19" s="96"/>
      <c r="R19" s="89">
        <f t="shared" si="0"/>
        <v>0</v>
      </c>
      <c r="S19" s="68">
        <f t="shared" si="2"/>
        <v>0</v>
      </c>
      <c r="T19" s="88"/>
      <c r="U19" s="88"/>
      <c r="V19" s="88"/>
      <c r="W19" s="88"/>
      <c r="X19" s="88"/>
      <c r="Y19" s="63"/>
      <c r="Z19" s="63"/>
      <c r="AA19" s="63"/>
      <c r="AB19" s="63"/>
      <c r="AC19" s="63"/>
      <c r="AD19" s="63"/>
      <c r="AE19" s="63"/>
      <c r="AG19" s="61" t="s">
        <v>149</v>
      </c>
      <c r="AH19" s="61">
        <v>0</v>
      </c>
      <c r="AI19" s="61"/>
      <c r="AJ19" s="61"/>
      <c r="AK19" s="96"/>
      <c r="AL19" s="61"/>
      <c r="AM19" s="61"/>
      <c r="AN19" s="61"/>
      <c r="AO19" s="96"/>
      <c r="AP19" s="61"/>
      <c r="AQ19" s="61"/>
      <c r="AR19" s="61"/>
      <c r="AS19" s="96"/>
      <c r="AT19" s="61"/>
      <c r="AU19" s="61"/>
      <c r="AV19" s="61"/>
      <c r="AW19" s="96"/>
      <c r="AX19" s="89">
        <f t="shared" si="1"/>
        <v>0</v>
      </c>
      <c r="AY19" s="68">
        <f t="shared" si="3"/>
        <v>0</v>
      </c>
      <c r="AZ19" s="63"/>
      <c r="BA19" s="63"/>
      <c r="BB19" s="63"/>
      <c r="BC19" s="63"/>
      <c r="BD19" s="63"/>
      <c r="BE19" s="63"/>
      <c r="BF19" s="63"/>
      <c r="BG19" s="63"/>
      <c r="BH19" s="63"/>
      <c r="BI19" s="61"/>
      <c r="BJ19" s="61"/>
      <c r="BK19" s="61"/>
    </row>
    <row r="20" spans="1:63" x14ac:dyDescent="0.25">
      <c r="A20" s="61" t="s">
        <v>150</v>
      </c>
      <c r="B20" s="61"/>
      <c r="C20" s="61"/>
      <c r="D20" s="61"/>
      <c r="E20" s="96"/>
      <c r="F20" s="61"/>
      <c r="G20" s="61"/>
      <c r="H20" s="61"/>
      <c r="I20" s="96"/>
      <c r="J20" s="61"/>
      <c r="K20" s="61"/>
      <c r="L20" s="61"/>
      <c r="M20" s="96"/>
      <c r="N20" s="61"/>
      <c r="O20" s="61"/>
      <c r="P20" s="61"/>
      <c r="Q20" s="96"/>
      <c r="R20" s="89">
        <f t="shared" si="0"/>
        <v>0</v>
      </c>
      <c r="S20" s="68">
        <f t="shared" si="2"/>
        <v>0</v>
      </c>
      <c r="T20" s="88"/>
      <c r="U20" s="88"/>
      <c r="V20" s="88"/>
      <c r="W20" s="88"/>
      <c r="X20" s="88"/>
      <c r="Y20" s="63"/>
      <c r="Z20" s="63"/>
      <c r="AA20" s="63"/>
      <c r="AB20" s="63"/>
      <c r="AC20" s="63"/>
      <c r="AD20" s="63"/>
      <c r="AE20" s="63"/>
      <c r="AG20" s="61" t="s">
        <v>150</v>
      </c>
      <c r="AH20" s="61">
        <v>0</v>
      </c>
      <c r="AI20" s="61"/>
      <c r="AJ20" s="61"/>
      <c r="AK20" s="96"/>
      <c r="AL20" s="61"/>
      <c r="AM20" s="61"/>
      <c r="AN20" s="61"/>
      <c r="AO20" s="96"/>
      <c r="AP20" s="61"/>
      <c r="AQ20" s="61"/>
      <c r="AR20" s="61"/>
      <c r="AS20" s="96"/>
      <c r="AT20" s="61"/>
      <c r="AU20" s="61"/>
      <c r="AV20" s="61"/>
      <c r="AW20" s="96"/>
      <c r="AX20" s="89">
        <f t="shared" si="1"/>
        <v>0</v>
      </c>
      <c r="AY20" s="68">
        <f t="shared" si="3"/>
        <v>0</v>
      </c>
      <c r="AZ20" s="63"/>
      <c r="BA20" s="63"/>
      <c r="BB20" s="63"/>
      <c r="BC20" s="63"/>
      <c r="BD20" s="63"/>
      <c r="BE20" s="63"/>
      <c r="BF20" s="63"/>
      <c r="BG20" s="63"/>
      <c r="BH20" s="63"/>
      <c r="BI20" s="61"/>
      <c r="BJ20" s="61"/>
      <c r="BK20" s="61"/>
    </row>
    <row r="21" spans="1:63" x14ac:dyDescent="0.25">
      <c r="A21" s="61" t="s">
        <v>151</v>
      </c>
      <c r="B21" s="61"/>
      <c r="C21" s="61"/>
      <c r="D21" s="61"/>
      <c r="E21" s="96"/>
      <c r="F21" s="61"/>
      <c r="G21" s="61"/>
      <c r="H21" s="61"/>
      <c r="I21" s="96"/>
      <c r="J21" s="61"/>
      <c r="K21" s="61"/>
      <c r="L21" s="61"/>
      <c r="M21" s="96"/>
      <c r="N21" s="61"/>
      <c r="O21" s="61"/>
      <c r="P21" s="61"/>
      <c r="Q21" s="96"/>
      <c r="R21" s="89">
        <f t="shared" si="0"/>
        <v>0</v>
      </c>
      <c r="S21" s="68">
        <f t="shared" si="2"/>
        <v>0</v>
      </c>
      <c r="T21" s="88"/>
      <c r="U21" s="88"/>
      <c r="V21" s="88"/>
      <c r="W21" s="88"/>
      <c r="X21" s="88"/>
      <c r="Y21" s="63"/>
      <c r="Z21" s="63"/>
      <c r="AA21" s="63"/>
      <c r="AB21" s="63"/>
      <c r="AC21" s="63"/>
      <c r="AD21" s="63"/>
      <c r="AE21" s="63"/>
      <c r="AG21" s="61" t="s">
        <v>151</v>
      </c>
      <c r="AH21" s="61">
        <v>0</v>
      </c>
      <c r="AI21" s="61"/>
      <c r="AJ21" s="61"/>
      <c r="AK21" s="96"/>
      <c r="AL21" s="61"/>
      <c r="AM21" s="61"/>
      <c r="AN21" s="61"/>
      <c r="AO21" s="96"/>
      <c r="AP21" s="61"/>
      <c r="AQ21" s="61"/>
      <c r="AR21" s="61"/>
      <c r="AS21" s="96"/>
      <c r="AT21" s="61"/>
      <c r="AU21" s="61"/>
      <c r="AV21" s="61"/>
      <c r="AW21" s="96"/>
      <c r="AX21" s="89">
        <f t="shared" si="1"/>
        <v>0</v>
      </c>
      <c r="AY21" s="68">
        <f t="shared" si="3"/>
        <v>0</v>
      </c>
      <c r="AZ21" s="63"/>
      <c r="BA21" s="63"/>
      <c r="BB21" s="63"/>
      <c r="BC21" s="63"/>
      <c r="BD21" s="63"/>
      <c r="BE21" s="63"/>
      <c r="BF21" s="63"/>
      <c r="BG21" s="63"/>
      <c r="BH21" s="63"/>
      <c r="BI21" s="61"/>
      <c r="BJ21" s="61"/>
      <c r="BK21" s="61"/>
    </row>
    <row r="22" spans="1:63" x14ac:dyDescent="0.25">
      <c r="A22" s="61" t="s">
        <v>152</v>
      </c>
      <c r="B22" s="61"/>
      <c r="C22" s="61"/>
      <c r="D22" s="61"/>
      <c r="E22" s="96"/>
      <c r="F22" s="61"/>
      <c r="G22" s="61"/>
      <c r="H22" s="61"/>
      <c r="I22" s="96"/>
      <c r="J22" s="61"/>
      <c r="K22" s="61"/>
      <c r="L22" s="61"/>
      <c r="M22" s="96"/>
      <c r="N22" s="61"/>
      <c r="O22" s="61"/>
      <c r="P22" s="61"/>
      <c r="Q22" s="96"/>
      <c r="R22" s="89">
        <f t="shared" si="0"/>
        <v>0</v>
      </c>
      <c r="S22" s="68">
        <f t="shared" si="2"/>
        <v>0</v>
      </c>
      <c r="T22" s="88"/>
      <c r="U22" s="88"/>
      <c r="V22" s="88"/>
      <c r="W22" s="88"/>
      <c r="X22" s="88"/>
      <c r="Y22" s="63"/>
      <c r="Z22" s="63"/>
      <c r="AA22" s="63"/>
      <c r="AB22" s="63"/>
      <c r="AC22" s="63"/>
      <c r="AD22" s="63"/>
      <c r="AE22" s="63"/>
      <c r="AG22" s="61" t="s">
        <v>152</v>
      </c>
      <c r="AH22" s="61">
        <v>0</v>
      </c>
      <c r="AI22" s="61"/>
      <c r="AJ22" s="61"/>
      <c r="AK22" s="96"/>
      <c r="AL22" s="61"/>
      <c r="AM22" s="61"/>
      <c r="AN22" s="61"/>
      <c r="AO22" s="96"/>
      <c r="AP22" s="61"/>
      <c r="AQ22" s="61"/>
      <c r="AR22" s="61"/>
      <c r="AS22" s="96"/>
      <c r="AT22" s="61"/>
      <c r="AU22" s="61"/>
      <c r="AV22" s="61"/>
      <c r="AW22" s="96"/>
      <c r="AX22" s="89">
        <f t="shared" si="1"/>
        <v>0</v>
      </c>
      <c r="AY22" s="68">
        <f t="shared" si="3"/>
        <v>0</v>
      </c>
      <c r="AZ22" s="63"/>
      <c r="BA22" s="63"/>
      <c r="BB22" s="63"/>
      <c r="BC22" s="63"/>
      <c r="BD22" s="63"/>
      <c r="BE22" s="63"/>
      <c r="BF22" s="63"/>
      <c r="BG22" s="63"/>
      <c r="BH22" s="63"/>
      <c r="BI22" s="63"/>
      <c r="BJ22" s="63"/>
      <c r="BK22" s="63"/>
    </row>
    <row r="23" spans="1:63" x14ac:dyDescent="0.25">
      <c r="A23" s="61" t="s">
        <v>153</v>
      </c>
      <c r="B23" s="61"/>
      <c r="C23" s="61"/>
      <c r="D23" s="61"/>
      <c r="E23" s="96"/>
      <c r="F23" s="61"/>
      <c r="G23" s="61"/>
      <c r="H23" s="61"/>
      <c r="I23" s="96"/>
      <c r="J23" s="61"/>
      <c r="K23" s="61"/>
      <c r="L23" s="61"/>
      <c r="M23" s="96"/>
      <c r="N23" s="61"/>
      <c r="O23" s="61"/>
      <c r="P23" s="61"/>
      <c r="Q23" s="96"/>
      <c r="R23" s="89">
        <f t="shared" si="0"/>
        <v>0</v>
      </c>
      <c r="S23" s="68">
        <f t="shared" si="2"/>
        <v>0</v>
      </c>
      <c r="T23" s="88"/>
      <c r="U23" s="88"/>
      <c r="V23" s="88"/>
      <c r="W23" s="88"/>
      <c r="X23" s="88"/>
      <c r="Y23" s="63"/>
      <c r="Z23" s="63"/>
      <c r="AA23" s="63"/>
      <c r="AB23" s="63"/>
      <c r="AC23" s="63"/>
      <c r="AD23" s="63"/>
      <c r="AE23" s="63"/>
      <c r="AG23" s="61" t="s">
        <v>153</v>
      </c>
      <c r="AH23" s="61">
        <v>0</v>
      </c>
      <c r="AI23" s="61"/>
      <c r="AJ23" s="61"/>
      <c r="AK23" s="96"/>
      <c r="AL23" s="61"/>
      <c r="AM23" s="61"/>
      <c r="AN23" s="61"/>
      <c r="AO23" s="96"/>
      <c r="AP23" s="61"/>
      <c r="AQ23" s="61"/>
      <c r="AR23" s="61"/>
      <c r="AS23" s="96"/>
      <c r="AT23" s="61"/>
      <c r="AU23" s="61"/>
      <c r="AV23" s="61"/>
      <c r="AW23" s="96"/>
      <c r="AX23" s="89">
        <f t="shared" si="1"/>
        <v>0</v>
      </c>
      <c r="AY23" s="68">
        <f t="shared" si="3"/>
        <v>0</v>
      </c>
      <c r="AZ23" s="63"/>
      <c r="BA23" s="63"/>
      <c r="BB23" s="63"/>
      <c r="BC23" s="63"/>
      <c r="BD23" s="63"/>
      <c r="BE23" s="63"/>
      <c r="BF23" s="63"/>
      <c r="BG23" s="63"/>
      <c r="BH23" s="63"/>
      <c r="BI23" s="63"/>
      <c r="BJ23" s="63"/>
      <c r="BK23" s="63"/>
    </row>
    <row r="24" spans="1:63" x14ac:dyDescent="0.25">
      <c r="A24" s="61" t="s">
        <v>154</v>
      </c>
      <c r="B24" s="61"/>
      <c r="C24" s="61"/>
      <c r="D24" s="61"/>
      <c r="E24" s="96"/>
      <c r="F24" s="61"/>
      <c r="G24" s="61"/>
      <c r="H24" s="61"/>
      <c r="I24" s="96"/>
      <c r="J24" s="61"/>
      <c r="K24" s="61"/>
      <c r="L24" s="61"/>
      <c r="M24" s="96"/>
      <c r="N24" s="61"/>
      <c r="O24" s="61"/>
      <c r="P24" s="61"/>
      <c r="Q24" s="96"/>
      <c r="R24" s="89">
        <f t="shared" si="0"/>
        <v>0</v>
      </c>
      <c r="S24" s="68">
        <f t="shared" si="2"/>
        <v>0</v>
      </c>
      <c r="T24" s="88"/>
      <c r="U24" s="88"/>
      <c r="V24" s="88"/>
      <c r="W24" s="88"/>
      <c r="X24" s="88"/>
      <c r="Y24" s="63"/>
      <c r="Z24" s="63"/>
      <c r="AA24" s="63"/>
      <c r="AB24" s="63"/>
      <c r="AC24" s="63"/>
      <c r="AD24" s="63"/>
      <c r="AE24" s="63"/>
      <c r="AG24" s="61" t="s">
        <v>154</v>
      </c>
      <c r="AH24" s="61">
        <v>0</v>
      </c>
      <c r="AI24" s="61"/>
      <c r="AJ24" s="61"/>
      <c r="AK24" s="96"/>
      <c r="AL24" s="61"/>
      <c r="AM24" s="61"/>
      <c r="AN24" s="61"/>
      <c r="AO24" s="96"/>
      <c r="AP24" s="61"/>
      <c r="AQ24" s="61"/>
      <c r="AR24" s="61"/>
      <c r="AS24" s="96"/>
      <c r="AT24" s="61"/>
      <c r="AU24" s="61"/>
      <c r="AV24" s="61"/>
      <c r="AW24" s="96"/>
      <c r="AX24" s="89">
        <f t="shared" si="1"/>
        <v>0</v>
      </c>
      <c r="AY24" s="68">
        <f t="shared" si="3"/>
        <v>0</v>
      </c>
      <c r="AZ24" s="63"/>
      <c r="BA24" s="63"/>
      <c r="BB24" s="63"/>
      <c r="BC24" s="63"/>
      <c r="BD24" s="63"/>
      <c r="BE24" s="63"/>
      <c r="BF24" s="63"/>
      <c r="BG24" s="63"/>
      <c r="BH24" s="63"/>
      <c r="BI24" s="63"/>
      <c r="BJ24" s="63"/>
      <c r="BK24" s="63"/>
    </row>
    <row r="25" spans="1:63" x14ac:dyDescent="0.25">
      <c r="A25" s="61" t="s">
        <v>155</v>
      </c>
      <c r="B25" s="61"/>
      <c r="C25" s="61"/>
      <c r="D25" s="61"/>
      <c r="E25" s="96"/>
      <c r="F25" s="61"/>
      <c r="G25" s="61"/>
      <c r="H25" s="61"/>
      <c r="I25" s="96"/>
      <c r="J25" s="61"/>
      <c r="K25" s="61"/>
      <c r="L25" s="61"/>
      <c r="M25" s="96"/>
      <c r="N25" s="61"/>
      <c r="O25" s="61"/>
      <c r="P25" s="61"/>
      <c r="Q25" s="96"/>
      <c r="R25" s="89">
        <f t="shared" si="0"/>
        <v>0</v>
      </c>
      <c r="S25" s="68">
        <f t="shared" si="2"/>
        <v>0</v>
      </c>
      <c r="T25" s="88"/>
      <c r="U25" s="88"/>
      <c r="V25" s="88"/>
      <c r="W25" s="88"/>
      <c r="X25" s="88"/>
      <c r="Y25" s="63"/>
      <c r="Z25" s="63"/>
      <c r="AA25" s="63"/>
      <c r="AB25" s="63"/>
      <c r="AC25" s="63"/>
      <c r="AD25" s="63"/>
      <c r="AE25" s="63"/>
      <c r="AG25" s="61" t="s">
        <v>155</v>
      </c>
      <c r="AH25" s="61">
        <v>0</v>
      </c>
      <c r="AI25" s="61"/>
      <c r="AJ25" s="61"/>
      <c r="AK25" s="96"/>
      <c r="AL25" s="61"/>
      <c r="AM25" s="61"/>
      <c r="AN25" s="61"/>
      <c r="AO25" s="96"/>
      <c r="AP25" s="61"/>
      <c r="AQ25" s="61"/>
      <c r="AR25" s="61"/>
      <c r="AS25" s="96"/>
      <c r="AT25" s="61"/>
      <c r="AU25" s="61"/>
      <c r="AV25" s="61"/>
      <c r="AW25" s="96"/>
      <c r="AX25" s="89">
        <f t="shared" si="1"/>
        <v>0</v>
      </c>
      <c r="AY25" s="68">
        <f t="shared" si="3"/>
        <v>0</v>
      </c>
      <c r="AZ25" s="63"/>
      <c r="BA25" s="63"/>
      <c r="BB25" s="63"/>
      <c r="BC25" s="63"/>
      <c r="BD25" s="63"/>
      <c r="BE25" s="63"/>
      <c r="BF25" s="63"/>
      <c r="BG25" s="63"/>
      <c r="BH25" s="63"/>
      <c r="BI25" s="63"/>
      <c r="BJ25" s="63"/>
      <c r="BK25" s="63"/>
    </row>
    <row r="26" spans="1:63" x14ac:dyDescent="0.25">
      <c r="A26" s="61" t="s">
        <v>156</v>
      </c>
      <c r="B26" s="61"/>
      <c r="C26" s="61"/>
      <c r="D26" s="61"/>
      <c r="E26" s="96"/>
      <c r="F26" s="61"/>
      <c r="G26" s="61"/>
      <c r="H26" s="61"/>
      <c r="I26" s="96"/>
      <c r="J26" s="61"/>
      <c r="K26" s="61"/>
      <c r="L26" s="61"/>
      <c r="M26" s="96"/>
      <c r="N26" s="61"/>
      <c r="O26" s="61"/>
      <c r="P26" s="61"/>
      <c r="Q26" s="96"/>
      <c r="R26" s="89">
        <f t="shared" si="0"/>
        <v>0</v>
      </c>
      <c r="S26" s="68">
        <f t="shared" si="2"/>
        <v>0</v>
      </c>
      <c r="T26" s="88"/>
      <c r="U26" s="88"/>
      <c r="V26" s="88"/>
      <c r="W26" s="88"/>
      <c r="X26" s="88"/>
      <c r="Y26" s="63"/>
      <c r="Z26" s="63"/>
      <c r="AA26" s="63"/>
      <c r="AB26" s="63"/>
      <c r="AC26" s="63"/>
      <c r="AD26" s="63"/>
      <c r="AE26" s="63"/>
      <c r="AG26" s="61" t="s">
        <v>156</v>
      </c>
      <c r="AH26" s="61">
        <v>0</v>
      </c>
      <c r="AI26" s="61"/>
      <c r="AJ26" s="61"/>
      <c r="AK26" s="96"/>
      <c r="AL26" s="61"/>
      <c r="AM26" s="61"/>
      <c r="AN26" s="61"/>
      <c r="AO26" s="96"/>
      <c r="AP26" s="61"/>
      <c r="AQ26" s="61"/>
      <c r="AR26" s="61"/>
      <c r="AS26" s="96"/>
      <c r="AT26" s="61"/>
      <c r="AU26" s="61"/>
      <c r="AV26" s="61"/>
      <c r="AW26" s="96"/>
      <c r="AX26" s="89">
        <f t="shared" si="1"/>
        <v>0</v>
      </c>
      <c r="AY26" s="68">
        <f t="shared" si="3"/>
        <v>0</v>
      </c>
      <c r="AZ26" s="63"/>
      <c r="BA26" s="63"/>
      <c r="BB26" s="63"/>
      <c r="BC26" s="63"/>
      <c r="BD26" s="63"/>
      <c r="BE26" s="63"/>
      <c r="BF26" s="63"/>
      <c r="BG26" s="63"/>
      <c r="BH26" s="63"/>
      <c r="BI26" s="63"/>
      <c r="BJ26" s="63"/>
      <c r="BK26" s="63"/>
    </row>
    <row r="27" spans="1:63" x14ac:dyDescent="0.25">
      <c r="A27" s="61" t="s">
        <v>157</v>
      </c>
      <c r="B27" s="61"/>
      <c r="C27" s="61"/>
      <c r="D27" s="61"/>
      <c r="E27" s="96"/>
      <c r="F27" s="61"/>
      <c r="G27" s="61"/>
      <c r="H27" s="61"/>
      <c r="I27" s="96"/>
      <c r="J27" s="61"/>
      <c r="K27" s="61"/>
      <c r="L27" s="61"/>
      <c r="M27" s="96"/>
      <c r="N27" s="61"/>
      <c r="O27" s="61"/>
      <c r="P27" s="61"/>
      <c r="Q27" s="96"/>
      <c r="R27" s="89">
        <f t="shared" si="0"/>
        <v>0</v>
      </c>
      <c r="S27" s="68">
        <f t="shared" si="2"/>
        <v>0</v>
      </c>
      <c r="T27" s="88"/>
      <c r="U27" s="88"/>
      <c r="V27" s="88"/>
      <c r="W27" s="88"/>
      <c r="X27" s="88"/>
      <c r="Y27" s="63"/>
      <c r="Z27" s="63"/>
      <c r="AA27" s="63"/>
      <c r="AB27" s="63"/>
      <c r="AC27" s="63"/>
      <c r="AD27" s="63"/>
      <c r="AE27" s="63"/>
      <c r="AG27" s="61" t="s">
        <v>157</v>
      </c>
      <c r="AH27" s="61">
        <v>0</v>
      </c>
      <c r="AI27" s="61"/>
      <c r="AJ27" s="61"/>
      <c r="AK27" s="96"/>
      <c r="AL27" s="61"/>
      <c r="AM27" s="61"/>
      <c r="AN27" s="61"/>
      <c r="AO27" s="96"/>
      <c r="AP27" s="61"/>
      <c r="AQ27" s="61"/>
      <c r="AR27" s="61"/>
      <c r="AS27" s="96"/>
      <c r="AT27" s="61"/>
      <c r="AU27" s="61"/>
      <c r="AV27" s="61"/>
      <c r="AW27" s="96"/>
      <c r="AX27" s="89">
        <f t="shared" si="1"/>
        <v>0</v>
      </c>
      <c r="AY27" s="68">
        <f t="shared" si="3"/>
        <v>0</v>
      </c>
      <c r="AZ27" s="63"/>
      <c r="BA27" s="63"/>
      <c r="BB27" s="63"/>
      <c r="BC27" s="63"/>
      <c r="BD27" s="63"/>
      <c r="BE27" s="63"/>
      <c r="BF27" s="63"/>
      <c r="BG27" s="63"/>
      <c r="BH27" s="63"/>
      <c r="BI27" s="63"/>
      <c r="BJ27" s="63"/>
      <c r="BK27" s="63"/>
    </row>
    <row r="28" spans="1:63" x14ac:dyDescent="0.25">
      <c r="A28" s="61" t="s">
        <v>158</v>
      </c>
      <c r="B28" s="61"/>
      <c r="C28" s="61"/>
      <c r="D28" s="61"/>
      <c r="E28" s="96"/>
      <c r="F28" s="61"/>
      <c r="G28" s="61"/>
      <c r="H28" s="61"/>
      <c r="I28" s="96"/>
      <c r="J28" s="61"/>
      <c r="K28" s="61"/>
      <c r="L28" s="61"/>
      <c r="M28" s="96"/>
      <c r="N28" s="61"/>
      <c r="O28" s="61"/>
      <c r="P28" s="61"/>
      <c r="Q28" s="96"/>
      <c r="R28" s="89">
        <f t="shared" si="0"/>
        <v>0</v>
      </c>
      <c r="S28" s="68">
        <f t="shared" si="2"/>
        <v>0</v>
      </c>
      <c r="T28" s="88"/>
      <c r="U28" s="88"/>
      <c r="V28" s="88"/>
      <c r="W28" s="88"/>
      <c r="X28" s="88"/>
      <c r="Y28" s="63"/>
      <c r="Z28" s="63"/>
      <c r="AA28" s="63"/>
      <c r="AB28" s="63"/>
      <c r="AC28" s="63"/>
      <c r="AD28" s="63"/>
      <c r="AE28" s="63"/>
      <c r="AG28" s="61" t="s">
        <v>158</v>
      </c>
      <c r="AH28" s="61">
        <v>0</v>
      </c>
      <c r="AI28" s="61"/>
      <c r="AJ28" s="61"/>
      <c r="AK28" s="96"/>
      <c r="AL28" s="61"/>
      <c r="AM28" s="61"/>
      <c r="AN28" s="61"/>
      <c r="AO28" s="96"/>
      <c r="AP28" s="61"/>
      <c r="AQ28" s="61"/>
      <c r="AR28" s="61"/>
      <c r="AS28" s="96"/>
      <c r="AT28" s="61"/>
      <c r="AU28" s="61"/>
      <c r="AV28" s="61"/>
      <c r="AW28" s="96"/>
      <c r="AX28" s="89">
        <f t="shared" si="1"/>
        <v>0</v>
      </c>
      <c r="AY28" s="68">
        <f t="shared" si="3"/>
        <v>0</v>
      </c>
      <c r="AZ28" s="63"/>
      <c r="BA28" s="63"/>
      <c r="BB28" s="63"/>
      <c r="BC28" s="63"/>
      <c r="BD28" s="63"/>
      <c r="BE28" s="63"/>
      <c r="BF28" s="63"/>
      <c r="BG28" s="63"/>
      <c r="BH28" s="63"/>
      <c r="BI28" s="63"/>
      <c r="BJ28" s="63"/>
      <c r="BK28" s="63"/>
    </row>
    <row r="29" spans="1:63" x14ac:dyDescent="0.25">
      <c r="A29" s="61" t="s">
        <v>159</v>
      </c>
      <c r="B29" s="61"/>
      <c r="C29" s="61"/>
      <c r="D29" s="61"/>
      <c r="E29" s="96"/>
      <c r="F29" s="61"/>
      <c r="G29" s="61"/>
      <c r="H29" s="61"/>
      <c r="I29" s="96"/>
      <c r="J29" s="61"/>
      <c r="K29" s="61"/>
      <c r="L29" s="61"/>
      <c r="M29" s="96"/>
      <c r="N29" s="61"/>
      <c r="O29" s="61"/>
      <c r="P29" s="61"/>
      <c r="Q29" s="96"/>
      <c r="R29" s="89">
        <f t="shared" si="0"/>
        <v>0</v>
      </c>
      <c r="S29" s="68">
        <f t="shared" si="2"/>
        <v>0</v>
      </c>
      <c r="T29" s="88"/>
      <c r="U29" s="88"/>
      <c r="V29" s="88"/>
      <c r="W29" s="88"/>
      <c r="X29" s="88"/>
      <c r="Y29" s="63"/>
      <c r="Z29" s="63"/>
      <c r="AA29" s="63"/>
      <c r="AB29" s="63"/>
      <c r="AC29" s="63"/>
      <c r="AD29" s="63"/>
      <c r="AE29" s="63"/>
      <c r="AG29" s="61" t="s">
        <v>159</v>
      </c>
      <c r="AH29" s="61">
        <v>0</v>
      </c>
      <c r="AI29" s="61"/>
      <c r="AJ29" s="61"/>
      <c r="AK29" s="96"/>
      <c r="AL29" s="61"/>
      <c r="AM29" s="61"/>
      <c r="AN29" s="61"/>
      <c r="AO29" s="96"/>
      <c r="AP29" s="61"/>
      <c r="AQ29" s="61"/>
      <c r="AR29" s="61"/>
      <c r="AS29" s="96"/>
      <c r="AT29" s="61"/>
      <c r="AU29" s="61"/>
      <c r="AV29" s="61"/>
      <c r="AW29" s="96"/>
      <c r="AX29" s="89">
        <f t="shared" si="1"/>
        <v>0</v>
      </c>
      <c r="AY29" s="68">
        <f t="shared" si="3"/>
        <v>0</v>
      </c>
      <c r="AZ29" s="63"/>
      <c r="BA29" s="63"/>
      <c r="BB29" s="63"/>
      <c r="BC29" s="63"/>
      <c r="BD29" s="63"/>
      <c r="BE29" s="63"/>
      <c r="BF29" s="63"/>
      <c r="BG29" s="63"/>
      <c r="BH29" s="63"/>
      <c r="BI29" s="63"/>
      <c r="BJ29" s="63"/>
      <c r="BK29" s="63"/>
    </row>
    <row r="30" spans="1:63" x14ac:dyDescent="0.25">
      <c r="A30" s="61" t="s">
        <v>160</v>
      </c>
      <c r="B30" s="61"/>
      <c r="C30" s="61"/>
      <c r="D30" s="61"/>
      <c r="E30" s="96"/>
      <c r="F30" s="61"/>
      <c r="G30" s="61"/>
      <c r="H30" s="61"/>
      <c r="I30" s="96"/>
      <c r="J30" s="61"/>
      <c r="K30" s="61"/>
      <c r="L30" s="61"/>
      <c r="M30" s="96"/>
      <c r="N30" s="61"/>
      <c r="O30" s="61"/>
      <c r="P30" s="61"/>
      <c r="Q30" s="96"/>
      <c r="R30" s="89">
        <f t="shared" si="0"/>
        <v>0</v>
      </c>
      <c r="S30" s="68">
        <f t="shared" si="2"/>
        <v>0</v>
      </c>
      <c r="T30" s="88"/>
      <c r="U30" s="88"/>
      <c r="V30" s="88"/>
      <c r="W30" s="88"/>
      <c r="X30" s="88"/>
      <c r="Y30" s="63"/>
      <c r="Z30" s="63"/>
      <c r="AA30" s="63"/>
      <c r="AB30" s="63"/>
      <c r="AC30" s="63"/>
      <c r="AD30" s="63"/>
      <c r="AE30" s="63"/>
      <c r="AG30" s="61" t="s">
        <v>160</v>
      </c>
      <c r="AH30" s="61">
        <v>0</v>
      </c>
      <c r="AI30" s="61"/>
      <c r="AJ30" s="61"/>
      <c r="AK30" s="96"/>
      <c r="AL30" s="61"/>
      <c r="AM30" s="61"/>
      <c r="AN30" s="61"/>
      <c r="AO30" s="96"/>
      <c r="AP30" s="61"/>
      <c r="AQ30" s="61"/>
      <c r="AR30" s="61"/>
      <c r="AS30" s="96"/>
      <c r="AT30" s="61"/>
      <c r="AU30" s="61"/>
      <c r="AV30" s="61"/>
      <c r="AW30" s="96"/>
      <c r="AX30" s="89">
        <f t="shared" si="1"/>
        <v>0</v>
      </c>
      <c r="AY30" s="68">
        <f t="shared" si="3"/>
        <v>0</v>
      </c>
      <c r="AZ30" s="63"/>
      <c r="BA30" s="63"/>
      <c r="BB30" s="63"/>
      <c r="BC30" s="63"/>
      <c r="BD30" s="63"/>
      <c r="BE30" s="63"/>
      <c r="BF30" s="63"/>
      <c r="BG30" s="63"/>
      <c r="BH30" s="63"/>
      <c r="BI30" s="63"/>
      <c r="BJ30" s="63"/>
      <c r="BK30" s="63"/>
    </row>
    <row r="31" spans="1:63" x14ac:dyDescent="0.25">
      <c r="A31" s="61" t="s">
        <v>161</v>
      </c>
      <c r="B31" s="61"/>
      <c r="C31" s="61"/>
      <c r="D31" s="61"/>
      <c r="E31" s="96"/>
      <c r="F31" s="61"/>
      <c r="G31" s="61"/>
      <c r="H31" s="61"/>
      <c r="I31" s="96"/>
      <c r="J31" s="61"/>
      <c r="K31" s="61"/>
      <c r="L31" s="61"/>
      <c r="M31" s="96"/>
      <c r="N31" s="61"/>
      <c r="O31" s="61"/>
      <c r="P31" s="61"/>
      <c r="Q31" s="96"/>
      <c r="R31" s="89">
        <f t="shared" si="0"/>
        <v>0</v>
      </c>
      <c r="S31" s="68">
        <f t="shared" si="2"/>
        <v>0</v>
      </c>
      <c r="T31" s="88"/>
      <c r="U31" s="88"/>
      <c r="V31" s="88"/>
      <c r="W31" s="88"/>
      <c r="X31" s="88"/>
      <c r="Y31" s="63"/>
      <c r="Z31" s="63"/>
      <c r="AA31" s="63"/>
      <c r="AB31" s="63"/>
      <c r="AC31" s="63"/>
      <c r="AD31" s="63"/>
      <c r="AE31" s="63"/>
      <c r="AG31" s="61" t="s">
        <v>161</v>
      </c>
      <c r="AH31" s="61">
        <v>0</v>
      </c>
      <c r="AI31" s="61"/>
      <c r="AJ31" s="61"/>
      <c r="AK31" s="96"/>
      <c r="AL31" s="61"/>
      <c r="AM31" s="61"/>
      <c r="AN31" s="61"/>
      <c r="AO31" s="96"/>
      <c r="AP31" s="61"/>
      <c r="AQ31" s="61"/>
      <c r="AR31" s="61"/>
      <c r="AS31" s="96"/>
      <c r="AT31" s="61"/>
      <c r="AU31" s="61"/>
      <c r="AV31" s="61"/>
      <c r="AW31" s="96"/>
      <c r="AX31" s="89">
        <f t="shared" si="1"/>
        <v>0</v>
      </c>
      <c r="AY31" s="68">
        <f t="shared" si="3"/>
        <v>0</v>
      </c>
      <c r="AZ31" s="63"/>
      <c r="BA31" s="63"/>
      <c r="BB31" s="63"/>
      <c r="BC31" s="63"/>
      <c r="BD31" s="63"/>
      <c r="BE31" s="63"/>
      <c r="BF31" s="63"/>
      <c r="BG31" s="63"/>
      <c r="BH31" s="63"/>
      <c r="BI31" s="63"/>
      <c r="BJ31" s="63"/>
      <c r="BK31" s="63"/>
    </row>
    <row r="32" spans="1:63" x14ac:dyDescent="0.25">
      <c r="A32" s="65" t="s">
        <v>162</v>
      </c>
      <c r="B32" s="62">
        <f>SUM(B11:B31)</f>
        <v>0</v>
      </c>
      <c r="C32" s="62">
        <f t="shared" ref="C32:AE32" si="4">SUM(C11:C31)</f>
        <v>0</v>
      </c>
      <c r="D32" s="62">
        <f t="shared" si="4"/>
        <v>0</v>
      </c>
      <c r="E32" s="97">
        <f>SUM(E11:E31)</f>
        <v>0</v>
      </c>
      <c r="F32" s="62">
        <f t="shared" si="4"/>
        <v>0</v>
      </c>
      <c r="G32" s="62">
        <f t="shared" si="4"/>
        <v>0</v>
      </c>
      <c r="H32" s="62">
        <f t="shared" si="4"/>
        <v>0</v>
      </c>
      <c r="I32" s="97">
        <f>SUM(I11:I31)</f>
        <v>0</v>
      </c>
      <c r="J32" s="62">
        <f t="shared" si="4"/>
        <v>0</v>
      </c>
      <c r="K32" s="62">
        <f t="shared" si="4"/>
        <v>0</v>
      </c>
      <c r="L32" s="62">
        <f t="shared" si="4"/>
        <v>0</v>
      </c>
      <c r="M32" s="97">
        <f>SUM(M11:M31)</f>
        <v>0</v>
      </c>
      <c r="N32" s="62">
        <f t="shared" si="4"/>
        <v>0</v>
      </c>
      <c r="O32" s="62">
        <f t="shared" si="4"/>
        <v>0</v>
      </c>
      <c r="P32" s="62">
        <f t="shared" si="4"/>
        <v>0</v>
      </c>
      <c r="Q32" s="97">
        <f>SUM(Q11:Q31)</f>
        <v>0</v>
      </c>
      <c r="R32" s="62">
        <f t="shared" si="4"/>
        <v>0</v>
      </c>
      <c r="S32" s="68">
        <f t="shared" si="4"/>
        <v>0</v>
      </c>
      <c r="T32" s="62">
        <f t="shared" si="4"/>
        <v>0</v>
      </c>
      <c r="U32" s="62">
        <f t="shared" si="4"/>
        <v>0</v>
      </c>
      <c r="V32" s="62">
        <f t="shared" si="4"/>
        <v>0</v>
      </c>
      <c r="W32" s="62">
        <f t="shared" si="4"/>
        <v>0</v>
      </c>
      <c r="X32" s="62">
        <f t="shared" si="4"/>
        <v>0</v>
      </c>
      <c r="Y32" s="62">
        <f t="shared" si="4"/>
        <v>0</v>
      </c>
      <c r="Z32" s="62">
        <f t="shared" si="4"/>
        <v>0</v>
      </c>
      <c r="AA32" s="62">
        <f t="shared" si="4"/>
        <v>0</v>
      </c>
      <c r="AB32" s="62">
        <f t="shared" si="4"/>
        <v>0</v>
      </c>
      <c r="AC32" s="62">
        <f t="shared" si="4"/>
        <v>0</v>
      </c>
      <c r="AD32" s="62">
        <f t="shared" si="4"/>
        <v>0</v>
      </c>
      <c r="AE32" s="62">
        <f t="shared" si="4"/>
        <v>0</v>
      </c>
      <c r="AG32" s="65" t="s">
        <v>162</v>
      </c>
      <c r="AH32" s="62">
        <f t="shared" ref="AH32:AW32" si="5">SUM(AH11:AH31)</f>
        <v>0</v>
      </c>
      <c r="AI32" s="62">
        <f t="shared" si="5"/>
        <v>0</v>
      </c>
      <c r="AJ32" s="62">
        <f t="shared" si="5"/>
        <v>0</v>
      </c>
      <c r="AK32" s="97">
        <f t="shared" si="5"/>
        <v>0</v>
      </c>
      <c r="AL32" s="62">
        <f t="shared" si="5"/>
        <v>0</v>
      </c>
      <c r="AM32" s="62">
        <f t="shared" si="5"/>
        <v>0</v>
      </c>
      <c r="AN32" s="62">
        <f t="shared" si="5"/>
        <v>0</v>
      </c>
      <c r="AO32" s="97">
        <f t="shared" si="5"/>
        <v>0</v>
      </c>
      <c r="AP32" s="62">
        <f t="shared" si="5"/>
        <v>0</v>
      </c>
      <c r="AQ32" s="62">
        <f t="shared" si="5"/>
        <v>0</v>
      </c>
      <c r="AR32" s="62">
        <f t="shared" si="5"/>
        <v>0</v>
      </c>
      <c r="AS32" s="97">
        <f t="shared" si="5"/>
        <v>0</v>
      </c>
      <c r="AT32" s="62">
        <f t="shared" si="5"/>
        <v>0</v>
      </c>
      <c r="AU32" s="62">
        <f t="shared" si="5"/>
        <v>0</v>
      </c>
      <c r="AV32" s="62">
        <f t="shared" si="5"/>
        <v>0</v>
      </c>
      <c r="AW32" s="97">
        <f t="shared" si="5"/>
        <v>0</v>
      </c>
      <c r="AX32" s="90">
        <f t="shared" ref="AX32:BK32" si="6">SUM(AX11:AX31)</f>
        <v>0</v>
      </c>
      <c r="AY32" s="69">
        <f t="shared" si="6"/>
        <v>0</v>
      </c>
      <c r="AZ32" s="62">
        <f t="shared" si="6"/>
        <v>0</v>
      </c>
      <c r="BA32" s="62">
        <f t="shared" si="6"/>
        <v>0</v>
      </c>
      <c r="BB32" s="62">
        <f t="shared" si="6"/>
        <v>0</v>
      </c>
      <c r="BC32" s="62">
        <f t="shared" si="6"/>
        <v>0</v>
      </c>
      <c r="BD32" s="62">
        <f t="shared" si="6"/>
        <v>0</v>
      </c>
      <c r="BE32" s="62">
        <f t="shared" si="6"/>
        <v>0</v>
      </c>
      <c r="BF32" s="62">
        <f t="shared" si="6"/>
        <v>0</v>
      </c>
      <c r="BG32" s="62">
        <f t="shared" si="6"/>
        <v>0</v>
      </c>
      <c r="BH32" s="62">
        <f t="shared" si="6"/>
        <v>0</v>
      </c>
      <c r="BI32" s="62">
        <f t="shared" si="6"/>
        <v>0</v>
      </c>
      <c r="BJ32" s="62">
        <f t="shared" si="6"/>
        <v>0</v>
      </c>
      <c r="BK32" s="62">
        <f t="shared" si="6"/>
        <v>0</v>
      </c>
    </row>
    <row r="35" spans="1:63" ht="30" customHeight="1" x14ac:dyDescent="0.25">
      <c r="A35" s="392" t="s">
        <v>123</v>
      </c>
      <c r="B35" s="93" t="s">
        <v>20</v>
      </c>
      <c r="C35" s="93" t="s">
        <v>21</v>
      </c>
      <c r="D35" s="389" t="s">
        <v>22</v>
      </c>
      <c r="E35" s="390"/>
      <c r="F35" s="93" t="s">
        <v>23</v>
      </c>
      <c r="G35" s="93" t="s">
        <v>24</v>
      </c>
      <c r="H35" s="389" t="s">
        <v>25</v>
      </c>
      <c r="I35" s="390"/>
      <c r="J35" s="93" t="s">
        <v>26</v>
      </c>
      <c r="K35" s="93" t="s">
        <v>27</v>
      </c>
      <c r="L35" s="389" t="s">
        <v>28</v>
      </c>
      <c r="M35" s="390"/>
      <c r="N35" s="93" t="s">
        <v>29</v>
      </c>
      <c r="O35" s="93" t="s">
        <v>30</v>
      </c>
      <c r="P35" s="389" t="s">
        <v>31</v>
      </c>
      <c r="Q35" s="390"/>
      <c r="R35" s="389" t="s">
        <v>124</v>
      </c>
      <c r="S35" s="390"/>
      <c r="T35" s="389" t="s">
        <v>125</v>
      </c>
      <c r="U35" s="391"/>
      <c r="V35" s="391"/>
      <c r="W35" s="391"/>
      <c r="X35" s="391"/>
      <c r="Y35" s="390"/>
      <c r="Z35" s="389" t="s">
        <v>126</v>
      </c>
      <c r="AA35" s="391"/>
      <c r="AB35" s="391"/>
      <c r="AC35" s="391"/>
      <c r="AD35" s="391"/>
      <c r="AE35" s="390"/>
      <c r="AG35" s="392" t="s">
        <v>123</v>
      </c>
      <c r="AH35" s="93" t="s">
        <v>20</v>
      </c>
      <c r="AI35" s="93" t="s">
        <v>21</v>
      </c>
      <c r="AJ35" s="389" t="s">
        <v>22</v>
      </c>
      <c r="AK35" s="390"/>
      <c r="AL35" s="93" t="s">
        <v>23</v>
      </c>
      <c r="AM35" s="93" t="s">
        <v>24</v>
      </c>
      <c r="AN35" s="389" t="s">
        <v>25</v>
      </c>
      <c r="AO35" s="390"/>
      <c r="AP35" s="93" t="s">
        <v>26</v>
      </c>
      <c r="AQ35" s="93" t="s">
        <v>27</v>
      </c>
      <c r="AR35" s="389" t="s">
        <v>28</v>
      </c>
      <c r="AS35" s="390"/>
      <c r="AT35" s="93" t="s">
        <v>29</v>
      </c>
      <c r="AU35" s="93" t="s">
        <v>30</v>
      </c>
      <c r="AV35" s="389" t="s">
        <v>31</v>
      </c>
      <c r="AW35" s="390"/>
      <c r="AX35" s="389" t="s">
        <v>124</v>
      </c>
      <c r="AY35" s="390"/>
      <c r="AZ35" s="389" t="s">
        <v>125</v>
      </c>
      <c r="BA35" s="391"/>
      <c r="BB35" s="391"/>
      <c r="BC35" s="391"/>
      <c r="BD35" s="391"/>
      <c r="BE35" s="390"/>
      <c r="BF35" s="389" t="s">
        <v>126</v>
      </c>
      <c r="BG35" s="391"/>
      <c r="BH35" s="391"/>
      <c r="BI35" s="391"/>
      <c r="BJ35" s="391"/>
      <c r="BK35" s="390"/>
    </row>
    <row r="36" spans="1:63" ht="36" customHeight="1" x14ac:dyDescent="0.25">
      <c r="A36" s="393"/>
      <c r="B36" s="43" t="s">
        <v>127</v>
      </c>
      <c r="C36" s="43" t="s">
        <v>127</v>
      </c>
      <c r="D36" s="43" t="s">
        <v>127</v>
      </c>
      <c r="E36" s="43" t="s">
        <v>128</v>
      </c>
      <c r="F36" s="43" t="s">
        <v>127</v>
      </c>
      <c r="G36" s="43" t="s">
        <v>127</v>
      </c>
      <c r="H36" s="43" t="s">
        <v>127</v>
      </c>
      <c r="I36" s="43" t="s">
        <v>128</v>
      </c>
      <c r="J36" s="43" t="s">
        <v>127</v>
      </c>
      <c r="K36" s="43" t="s">
        <v>127</v>
      </c>
      <c r="L36" s="43" t="s">
        <v>127</v>
      </c>
      <c r="M36" s="43" t="s">
        <v>128</v>
      </c>
      <c r="N36" s="43" t="s">
        <v>127</v>
      </c>
      <c r="O36" s="43" t="s">
        <v>127</v>
      </c>
      <c r="P36" s="43" t="s">
        <v>127</v>
      </c>
      <c r="Q36" s="43" t="s">
        <v>128</v>
      </c>
      <c r="R36" s="43" t="s">
        <v>127</v>
      </c>
      <c r="S36" s="43" t="s">
        <v>128</v>
      </c>
      <c r="T36" s="86" t="s">
        <v>129</v>
      </c>
      <c r="U36" s="86" t="s">
        <v>130</v>
      </c>
      <c r="V36" s="86" t="s">
        <v>131</v>
      </c>
      <c r="W36" s="86" t="s">
        <v>132</v>
      </c>
      <c r="X36" s="87" t="s">
        <v>133</v>
      </c>
      <c r="Y36" s="86" t="s">
        <v>134</v>
      </c>
      <c r="Z36" s="43" t="s">
        <v>135</v>
      </c>
      <c r="AA36" s="60" t="s">
        <v>136</v>
      </c>
      <c r="AB36" s="43" t="s">
        <v>137</v>
      </c>
      <c r="AC36" s="43" t="s">
        <v>138</v>
      </c>
      <c r="AD36" s="43" t="s">
        <v>139</v>
      </c>
      <c r="AE36" s="43" t="s">
        <v>140</v>
      </c>
      <c r="AG36" s="393"/>
      <c r="AH36" s="43" t="s">
        <v>127</v>
      </c>
      <c r="AI36" s="43" t="s">
        <v>127</v>
      </c>
      <c r="AJ36" s="43" t="s">
        <v>127</v>
      </c>
      <c r="AK36" s="43" t="s">
        <v>128</v>
      </c>
      <c r="AL36" s="43" t="s">
        <v>127</v>
      </c>
      <c r="AM36" s="43" t="s">
        <v>127</v>
      </c>
      <c r="AN36" s="43" t="s">
        <v>127</v>
      </c>
      <c r="AO36" s="43" t="s">
        <v>128</v>
      </c>
      <c r="AP36" s="43" t="s">
        <v>127</v>
      </c>
      <c r="AQ36" s="43" t="s">
        <v>127</v>
      </c>
      <c r="AR36" s="43" t="s">
        <v>127</v>
      </c>
      <c r="AS36" s="43" t="s">
        <v>128</v>
      </c>
      <c r="AT36" s="43" t="s">
        <v>127</v>
      </c>
      <c r="AU36" s="43" t="s">
        <v>127</v>
      </c>
      <c r="AV36" s="43" t="s">
        <v>127</v>
      </c>
      <c r="AW36" s="43" t="s">
        <v>128</v>
      </c>
      <c r="AX36" s="43" t="s">
        <v>127</v>
      </c>
      <c r="AY36" s="43" t="s">
        <v>128</v>
      </c>
      <c r="AZ36" s="86" t="s">
        <v>129</v>
      </c>
      <c r="BA36" s="86" t="s">
        <v>130</v>
      </c>
      <c r="BB36" s="86" t="s">
        <v>131</v>
      </c>
      <c r="BC36" s="86" t="s">
        <v>132</v>
      </c>
      <c r="BD36" s="87" t="s">
        <v>133</v>
      </c>
      <c r="BE36" s="86" t="s">
        <v>134</v>
      </c>
      <c r="BF36" s="84" t="s">
        <v>135</v>
      </c>
      <c r="BG36" s="85" t="s">
        <v>136</v>
      </c>
      <c r="BH36" s="84" t="s">
        <v>137</v>
      </c>
      <c r="BI36" s="84" t="s">
        <v>138</v>
      </c>
      <c r="BJ36" s="84" t="s">
        <v>139</v>
      </c>
      <c r="BK36" s="84" t="s">
        <v>140</v>
      </c>
    </row>
    <row r="37" spans="1:63" x14ac:dyDescent="0.25">
      <c r="A37" s="61" t="s">
        <v>141</v>
      </c>
      <c r="B37" s="61"/>
      <c r="C37" s="61"/>
      <c r="D37" s="61"/>
      <c r="E37" s="96"/>
      <c r="F37" s="61"/>
      <c r="G37" s="61"/>
      <c r="H37" s="61"/>
      <c r="I37" s="96"/>
      <c r="J37" s="61"/>
      <c r="K37" s="61"/>
      <c r="L37" s="61"/>
      <c r="M37" s="96"/>
      <c r="N37" s="61"/>
      <c r="O37" s="61"/>
      <c r="P37" s="61"/>
      <c r="Q37" s="96"/>
      <c r="R37" s="89">
        <f t="shared" ref="R37:R57" si="7">B37+C37+D37+F37+G37+H37+J37+K37+L37+N37+O37+P37</f>
        <v>0</v>
      </c>
      <c r="S37" s="68">
        <f>+E37+I37+M37+Q37</f>
        <v>0</v>
      </c>
      <c r="T37" s="88"/>
      <c r="U37" s="88"/>
      <c r="V37" s="88"/>
      <c r="W37" s="88"/>
      <c r="X37" s="88"/>
      <c r="Y37" s="63"/>
      <c r="Z37" s="63"/>
      <c r="AA37" s="63"/>
      <c r="AB37" s="63"/>
      <c r="AC37" s="63"/>
      <c r="AD37" s="63"/>
      <c r="AE37" s="64"/>
      <c r="AG37" s="61" t="s">
        <v>141</v>
      </c>
      <c r="AH37" s="61"/>
      <c r="AI37" s="61"/>
      <c r="AJ37" s="61"/>
      <c r="AK37" s="96"/>
      <c r="AL37" s="61"/>
      <c r="AM37" s="61"/>
      <c r="AN37" s="61"/>
      <c r="AO37" s="96"/>
      <c r="AP37" s="61"/>
      <c r="AQ37" s="61"/>
      <c r="AR37" s="61"/>
      <c r="AS37" s="96"/>
      <c r="AT37" s="61"/>
      <c r="AU37" s="61"/>
      <c r="AV37" s="61"/>
      <c r="AW37" s="96"/>
      <c r="AX37" s="89">
        <f t="shared" ref="AX37:AX57" si="8">AH37+AI37+AJ37+AL37+AM37+AN37+AP37+AQ37+AR37+AT37+AU37+AV37</f>
        <v>0</v>
      </c>
      <c r="AY37" s="68">
        <f>+AK37+AO37+AS37+AW37</f>
        <v>0</v>
      </c>
      <c r="AZ37" s="63"/>
      <c r="BA37" s="63"/>
      <c r="BB37" s="63"/>
      <c r="BC37" s="63"/>
      <c r="BD37" s="63"/>
      <c r="BE37" s="63"/>
      <c r="BF37" s="63"/>
      <c r="BG37" s="63"/>
      <c r="BH37" s="63"/>
      <c r="BI37" s="63"/>
      <c r="BJ37" s="63"/>
      <c r="BK37" s="64"/>
    </row>
    <row r="38" spans="1:63" x14ac:dyDescent="0.25">
      <c r="A38" s="61" t="s">
        <v>142</v>
      </c>
      <c r="B38" s="61"/>
      <c r="C38" s="61"/>
      <c r="D38" s="61"/>
      <c r="E38" s="96"/>
      <c r="F38" s="61"/>
      <c r="G38" s="61"/>
      <c r="H38" s="61"/>
      <c r="I38" s="96"/>
      <c r="J38" s="61"/>
      <c r="K38" s="61"/>
      <c r="L38" s="61"/>
      <c r="M38" s="96"/>
      <c r="N38" s="61"/>
      <c r="O38" s="61"/>
      <c r="P38" s="61"/>
      <c r="Q38" s="96"/>
      <c r="R38" s="89">
        <f t="shared" si="7"/>
        <v>0</v>
      </c>
      <c r="S38" s="68">
        <f t="shared" ref="S38:S57" si="9">+E38+I38+M38+Q38</f>
        <v>0</v>
      </c>
      <c r="T38" s="88"/>
      <c r="U38" s="88"/>
      <c r="V38" s="88"/>
      <c r="W38" s="88"/>
      <c r="X38" s="88"/>
      <c r="Y38" s="63"/>
      <c r="Z38" s="63"/>
      <c r="AA38" s="63"/>
      <c r="AB38" s="63"/>
      <c r="AC38" s="63"/>
      <c r="AD38" s="63"/>
      <c r="AE38" s="63"/>
      <c r="AG38" s="61" t="s">
        <v>142</v>
      </c>
      <c r="AH38" s="61"/>
      <c r="AI38" s="61"/>
      <c r="AJ38" s="61"/>
      <c r="AK38" s="96"/>
      <c r="AL38" s="61"/>
      <c r="AM38" s="61"/>
      <c r="AN38" s="61"/>
      <c r="AO38" s="96"/>
      <c r="AP38" s="61"/>
      <c r="AQ38" s="61"/>
      <c r="AR38" s="61"/>
      <c r="AS38" s="96"/>
      <c r="AT38" s="61"/>
      <c r="AU38" s="61"/>
      <c r="AV38" s="61"/>
      <c r="AW38" s="96"/>
      <c r="AX38" s="89">
        <f t="shared" si="8"/>
        <v>0</v>
      </c>
      <c r="AY38" s="68">
        <f t="shared" ref="AY38:AY57" si="10">+AK38+AO38+AS38+AW38</f>
        <v>0</v>
      </c>
      <c r="AZ38" s="63"/>
      <c r="BA38" s="63"/>
      <c r="BB38" s="63"/>
      <c r="BC38" s="63"/>
      <c r="BD38" s="63"/>
      <c r="BE38" s="63"/>
      <c r="BF38" s="63"/>
      <c r="BG38" s="63"/>
      <c r="BH38" s="63"/>
      <c r="BI38" s="63"/>
      <c r="BJ38" s="63"/>
      <c r="BK38" s="63"/>
    </row>
    <row r="39" spans="1:63" x14ac:dyDescent="0.25">
      <c r="A39" s="61" t="s">
        <v>143</v>
      </c>
      <c r="B39" s="61"/>
      <c r="C39" s="61"/>
      <c r="D39" s="61"/>
      <c r="E39" s="96"/>
      <c r="F39" s="61"/>
      <c r="G39" s="61"/>
      <c r="H39" s="61"/>
      <c r="I39" s="96"/>
      <c r="J39" s="61"/>
      <c r="K39" s="61"/>
      <c r="L39" s="61"/>
      <c r="M39" s="96"/>
      <c r="N39" s="61"/>
      <c r="O39" s="61"/>
      <c r="P39" s="61"/>
      <c r="Q39" s="96"/>
      <c r="R39" s="89">
        <f t="shared" si="7"/>
        <v>0</v>
      </c>
      <c r="S39" s="68">
        <f t="shared" si="9"/>
        <v>0</v>
      </c>
      <c r="T39" s="88"/>
      <c r="U39" s="88"/>
      <c r="V39" s="88"/>
      <c r="W39" s="88"/>
      <c r="X39" s="88"/>
      <c r="Y39" s="63"/>
      <c r="Z39" s="63"/>
      <c r="AA39" s="63"/>
      <c r="AB39" s="63"/>
      <c r="AC39" s="63"/>
      <c r="AD39" s="63"/>
      <c r="AE39" s="63"/>
      <c r="AG39" s="61" t="s">
        <v>143</v>
      </c>
      <c r="AH39" s="61"/>
      <c r="AI39" s="61"/>
      <c r="AJ39" s="61"/>
      <c r="AK39" s="96"/>
      <c r="AL39" s="61"/>
      <c r="AM39" s="61"/>
      <c r="AN39" s="61"/>
      <c r="AO39" s="96"/>
      <c r="AP39" s="61"/>
      <c r="AQ39" s="61"/>
      <c r="AR39" s="61"/>
      <c r="AS39" s="96"/>
      <c r="AT39" s="61"/>
      <c r="AU39" s="61"/>
      <c r="AV39" s="61"/>
      <c r="AW39" s="96"/>
      <c r="AX39" s="89">
        <f t="shared" si="8"/>
        <v>0</v>
      </c>
      <c r="AY39" s="68">
        <f t="shared" si="10"/>
        <v>0</v>
      </c>
      <c r="AZ39" s="63"/>
      <c r="BA39" s="63"/>
      <c r="BB39" s="63"/>
      <c r="BC39" s="63"/>
      <c r="BD39" s="63"/>
      <c r="BE39" s="63"/>
      <c r="BF39" s="63"/>
      <c r="BG39" s="63"/>
      <c r="BH39" s="63"/>
      <c r="BI39" s="63"/>
      <c r="BJ39" s="63"/>
      <c r="BK39" s="63"/>
    </row>
    <row r="40" spans="1:63" x14ac:dyDescent="0.25">
      <c r="A40" s="61" t="s">
        <v>144</v>
      </c>
      <c r="B40" s="61"/>
      <c r="C40" s="61"/>
      <c r="D40" s="61"/>
      <c r="E40" s="96"/>
      <c r="F40" s="61"/>
      <c r="G40" s="61"/>
      <c r="H40" s="61"/>
      <c r="I40" s="96"/>
      <c r="J40" s="61"/>
      <c r="K40" s="61"/>
      <c r="L40" s="61"/>
      <c r="M40" s="96"/>
      <c r="N40" s="61"/>
      <c r="O40" s="61"/>
      <c r="P40" s="61"/>
      <c r="Q40" s="96"/>
      <c r="R40" s="89">
        <f t="shared" si="7"/>
        <v>0</v>
      </c>
      <c r="S40" s="68">
        <f t="shared" si="9"/>
        <v>0</v>
      </c>
      <c r="T40" s="88"/>
      <c r="U40" s="88"/>
      <c r="V40" s="88"/>
      <c r="W40" s="88"/>
      <c r="X40" s="88"/>
      <c r="Y40" s="63"/>
      <c r="Z40" s="63"/>
      <c r="AA40" s="63"/>
      <c r="AB40" s="63"/>
      <c r="AC40" s="63"/>
      <c r="AD40" s="63"/>
      <c r="AE40" s="63"/>
      <c r="AG40" s="61" t="s">
        <v>144</v>
      </c>
      <c r="AH40" s="61"/>
      <c r="AI40" s="61"/>
      <c r="AJ40" s="61"/>
      <c r="AK40" s="96"/>
      <c r="AL40" s="61"/>
      <c r="AM40" s="61"/>
      <c r="AN40" s="61"/>
      <c r="AO40" s="96"/>
      <c r="AP40" s="61"/>
      <c r="AQ40" s="61"/>
      <c r="AR40" s="61"/>
      <c r="AS40" s="96"/>
      <c r="AT40" s="61"/>
      <c r="AU40" s="61"/>
      <c r="AV40" s="61"/>
      <c r="AW40" s="96"/>
      <c r="AX40" s="89">
        <f t="shared" si="8"/>
        <v>0</v>
      </c>
      <c r="AY40" s="68">
        <f t="shared" si="10"/>
        <v>0</v>
      </c>
      <c r="AZ40" s="63"/>
      <c r="BA40" s="63"/>
      <c r="BB40" s="63"/>
      <c r="BC40" s="63"/>
      <c r="BD40" s="63"/>
      <c r="BE40" s="63"/>
      <c r="BF40" s="63"/>
      <c r="BG40" s="63"/>
      <c r="BH40" s="63"/>
      <c r="BI40" s="63"/>
      <c r="BJ40" s="63"/>
      <c r="BK40" s="63"/>
    </row>
    <row r="41" spans="1:63" x14ac:dyDescent="0.25">
      <c r="A41" s="61" t="s">
        <v>145</v>
      </c>
      <c r="B41" s="61"/>
      <c r="C41" s="61"/>
      <c r="D41" s="61"/>
      <c r="E41" s="96"/>
      <c r="F41" s="61"/>
      <c r="G41" s="61"/>
      <c r="H41" s="61"/>
      <c r="I41" s="96"/>
      <c r="J41" s="61"/>
      <c r="K41" s="61"/>
      <c r="L41" s="61"/>
      <c r="M41" s="96"/>
      <c r="N41" s="61"/>
      <c r="O41" s="61"/>
      <c r="P41" s="61"/>
      <c r="Q41" s="96"/>
      <c r="R41" s="89">
        <f t="shared" si="7"/>
        <v>0</v>
      </c>
      <c r="S41" s="68">
        <f t="shared" si="9"/>
        <v>0</v>
      </c>
      <c r="T41" s="88"/>
      <c r="U41" s="88"/>
      <c r="V41" s="88"/>
      <c r="W41" s="88"/>
      <c r="X41" s="88"/>
      <c r="Y41" s="63"/>
      <c r="Z41" s="63"/>
      <c r="AA41" s="63"/>
      <c r="AB41" s="63"/>
      <c r="AC41" s="63"/>
      <c r="AD41" s="63"/>
      <c r="AE41" s="63"/>
      <c r="AG41" s="61" t="s">
        <v>145</v>
      </c>
      <c r="AH41" s="61"/>
      <c r="AI41" s="61"/>
      <c r="AJ41" s="61"/>
      <c r="AK41" s="96"/>
      <c r="AL41" s="61"/>
      <c r="AM41" s="61"/>
      <c r="AN41" s="61"/>
      <c r="AO41" s="96"/>
      <c r="AP41" s="61"/>
      <c r="AQ41" s="61"/>
      <c r="AR41" s="61"/>
      <c r="AS41" s="96"/>
      <c r="AT41" s="61"/>
      <c r="AU41" s="61"/>
      <c r="AV41" s="61"/>
      <c r="AW41" s="96"/>
      <c r="AX41" s="89">
        <f t="shared" si="8"/>
        <v>0</v>
      </c>
      <c r="AY41" s="68">
        <f t="shared" si="10"/>
        <v>0</v>
      </c>
      <c r="AZ41" s="63"/>
      <c r="BA41" s="63"/>
      <c r="BB41" s="63"/>
      <c r="BC41" s="63"/>
      <c r="BD41" s="63"/>
      <c r="BE41" s="63"/>
      <c r="BF41" s="63"/>
      <c r="BG41" s="63"/>
      <c r="BH41" s="63"/>
      <c r="BI41" s="63"/>
      <c r="BJ41" s="63"/>
      <c r="BK41" s="63"/>
    </row>
    <row r="42" spans="1:63" x14ac:dyDescent="0.25">
      <c r="A42" s="61" t="s">
        <v>146</v>
      </c>
      <c r="B42" s="61"/>
      <c r="C42" s="61"/>
      <c r="D42" s="61"/>
      <c r="E42" s="96"/>
      <c r="F42" s="61"/>
      <c r="G42" s="61"/>
      <c r="H42" s="61"/>
      <c r="I42" s="96"/>
      <c r="J42" s="61"/>
      <c r="K42" s="61"/>
      <c r="L42" s="61"/>
      <c r="M42" s="96"/>
      <c r="N42" s="61"/>
      <c r="O42" s="61"/>
      <c r="P42" s="61"/>
      <c r="Q42" s="96"/>
      <c r="R42" s="89">
        <f t="shared" si="7"/>
        <v>0</v>
      </c>
      <c r="S42" s="68">
        <f t="shared" si="9"/>
        <v>0</v>
      </c>
      <c r="T42" s="88"/>
      <c r="U42" s="88"/>
      <c r="V42" s="88"/>
      <c r="W42" s="88"/>
      <c r="X42" s="88"/>
      <c r="Y42" s="63"/>
      <c r="Z42" s="63"/>
      <c r="AA42" s="63"/>
      <c r="AB42" s="63"/>
      <c r="AC42" s="63"/>
      <c r="AD42" s="63"/>
      <c r="AE42" s="63"/>
      <c r="AG42" s="61" t="s">
        <v>146</v>
      </c>
      <c r="AH42" s="61"/>
      <c r="AI42" s="61"/>
      <c r="AJ42" s="61"/>
      <c r="AK42" s="96"/>
      <c r="AL42" s="61"/>
      <c r="AM42" s="61"/>
      <c r="AN42" s="61"/>
      <c r="AO42" s="96"/>
      <c r="AP42" s="61"/>
      <c r="AQ42" s="61"/>
      <c r="AR42" s="61"/>
      <c r="AS42" s="96"/>
      <c r="AT42" s="61"/>
      <c r="AU42" s="61"/>
      <c r="AV42" s="61"/>
      <c r="AW42" s="96"/>
      <c r="AX42" s="89">
        <f t="shared" si="8"/>
        <v>0</v>
      </c>
      <c r="AY42" s="68">
        <f t="shared" si="10"/>
        <v>0</v>
      </c>
      <c r="AZ42" s="63"/>
      <c r="BA42" s="63"/>
      <c r="BB42" s="63"/>
      <c r="BC42" s="63"/>
      <c r="BD42" s="63"/>
      <c r="BE42" s="63"/>
      <c r="BF42" s="63"/>
      <c r="BG42" s="63"/>
      <c r="BH42" s="63"/>
      <c r="BI42" s="63"/>
      <c r="BJ42" s="63"/>
      <c r="BK42" s="63"/>
    </row>
    <row r="43" spans="1:63" x14ac:dyDescent="0.25">
      <c r="A43" s="61" t="s">
        <v>147</v>
      </c>
      <c r="B43" s="61"/>
      <c r="C43" s="61"/>
      <c r="D43" s="61"/>
      <c r="E43" s="96"/>
      <c r="F43" s="61"/>
      <c r="G43" s="61"/>
      <c r="H43" s="61"/>
      <c r="I43" s="96"/>
      <c r="J43" s="61"/>
      <c r="K43" s="61"/>
      <c r="L43" s="61"/>
      <c r="M43" s="96"/>
      <c r="N43" s="61"/>
      <c r="O43" s="61"/>
      <c r="P43" s="61"/>
      <c r="Q43" s="96"/>
      <c r="R43" s="89">
        <f t="shared" si="7"/>
        <v>0</v>
      </c>
      <c r="S43" s="68">
        <f t="shared" si="9"/>
        <v>0</v>
      </c>
      <c r="T43" s="88"/>
      <c r="U43" s="88"/>
      <c r="V43" s="88"/>
      <c r="W43" s="88"/>
      <c r="X43" s="88"/>
      <c r="Y43" s="63"/>
      <c r="Z43" s="63"/>
      <c r="AA43" s="63"/>
      <c r="AB43" s="63"/>
      <c r="AC43" s="63"/>
      <c r="AD43" s="63"/>
      <c r="AE43" s="63"/>
      <c r="AG43" s="61" t="s">
        <v>147</v>
      </c>
      <c r="AH43" s="61"/>
      <c r="AI43" s="61"/>
      <c r="AJ43" s="61"/>
      <c r="AK43" s="96"/>
      <c r="AL43" s="61"/>
      <c r="AM43" s="61"/>
      <c r="AN43" s="61"/>
      <c r="AO43" s="96"/>
      <c r="AP43" s="61"/>
      <c r="AQ43" s="61"/>
      <c r="AR43" s="61"/>
      <c r="AS43" s="96"/>
      <c r="AT43" s="61"/>
      <c r="AU43" s="61"/>
      <c r="AV43" s="61"/>
      <c r="AW43" s="96"/>
      <c r="AX43" s="89">
        <f t="shared" si="8"/>
        <v>0</v>
      </c>
      <c r="AY43" s="68">
        <f t="shared" si="10"/>
        <v>0</v>
      </c>
      <c r="AZ43" s="63"/>
      <c r="BA43" s="63"/>
      <c r="BB43" s="63"/>
      <c r="BC43" s="63"/>
      <c r="BD43" s="63"/>
      <c r="BE43" s="63"/>
      <c r="BF43" s="63"/>
      <c r="BG43" s="63"/>
      <c r="BH43" s="63"/>
      <c r="BI43" s="63"/>
      <c r="BJ43" s="63"/>
      <c r="BK43" s="63"/>
    </row>
    <row r="44" spans="1:63" x14ac:dyDescent="0.25">
      <c r="A44" s="61" t="s">
        <v>148</v>
      </c>
      <c r="B44" s="61"/>
      <c r="C44" s="61"/>
      <c r="D44" s="61"/>
      <c r="E44" s="96"/>
      <c r="F44" s="61"/>
      <c r="G44" s="61"/>
      <c r="H44" s="61"/>
      <c r="I44" s="96"/>
      <c r="J44" s="61"/>
      <c r="K44" s="61"/>
      <c r="L44" s="61"/>
      <c r="M44" s="96"/>
      <c r="N44" s="61"/>
      <c r="O44" s="61"/>
      <c r="P44" s="61"/>
      <c r="Q44" s="96"/>
      <c r="R44" s="89">
        <f t="shared" si="7"/>
        <v>0</v>
      </c>
      <c r="S44" s="68">
        <f t="shared" si="9"/>
        <v>0</v>
      </c>
      <c r="T44" s="88"/>
      <c r="U44" s="88"/>
      <c r="V44" s="88"/>
      <c r="W44" s="88"/>
      <c r="X44" s="88"/>
      <c r="Y44" s="63"/>
      <c r="Z44" s="63"/>
      <c r="AA44" s="63"/>
      <c r="AB44" s="63"/>
      <c r="AC44" s="63"/>
      <c r="AD44" s="63"/>
      <c r="AE44" s="63"/>
      <c r="AG44" s="61" t="s">
        <v>148</v>
      </c>
      <c r="AH44" s="61"/>
      <c r="AI44" s="61"/>
      <c r="AJ44" s="61"/>
      <c r="AK44" s="96"/>
      <c r="AL44" s="61"/>
      <c r="AM44" s="61"/>
      <c r="AN44" s="61"/>
      <c r="AO44" s="96"/>
      <c r="AP44" s="61"/>
      <c r="AQ44" s="61"/>
      <c r="AR44" s="61"/>
      <c r="AS44" s="96"/>
      <c r="AT44" s="61"/>
      <c r="AU44" s="61"/>
      <c r="AV44" s="61"/>
      <c r="AW44" s="96"/>
      <c r="AX44" s="89">
        <f t="shared" si="8"/>
        <v>0</v>
      </c>
      <c r="AY44" s="68">
        <f t="shared" si="10"/>
        <v>0</v>
      </c>
      <c r="AZ44" s="63"/>
      <c r="BA44" s="63"/>
      <c r="BB44" s="63"/>
      <c r="BC44" s="63"/>
      <c r="BD44" s="63"/>
      <c r="BE44" s="63"/>
      <c r="BF44" s="63"/>
      <c r="BG44" s="63"/>
      <c r="BH44" s="63"/>
      <c r="BI44" s="63"/>
      <c r="BJ44" s="63"/>
      <c r="BK44" s="63"/>
    </row>
    <row r="45" spans="1:63" x14ac:dyDescent="0.25">
      <c r="A45" s="61" t="s">
        <v>149</v>
      </c>
      <c r="B45" s="61"/>
      <c r="C45" s="61"/>
      <c r="D45" s="61"/>
      <c r="E45" s="96"/>
      <c r="F45" s="61"/>
      <c r="G45" s="61"/>
      <c r="H45" s="61"/>
      <c r="I45" s="96"/>
      <c r="J45" s="61"/>
      <c r="K45" s="61"/>
      <c r="L45" s="61"/>
      <c r="M45" s="96"/>
      <c r="N45" s="61"/>
      <c r="O45" s="61"/>
      <c r="P45" s="61"/>
      <c r="Q45" s="96"/>
      <c r="R45" s="89">
        <f t="shared" si="7"/>
        <v>0</v>
      </c>
      <c r="S45" s="68">
        <f t="shared" si="9"/>
        <v>0</v>
      </c>
      <c r="T45" s="88"/>
      <c r="U45" s="88"/>
      <c r="V45" s="88"/>
      <c r="W45" s="88"/>
      <c r="X45" s="88"/>
      <c r="Y45" s="63"/>
      <c r="Z45" s="63"/>
      <c r="AA45" s="63"/>
      <c r="AB45" s="63"/>
      <c r="AC45" s="63"/>
      <c r="AD45" s="63"/>
      <c r="AE45" s="63"/>
      <c r="AG45" s="61" t="s">
        <v>149</v>
      </c>
      <c r="AH45" s="61"/>
      <c r="AI45" s="61"/>
      <c r="AJ45" s="61"/>
      <c r="AK45" s="96"/>
      <c r="AL45" s="61"/>
      <c r="AM45" s="61"/>
      <c r="AN45" s="61"/>
      <c r="AO45" s="96"/>
      <c r="AP45" s="61"/>
      <c r="AQ45" s="61"/>
      <c r="AR45" s="61"/>
      <c r="AS45" s="96"/>
      <c r="AT45" s="61"/>
      <c r="AU45" s="61"/>
      <c r="AV45" s="61"/>
      <c r="AW45" s="96"/>
      <c r="AX45" s="89">
        <f t="shared" si="8"/>
        <v>0</v>
      </c>
      <c r="AY45" s="68">
        <f t="shared" si="10"/>
        <v>0</v>
      </c>
      <c r="AZ45" s="63"/>
      <c r="BA45" s="63"/>
      <c r="BB45" s="63"/>
      <c r="BC45" s="63"/>
      <c r="BD45" s="63"/>
      <c r="BE45" s="63"/>
      <c r="BF45" s="63"/>
      <c r="BG45" s="63"/>
      <c r="BH45" s="63"/>
      <c r="BI45" s="61"/>
      <c r="BJ45" s="61"/>
      <c r="BK45" s="61"/>
    </row>
    <row r="46" spans="1:63" x14ac:dyDescent="0.25">
      <c r="A46" s="61" t="s">
        <v>150</v>
      </c>
      <c r="B46" s="61"/>
      <c r="C46" s="61"/>
      <c r="D46" s="61"/>
      <c r="E46" s="96"/>
      <c r="F46" s="61"/>
      <c r="G46" s="61"/>
      <c r="H46" s="61"/>
      <c r="I46" s="96"/>
      <c r="J46" s="61"/>
      <c r="K46" s="61"/>
      <c r="L46" s="61"/>
      <c r="M46" s="96"/>
      <c r="N46" s="61"/>
      <c r="O46" s="61"/>
      <c r="P46" s="61"/>
      <c r="Q46" s="96"/>
      <c r="R46" s="89">
        <f t="shared" si="7"/>
        <v>0</v>
      </c>
      <c r="S46" s="68">
        <f t="shared" si="9"/>
        <v>0</v>
      </c>
      <c r="T46" s="88"/>
      <c r="U46" s="88"/>
      <c r="V46" s="88"/>
      <c r="W46" s="88"/>
      <c r="X46" s="88"/>
      <c r="Y46" s="63"/>
      <c r="Z46" s="63"/>
      <c r="AA46" s="63"/>
      <c r="AB46" s="63"/>
      <c r="AC46" s="63"/>
      <c r="AD46" s="63"/>
      <c r="AE46" s="63"/>
      <c r="AG46" s="61" t="s">
        <v>150</v>
      </c>
      <c r="AH46" s="61"/>
      <c r="AI46" s="61"/>
      <c r="AJ46" s="61"/>
      <c r="AK46" s="96"/>
      <c r="AL46" s="61"/>
      <c r="AM46" s="61"/>
      <c r="AN46" s="61"/>
      <c r="AO46" s="96"/>
      <c r="AP46" s="61"/>
      <c r="AQ46" s="61"/>
      <c r="AR46" s="61"/>
      <c r="AS46" s="96"/>
      <c r="AT46" s="61"/>
      <c r="AU46" s="61"/>
      <c r="AV46" s="61"/>
      <c r="AW46" s="96"/>
      <c r="AX46" s="89">
        <f t="shared" si="8"/>
        <v>0</v>
      </c>
      <c r="AY46" s="68">
        <f t="shared" si="10"/>
        <v>0</v>
      </c>
      <c r="AZ46" s="63"/>
      <c r="BA46" s="63"/>
      <c r="BB46" s="63"/>
      <c r="BC46" s="63"/>
      <c r="BD46" s="63"/>
      <c r="BE46" s="63"/>
      <c r="BF46" s="63"/>
      <c r="BG46" s="63"/>
      <c r="BH46" s="63"/>
      <c r="BI46" s="61"/>
      <c r="BJ46" s="61"/>
      <c r="BK46" s="61"/>
    </row>
    <row r="47" spans="1:63" x14ac:dyDescent="0.25">
      <c r="A47" s="61" t="s">
        <v>151</v>
      </c>
      <c r="B47" s="61"/>
      <c r="C47" s="61"/>
      <c r="D47" s="61"/>
      <c r="E47" s="96"/>
      <c r="F47" s="61"/>
      <c r="G47" s="61"/>
      <c r="H47" s="61"/>
      <c r="I47" s="96"/>
      <c r="J47" s="61"/>
      <c r="K47" s="61"/>
      <c r="L47" s="61"/>
      <c r="M47" s="96"/>
      <c r="N47" s="61"/>
      <c r="O47" s="61"/>
      <c r="P47" s="61"/>
      <c r="Q47" s="96"/>
      <c r="R47" s="89">
        <f t="shared" si="7"/>
        <v>0</v>
      </c>
      <c r="S47" s="68">
        <f t="shared" si="9"/>
        <v>0</v>
      </c>
      <c r="T47" s="88"/>
      <c r="U47" s="88"/>
      <c r="V47" s="88"/>
      <c r="W47" s="88"/>
      <c r="X47" s="88"/>
      <c r="Y47" s="63"/>
      <c r="Z47" s="63"/>
      <c r="AA47" s="63"/>
      <c r="AB47" s="63"/>
      <c r="AC47" s="63"/>
      <c r="AD47" s="63"/>
      <c r="AE47" s="63"/>
      <c r="AG47" s="61" t="s">
        <v>151</v>
      </c>
      <c r="AH47" s="61"/>
      <c r="AI47" s="61"/>
      <c r="AJ47" s="61"/>
      <c r="AK47" s="96"/>
      <c r="AL47" s="61"/>
      <c r="AM47" s="61"/>
      <c r="AN47" s="61"/>
      <c r="AO47" s="96"/>
      <c r="AP47" s="61"/>
      <c r="AQ47" s="61"/>
      <c r="AR47" s="61"/>
      <c r="AS47" s="96"/>
      <c r="AT47" s="61"/>
      <c r="AU47" s="61"/>
      <c r="AV47" s="61"/>
      <c r="AW47" s="96"/>
      <c r="AX47" s="89">
        <f t="shared" si="8"/>
        <v>0</v>
      </c>
      <c r="AY47" s="68">
        <f t="shared" si="10"/>
        <v>0</v>
      </c>
      <c r="AZ47" s="63"/>
      <c r="BA47" s="63"/>
      <c r="BB47" s="63"/>
      <c r="BC47" s="63"/>
      <c r="BD47" s="63"/>
      <c r="BE47" s="63"/>
      <c r="BF47" s="63"/>
      <c r="BG47" s="63"/>
      <c r="BH47" s="63"/>
      <c r="BI47" s="61"/>
      <c r="BJ47" s="61"/>
      <c r="BK47" s="61"/>
    </row>
    <row r="48" spans="1:63" x14ac:dyDescent="0.25">
      <c r="A48" s="61" t="s">
        <v>152</v>
      </c>
      <c r="B48" s="61"/>
      <c r="C48" s="61"/>
      <c r="D48" s="61"/>
      <c r="E48" s="96"/>
      <c r="F48" s="61"/>
      <c r="G48" s="61"/>
      <c r="H48" s="61"/>
      <c r="I48" s="96"/>
      <c r="J48" s="61"/>
      <c r="K48" s="61"/>
      <c r="L48" s="61"/>
      <c r="M48" s="96"/>
      <c r="N48" s="61"/>
      <c r="O48" s="61"/>
      <c r="P48" s="61"/>
      <c r="Q48" s="96"/>
      <c r="R48" s="89">
        <f t="shared" si="7"/>
        <v>0</v>
      </c>
      <c r="S48" s="68">
        <f t="shared" si="9"/>
        <v>0</v>
      </c>
      <c r="T48" s="88"/>
      <c r="U48" s="88"/>
      <c r="V48" s="88"/>
      <c r="W48" s="88"/>
      <c r="X48" s="88"/>
      <c r="Y48" s="63"/>
      <c r="Z48" s="63"/>
      <c r="AA48" s="63"/>
      <c r="AB48" s="63"/>
      <c r="AC48" s="63"/>
      <c r="AD48" s="63"/>
      <c r="AE48" s="63"/>
      <c r="AG48" s="61" t="s">
        <v>152</v>
      </c>
      <c r="AH48" s="61"/>
      <c r="AI48" s="61"/>
      <c r="AJ48" s="61"/>
      <c r="AK48" s="96"/>
      <c r="AL48" s="61"/>
      <c r="AM48" s="61"/>
      <c r="AN48" s="61"/>
      <c r="AO48" s="96"/>
      <c r="AP48" s="61"/>
      <c r="AQ48" s="61"/>
      <c r="AR48" s="61"/>
      <c r="AS48" s="96"/>
      <c r="AT48" s="61"/>
      <c r="AU48" s="61"/>
      <c r="AV48" s="61"/>
      <c r="AW48" s="96"/>
      <c r="AX48" s="89">
        <f t="shared" si="8"/>
        <v>0</v>
      </c>
      <c r="AY48" s="68">
        <f t="shared" si="10"/>
        <v>0</v>
      </c>
      <c r="AZ48" s="63"/>
      <c r="BA48" s="63"/>
      <c r="BB48" s="63"/>
      <c r="BC48" s="63"/>
      <c r="BD48" s="63"/>
      <c r="BE48" s="63"/>
      <c r="BF48" s="63"/>
      <c r="BG48" s="63"/>
      <c r="BH48" s="63"/>
      <c r="BI48" s="63"/>
      <c r="BJ48" s="63"/>
      <c r="BK48" s="63"/>
    </row>
    <row r="49" spans="1:63" x14ac:dyDescent="0.25">
      <c r="A49" s="61" t="s">
        <v>153</v>
      </c>
      <c r="B49" s="61"/>
      <c r="C49" s="61"/>
      <c r="D49" s="61"/>
      <c r="E49" s="96"/>
      <c r="F49" s="61"/>
      <c r="G49" s="61"/>
      <c r="H49" s="61"/>
      <c r="I49" s="96"/>
      <c r="J49" s="61"/>
      <c r="K49" s="61"/>
      <c r="L49" s="61"/>
      <c r="M49" s="96"/>
      <c r="N49" s="61"/>
      <c r="O49" s="61"/>
      <c r="P49" s="61"/>
      <c r="Q49" s="96"/>
      <c r="R49" s="89">
        <f t="shared" si="7"/>
        <v>0</v>
      </c>
      <c r="S49" s="68">
        <f t="shared" si="9"/>
        <v>0</v>
      </c>
      <c r="T49" s="88"/>
      <c r="U49" s="88"/>
      <c r="V49" s="88"/>
      <c r="W49" s="88"/>
      <c r="X49" s="88"/>
      <c r="Y49" s="63"/>
      <c r="Z49" s="63"/>
      <c r="AA49" s="63"/>
      <c r="AB49" s="63"/>
      <c r="AC49" s="63"/>
      <c r="AD49" s="63"/>
      <c r="AE49" s="63"/>
      <c r="AG49" s="61" t="s">
        <v>153</v>
      </c>
      <c r="AH49" s="61"/>
      <c r="AI49" s="61"/>
      <c r="AJ49" s="61"/>
      <c r="AK49" s="96"/>
      <c r="AL49" s="61"/>
      <c r="AM49" s="61"/>
      <c r="AN49" s="61"/>
      <c r="AO49" s="96"/>
      <c r="AP49" s="61"/>
      <c r="AQ49" s="61"/>
      <c r="AR49" s="61"/>
      <c r="AS49" s="96"/>
      <c r="AT49" s="61"/>
      <c r="AU49" s="61"/>
      <c r="AV49" s="61"/>
      <c r="AW49" s="96"/>
      <c r="AX49" s="89">
        <f t="shared" si="8"/>
        <v>0</v>
      </c>
      <c r="AY49" s="68">
        <f t="shared" si="10"/>
        <v>0</v>
      </c>
      <c r="AZ49" s="63"/>
      <c r="BA49" s="63"/>
      <c r="BB49" s="63"/>
      <c r="BC49" s="63"/>
      <c r="BD49" s="63"/>
      <c r="BE49" s="63"/>
      <c r="BF49" s="63"/>
      <c r="BG49" s="63"/>
      <c r="BH49" s="63"/>
      <c r="BI49" s="63"/>
      <c r="BJ49" s="63"/>
      <c r="BK49" s="63"/>
    </row>
    <row r="50" spans="1:63" x14ac:dyDescent="0.25">
      <c r="A50" s="61" t="s">
        <v>154</v>
      </c>
      <c r="B50" s="61"/>
      <c r="C50" s="61"/>
      <c r="D50" s="61"/>
      <c r="E50" s="96"/>
      <c r="F50" s="61"/>
      <c r="G50" s="61"/>
      <c r="H50" s="61"/>
      <c r="I50" s="96"/>
      <c r="J50" s="61"/>
      <c r="K50" s="61"/>
      <c r="L50" s="61"/>
      <c r="M50" s="96"/>
      <c r="N50" s="61"/>
      <c r="O50" s="61"/>
      <c r="P50" s="61"/>
      <c r="Q50" s="96"/>
      <c r="R50" s="89">
        <f t="shared" si="7"/>
        <v>0</v>
      </c>
      <c r="S50" s="68">
        <f t="shared" si="9"/>
        <v>0</v>
      </c>
      <c r="T50" s="88"/>
      <c r="U50" s="88"/>
      <c r="V50" s="88"/>
      <c r="W50" s="88"/>
      <c r="X50" s="88"/>
      <c r="Y50" s="63"/>
      <c r="Z50" s="63"/>
      <c r="AA50" s="63"/>
      <c r="AB50" s="63"/>
      <c r="AC50" s="63"/>
      <c r="AD50" s="63"/>
      <c r="AE50" s="63"/>
      <c r="AG50" s="61" t="s">
        <v>154</v>
      </c>
      <c r="AH50" s="61"/>
      <c r="AI50" s="61"/>
      <c r="AJ50" s="61"/>
      <c r="AK50" s="96"/>
      <c r="AL50" s="61"/>
      <c r="AM50" s="61"/>
      <c r="AN50" s="61"/>
      <c r="AO50" s="96"/>
      <c r="AP50" s="61"/>
      <c r="AQ50" s="61"/>
      <c r="AR50" s="61"/>
      <c r="AS50" s="96"/>
      <c r="AT50" s="61"/>
      <c r="AU50" s="61"/>
      <c r="AV50" s="61"/>
      <c r="AW50" s="96"/>
      <c r="AX50" s="89">
        <f t="shared" si="8"/>
        <v>0</v>
      </c>
      <c r="AY50" s="68">
        <f t="shared" si="10"/>
        <v>0</v>
      </c>
      <c r="AZ50" s="63"/>
      <c r="BA50" s="63"/>
      <c r="BB50" s="63"/>
      <c r="BC50" s="63"/>
      <c r="BD50" s="63"/>
      <c r="BE50" s="63"/>
      <c r="BF50" s="63"/>
      <c r="BG50" s="63"/>
      <c r="BH50" s="63"/>
      <c r="BI50" s="63"/>
      <c r="BJ50" s="63"/>
      <c r="BK50" s="63"/>
    </row>
    <row r="51" spans="1:63" x14ac:dyDescent="0.25">
      <c r="A51" s="61" t="s">
        <v>155</v>
      </c>
      <c r="B51" s="61"/>
      <c r="C51" s="61"/>
      <c r="D51" s="61"/>
      <c r="E51" s="96"/>
      <c r="F51" s="61"/>
      <c r="G51" s="61"/>
      <c r="H51" s="61"/>
      <c r="I51" s="96"/>
      <c r="J51" s="61"/>
      <c r="K51" s="61"/>
      <c r="L51" s="61"/>
      <c r="M51" s="96"/>
      <c r="N51" s="61"/>
      <c r="O51" s="61"/>
      <c r="P51" s="61"/>
      <c r="Q51" s="96"/>
      <c r="R51" s="89">
        <f t="shared" si="7"/>
        <v>0</v>
      </c>
      <c r="S51" s="68">
        <f t="shared" si="9"/>
        <v>0</v>
      </c>
      <c r="T51" s="88"/>
      <c r="U51" s="88"/>
      <c r="V51" s="88"/>
      <c r="W51" s="88"/>
      <c r="X51" s="88"/>
      <c r="Y51" s="63"/>
      <c r="Z51" s="63"/>
      <c r="AA51" s="63"/>
      <c r="AB51" s="63"/>
      <c r="AC51" s="63"/>
      <c r="AD51" s="63"/>
      <c r="AE51" s="63"/>
      <c r="AG51" s="61" t="s">
        <v>155</v>
      </c>
      <c r="AH51" s="61"/>
      <c r="AI51" s="61"/>
      <c r="AJ51" s="61"/>
      <c r="AK51" s="96"/>
      <c r="AL51" s="61"/>
      <c r="AM51" s="61"/>
      <c r="AN51" s="61"/>
      <c r="AO51" s="96"/>
      <c r="AP51" s="61"/>
      <c r="AQ51" s="61"/>
      <c r="AR51" s="61"/>
      <c r="AS51" s="96"/>
      <c r="AT51" s="61"/>
      <c r="AU51" s="61"/>
      <c r="AV51" s="61"/>
      <c r="AW51" s="96"/>
      <c r="AX51" s="89">
        <f t="shared" si="8"/>
        <v>0</v>
      </c>
      <c r="AY51" s="68">
        <f t="shared" si="10"/>
        <v>0</v>
      </c>
      <c r="AZ51" s="63"/>
      <c r="BA51" s="63"/>
      <c r="BB51" s="63"/>
      <c r="BC51" s="63"/>
      <c r="BD51" s="63"/>
      <c r="BE51" s="63"/>
      <c r="BF51" s="63"/>
      <c r="BG51" s="63"/>
      <c r="BH51" s="63"/>
      <c r="BI51" s="63"/>
      <c r="BJ51" s="63"/>
      <c r="BK51" s="63"/>
    </row>
    <row r="52" spans="1:63" x14ac:dyDescent="0.25">
      <c r="A52" s="61" t="s">
        <v>156</v>
      </c>
      <c r="B52" s="61"/>
      <c r="C52" s="61"/>
      <c r="D52" s="61"/>
      <c r="E52" s="96"/>
      <c r="F52" s="61"/>
      <c r="G52" s="61"/>
      <c r="H52" s="61"/>
      <c r="I52" s="96"/>
      <c r="J52" s="61"/>
      <c r="K52" s="61"/>
      <c r="L52" s="61"/>
      <c r="M52" s="96"/>
      <c r="N52" s="61"/>
      <c r="O52" s="61"/>
      <c r="P52" s="61"/>
      <c r="Q52" s="96"/>
      <c r="R52" s="89">
        <f t="shared" si="7"/>
        <v>0</v>
      </c>
      <c r="S52" s="68">
        <f t="shared" si="9"/>
        <v>0</v>
      </c>
      <c r="T52" s="88"/>
      <c r="U52" s="88"/>
      <c r="V52" s="88"/>
      <c r="W52" s="88"/>
      <c r="X52" s="88"/>
      <c r="Y52" s="63"/>
      <c r="Z52" s="63"/>
      <c r="AA52" s="63"/>
      <c r="AB52" s="63"/>
      <c r="AC52" s="63"/>
      <c r="AD52" s="63"/>
      <c r="AE52" s="63"/>
      <c r="AG52" s="61" t="s">
        <v>156</v>
      </c>
      <c r="AH52" s="61"/>
      <c r="AI52" s="61"/>
      <c r="AJ52" s="61"/>
      <c r="AK52" s="96"/>
      <c r="AL52" s="61"/>
      <c r="AM52" s="61"/>
      <c r="AN52" s="61"/>
      <c r="AO52" s="96"/>
      <c r="AP52" s="61"/>
      <c r="AQ52" s="61"/>
      <c r="AR52" s="61"/>
      <c r="AS52" s="96"/>
      <c r="AT52" s="61"/>
      <c r="AU52" s="61"/>
      <c r="AV52" s="61"/>
      <c r="AW52" s="96"/>
      <c r="AX52" s="89">
        <f t="shared" si="8"/>
        <v>0</v>
      </c>
      <c r="AY52" s="68">
        <f t="shared" si="10"/>
        <v>0</v>
      </c>
      <c r="AZ52" s="63"/>
      <c r="BA52" s="63"/>
      <c r="BB52" s="63"/>
      <c r="BC52" s="63"/>
      <c r="BD52" s="63"/>
      <c r="BE52" s="63"/>
      <c r="BF52" s="63"/>
      <c r="BG52" s="63"/>
      <c r="BH52" s="63"/>
      <c r="BI52" s="63"/>
      <c r="BJ52" s="63"/>
      <c r="BK52" s="63"/>
    </row>
    <row r="53" spans="1:63" x14ac:dyDescent="0.25">
      <c r="A53" s="61" t="s">
        <v>157</v>
      </c>
      <c r="B53" s="61"/>
      <c r="C53" s="61"/>
      <c r="D53" s="61"/>
      <c r="E53" s="96"/>
      <c r="F53" s="61"/>
      <c r="G53" s="61"/>
      <c r="H53" s="61"/>
      <c r="I53" s="96"/>
      <c r="J53" s="61"/>
      <c r="K53" s="61"/>
      <c r="L53" s="61"/>
      <c r="M53" s="96"/>
      <c r="N53" s="61"/>
      <c r="O53" s="61"/>
      <c r="P53" s="61"/>
      <c r="Q53" s="96"/>
      <c r="R53" s="89">
        <f t="shared" si="7"/>
        <v>0</v>
      </c>
      <c r="S53" s="68">
        <f t="shared" si="9"/>
        <v>0</v>
      </c>
      <c r="T53" s="88"/>
      <c r="U53" s="88"/>
      <c r="V53" s="88"/>
      <c r="W53" s="88"/>
      <c r="X53" s="88"/>
      <c r="Y53" s="63"/>
      <c r="Z53" s="63"/>
      <c r="AA53" s="63"/>
      <c r="AB53" s="63"/>
      <c r="AC53" s="63"/>
      <c r="AD53" s="63"/>
      <c r="AE53" s="63"/>
      <c r="AG53" s="61" t="s">
        <v>157</v>
      </c>
      <c r="AH53" s="61"/>
      <c r="AI53" s="61"/>
      <c r="AJ53" s="61"/>
      <c r="AK53" s="96"/>
      <c r="AL53" s="61"/>
      <c r="AM53" s="61"/>
      <c r="AN53" s="61"/>
      <c r="AO53" s="96"/>
      <c r="AP53" s="61"/>
      <c r="AQ53" s="61"/>
      <c r="AR53" s="61"/>
      <c r="AS53" s="96"/>
      <c r="AT53" s="61"/>
      <c r="AU53" s="61"/>
      <c r="AV53" s="61"/>
      <c r="AW53" s="96"/>
      <c r="AX53" s="89">
        <f t="shared" si="8"/>
        <v>0</v>
      </c>
      <c r="AY53" s="68">
        <f t="shared" si="10"/>
        <v>0</v>
      </c>
      <c r="AZ53" s="63"/>
      <c r="BA53" s="63"/>
      <c r="BB53" s="63"/>
      <c r="BC53" s="63"/>
      <c r="BD53" s="63"/>
      <c r="BE53" s="63"/>
      <c r="BF53" s="63"/>
      <c r="BG53" s="63"/>
      <c r="BH53" s="63"/>
      <c r="BI53" s="63"/>
      <c r="BJ53" s="63"/>
      <c r="BK53" s="63"/>
    </row>
    <row r="54" spans="1:63" x14ac:dyDescent="0.25">
      <c r="A54" s="61" t="s">
        <v>158</v>
      </c>
      <c r="B54" s="61"/>
      <c r="C54" s="61"/>
      <c r="D54" s="61"/>
      <c r="E54" s="96"/>
      <c r="F54" s="61"/>
      <c r="G54" s="61"/>
      <c r="H54" s="61"/>
      <c r="I54" s="96"/>
      <c r="J54" s="61"/>
      <c r="K54" s="61"/>
      <c r="L54" s="61"/>
      <c r="M54" s="96"/>
      <c r="N54" s="61"/>
      <c r="O54" s="61"/>
      <c r="P54" s="61"/>
      <c r="Q54" s="96"/>
      <c r="R54" s="89">
        <f t="shared" si="7"/>
        <v>0</v>
      </c>
      <c r="S54" s="68">
        <f t="shared" si="9"/>
        <v>0</v>
      </c>
      <c r="T54" s="88"/>
      <c r="U54" s="88"/>
      <c r="V54" s="88"/>
      <c r="W54" s="88"/>
      <c r="X54" s="88"/>
      <c r="Y54" s="63"/>
      <c r="Z54" s="63"/>
      <c r="AA54" s="63"/>
      <c r="AB54" s="63"/>
      <c r="AC54" s="63"/>
      <c r="AD54" s="63"/>
      <c r="AE54" s="63"/>
      <c r="AG54" s="61" t="s">
        <v>158</v>
      </c>
      <c r="AH54" s="61"/>
      <c r="AI54" s="61"/>
      <c r="AJ54" s="61"/>
      <c r="AK54" s="96"/>
      <c r="AL54" s="61"/>
      <c r="AM54" s="61"/>
      <c r="AN54" s="61"/>
      <c r="AO54" s="96"/>
      <c r="AP54" s="61"/>
      <c r="AQ54" s="61"/>
      <c r="AR54" s="61"/>
      <c r="AS54" s="96"/>
      <c r="AT54" s="61"/>
      <c r="AU54" s="61"/>
      <c r="AV54" s="61"/>
      <c r="AW54" s="96"/>
      <c r="AX54" s="89">
        <f t="shared" si="8"/>
        <v>0</v>
      </c>
      <c r="AY54" s="68">
        <f t="shared" si="10"/>
        <v>0</v>
      </c>
      <c r="AZ54" s="63"/>
      <c r="BA54" s="63"/>
      <c r="BB54" s="63"/>
      <c r="BC54" s="63"/>
      <c r="BD54" s="63"/>
      <c r="BE54" s="63"/>
      <c r="BF54" s="63"/>
      <c r="BG54" s="63"/>
      <c r="BH54" s="63"/>
      <c r="BI54" s="63"/>
      <c r="BJ54" s="63"/>
      <c r="BK54" s="63"/>
    </row>
    <row r="55" spans="1:63" x14ac:dyDescent="0.25">
      <c r="A55" s="61" t="s">
        <v>159</v>
      </c>
      <c r="B55" s="61"/>
      <c r="C55" s="61"/>
      <c r="D55" s="61"/>
      <c r="E55" s="96"/>
      <c r="F55" s="61"/>
      <c r="G55" s="61"/>
      <c r="H55" s="61"/>
      <c r="I55" s="96"/>
      <c r="J55" s="61"/>
      <c r="K55" s="61"/>
      <c r="L55" s="61"/>
      <c r="M55" s="96"/>
      <c r="N55" s="61"/>
      <c r="O55" s="61"/>
      <c r="P55" s="61"/>
      <c r="Q55" s="96"/>
      <c r="R55" s="89">
        <f t="shared" si="7"/>
        <v>0</v>
      </c>
      <c r="S55" s="68">
        <f t="shared" si="9"/>
        <v>0</v>
      </c>
      <c r="T55" s="88"/>
      <c r="U55" s="88"/>
      <c r="V55" s="88"/>
      <c r="W55" s="88"/>
      <c r="X55" s="88"/>
      <c r="Y55" s="63"/>
      <c r="Z55" s="63"/>
      <c r="AA55" s="63"/>
      <c r="AB55" s="63"/>
      <c r="AC55" s="63"/>
      <c r="AD55" s="63"/>
      <c r="AE55" s="63"/>
      <c r="AG55" s="61" t="s">
        <v>159</v>
      </c>
      <c r="AH55" s="61"/>
      <c r="AI55" s="61"/>
      <c r="AJ55" s="61"/>
      <c r="AK55" s="96"/>
      <c r="AL55" s="61"/>
      <c r="AM55" s="61"/>
      <c r="AN55" s="61"/>
      <c r="AO55" s="96"/>
      <c r="AP55" s="61"/>
      <c r="AQ55" s="61"/>
      <c r="AR55" s="61"/>
      <c r="AS55" s="96"/>
      <c r="AT55" s="61"/>
      <c r="AU55" s="61"/>
      <c r="AV55" s="61"/>
      <c r="AW55" s="96"/>
      <c r="AX55" s="89">
        <f t="shared" si="8"/>
        <v>0</v>
      </c>
      <c r="AY55" s="68">
        <f t="shared" si="10"/>
        <v>0</v>
      </c>
      <c r="AZ55" s="63"/>
      <c r="BA55" s="63"/>
      <c r="BB55" s="63"/>
      <c r="BC55" s="63"/>
      <c r="BD55" s="63"/>
      <c r="BE55" s="63"/>
      <c r="BF55" s="63"/>
      <c r="BG55" s="63"/>
      <c r="BH55" s="63"/>
      <c r="BI55" s="63"/>
      <c r="BJ55" s="63"/>
      <c r="BK55" s="63"/>
    </row>
    <row r="56" spans="1:63" x14ac:dyDescent="0.25">
      <c r="A56" s="61" t="s">
        <v>160</v>
      </c>
      <c r="B56" s="61"/>
      <c r="C56" s="61"/>
      <c r="D56" s="61"/>
      <c r="E56" s="96"/>
      <c r="F56" s="61"/>
      <c r="G56" s="61"/>
      <c r="H56" s="61"/>
      <c r="I56" s="96"/>
      <c r="J56" s="61"/>
      <c r="K56" s="61"/>
      <c r="L56" s="61"/>
      <c r="M56" s="96"/>
      <c r="N56" s="61"/>
      <c r="O56" s="61"/>
      <c r="P56" s="61"/>
      <c r="Q56" s="96"/>
      <c r="R56" s="89">
        <f t="shared" si="7"/>
        <v>0</v>
      </c>
      <c r="S56" s="68">
        <f t="shared" si="9"/>
        <v>0</v>
      </c>
      <c r="T56" s="88"/>
      <c r="U56" s="88"/>
      <c r="V56" s="88"/>
      <c r="W56" s="88"/>
      <c r="X56" s="88"/>
      <c r="Y56" s="63"/>
      <c r="Z56" s="63"/>
      <c r="AA56" s="63"/>
      <c r="AB56" s="63"/>
      <c r="AC56" s="63"/>
      <c r="AD56" s="63"/>
      <c r="AE56" s="63"/>
      <c r="AG56" s="61" t="s">
        <v>160</v>
      </c>
      <c r="AH56" s="61"/>
      <c r="AI56" s="61"/>
      <c r="AJ56" s="61"/>
      <c r="AK56" s="96"/>
      <c r="AL56" s="61"/>
      <c r="AM56" s="61"/>
      <c r="AN56" s="61"/>
      <c r="AO56" s="96"/>
      <c r="AP56" s="61"/>
      <c r="AQ56" s="61"/>
      <c r="AR56" s="61"/>
      <c r="AS56" s="96"/>
      <c r="AT56" s="61"/>
      <c r="AU56" s="61"/>
      <c r="AV56" s="61"/>
      <c r="AW56" s="96"/>
      <c r="AX56" s="89">
        <f t="shared" si="8"/>
        <v>0</v>
      </c>
      <c r="AY56" s="68">
        <f t="shared" si="10"/>
        <v>0</v>
      </c>
      <c r="AZ56" s="63"/>
      <c r="BA56" s="63"/>
      <c r="BB56" s="63"/>
      <c r="BC56" s="63"/>
      <c r="BD56" s="63"/>
      <c r="BE56" s="63"/>
      <c r="BF56" s="63"/>
      <c r="BG56" s="63"/>
      <c r="BH56" s="63"/>
      <c r="BI56" s="63"/>
      <c r="BJ56" s="63"/>
      <c r="BK56" s="63"/>
    </row>
    <row r="57" spans="1:63" x14ac:dyDescent="0.25">
      <c r="A57" s="61" t="s">
        <v>161</v>
      </c>
      <c r="B57" s="61"/>
      <c r="C57" s="61"/>
      <c r="D57" s="61"/>
      <c r="E57" s="96"/>
      <c r="F57" s="61"/>
      <c r="G57" s="61"/>
      <c r="H57" s="61"/>
      <c r="I57" s="96"/>
      <c r="J57" s="61"/>
      <c r="K57" s="61"/>
      <c r="L57" s="61"/>
      <c r="M57" s="96"/>
      <c r="N57" s="61"/>
      <c r="O57" s="61"/>
      <c r="P57" s="61"/>
      <c r="Q57" s="96"/>
      <c r="R57" s="89">
        <f t="shared" si="7"/>
        <v>0</v>
      </c>
      <c r="S57" s="68">
        <f t="shared" si="9"/>
        <v>0</v>
      </c>
      <c r="T57" s="88"/>
      <c r="U57" s="88"/>
      <c r="V57" s="88"/>
      <c r="W57" s="88"/>
      <c r="X57" s="88"/>
      <c r="Y57" s="63"/>
      <c r="Z57" s="63"/>
      <c r="AA57" s="63"/>
      <c r="AB57" s="63"/>
      <c r="AC57" s="63"/>
      <c r="AD57" s="63"/>
      <c r="AE57" s="63"/>
      <c r="AG57" s="61" t="s">
        <v>161</v>
      </c>
      <c r="AH57" s="61"/>
      <c r="AI57" s="61"/>
      <c r="AJ57" s="61"/>
      <c r="AK57" s="96"/>
      <c r="AL57" s="61"/>
      <c r="AM57" s="61"/>
      <c r="AN57" s="61"/>
      <c r="AO57" s="96"/>
      <c r="AP57" s="61"/>
      <c r="AQ57" s="61"/>
      <c r="AR57" s="61"/>
      <c r="AS57" s="96"/>
      <c r="AT57" s="61"/>
      <c r="AU57" s="61"/>
      <c r="AV57" s="61"/>
      <c r="AW57" s="96"/>
      <c r="AX57" s="89">
        <f t="shared" si="8"/>
        <v>0</v>
      </c>
      <c r="AY57" s="68">
        <f t="shared" si="10"/>
        <v>0</v>
      </c>
      <c r="AZ57" s="63"/>
      <c r="BA57" s="63"/>
      <c r="BB57" s="63"/>
      <c r="BC57" s="63"/>
      <c r="BD57" s="63"/>
      <c r="BE57" s="63"/>
      <c r="BF57" s="63"/>
      <c r="BG57" s="63"/>
      <c r="BH57" s="63"/>
      <c r="BI57" s="63"/>
      <c r="BJ57" s="63"/>
      <c r="BK57" s="63"/>
    </row>
    <row r="58" spans="1:63" x14ac:dyDescent="0.25">
      <c r="A58" s="65" t="s">
        <v>162</v>
      </c>
      <c r="B58" s="62">
        <f t="shared" ref="B58:Q58" si="11">SUM(B37:B57)</f>
        <v>0</v>
      </c>
      <c r="C58" s="62">
        <f t="shared" si="11"/>
        <v>0</v>
      </c>
      <c r="D58" s="62">
        <f t="shared" si="11"/>
        <v>0</v>
      </c>
      <c r="E58" s="97">
        <f t="shared" si="11"/>
        <v>0</v>
      </c>
      <c r="F58" s="62">
        <f t="shared" si="11"/>
        <v>0</v>
      </c>
      <c r="G58" s="62">
        <f t="shared" si="11"/>
        <v>0</v>
      </c>
      <c r="H58" s="62">
        <f t="shared" si="11"/>
        <v>0</v>
      </c>
      <c r="I58" s="97">
        <f t="shared" si="11"/>
        <v>0</v>
      </c>
      <c r="J58" s="62">
        <f t="shared" si="11"/>
        <v>0</v>
      </c>
      <c r="K58" s="62">
        <f t="shared" si="11"/>
        <v>0</v>
      </c>
      <c r="L58" s="62">
        <f t="shared" si="11"/>
        <v>0</v>
      </c>
      <c r="M58" s="97">
        <f t="shared" si="11"/>
        <v>0</v>
      </c>
      <c r="N58" s="62">
        <f t="shared" si="11"/>
        <v>0</v>
      </c>
      <c r="O58" s="62">
        <f t="shared" si="11"/>
        <v>0</v>
      </c>
      <c r="P58" s="62">
        <f t="shared" si="11"/>
        <v>0</v>
      </c>
      <c r="Q58" s="97">
        <f t="shared" si="11"/>
        <v>0</v>
      </c>
      <c r="R58" s="62">
        <f t="shared" ref="R58:AE58" si="12">SUM(R37:R57)</f>
        <v>0</v>
      </c>
      <c r="S58" s="68">
        <f t="shared" si="12"/>
        <v>0</v>
      </c>
      <c r="T58" s="62">
        <f t="shared" si="12"/>
        <v>0</v>
      </c>
      <c r="U58" s="62">
        <f t="shared" si="12"/>
        <v>0</v>
      </c>
      <c r="V58" s="62">
        <f t="shared" si="12"/>
        <v>0</v>
      </c>
      <c r="W58" s="62">
        <f t="shared" si="12"/>
        <v>0</v>
      </c>
      <c r="X58" s="62">
        <f t="shared" si="12"/>
        <v>0</v>
      </c>
      <c r="Y58" s="62">
        <f t="shared" si="12"/>
        <v>0</v>
      </c>
      <c r="Z58" s="62">
        <f t="shared" si="12"/>
        <v>0</v>
      </c>
      <c r="AA58" s="62">
        <f t="shared" si="12"/>
        <v>0</v>
      </c>
      <c r="AB58" s="62">
        <f t="shared" si="12"/>
        <v>0</v>
      </c>
      <c r="AC58" s="62">
        <f t="shared" si="12"/>
        <v>0</v>
      </c>
      <c r="AD58" s="62">
        <f t="shared" si="12"/>
        <v>0</v>
      </c>
      <c r="AE58" s="62">
        <f t="shared" si="12"/>
        <v>0</v>
      </c>
      <c r="AG58" s="65" t="s">
        <v>162</v>
      </c>
      <c r="AH58" s="62">
        <f t="shared" ref="AH58:AW58" si="13">SUM(AH37:AH57)</f>
        <v>0</v>
      </c>
      <c r="AI58" s="62">
        <f t="shared" si="13"/>
        <v>0</v>
      </c>
      <c r="AJ58" s="62">
        <f t="shared" si="13"/>
        <v>0</v>
      </c>
      <c r="AK58" s="97">
        <f t="shared" si="13"/>
        <v>0</v>
      </c>
      <c r="AL58" s="62">
        <f t="shared" si="13"/>
        <v>0</v>
      </c>
      <c r="AM58" s="62">
        <f t="shared" si="13"/>
        <v>0</v>
      </c>
      <c r="AN58" s="62">
        <f t="shared" si="13"/>
        <v>0</v>
      </c>
      <c r="AO58" s="97">
        <f t="shared" si="13"/>
        <v>0</v>
      </c>
      <c r="AP58" s="62">
        <f t="shared" si="13"/>
        <v>0</v>
      </c>
      <c r="AQ58" s="62">
        <f t="shared" si="13"/>
        <v>0</v>
      </c>
      <c r="AR58" s="62">
        <f t="shared" si="13"/>
        <v>0</v>
      </c>
      <c r="AS58" s="97">
        <f t="shared" si="13"/>
        <v>0</v>
      </c>
      <c r="AT58" s="62">
        <f t="shared" si="13"/>
        <v>0</v>
      </c>
      <c r="AU58" s="62">
        <f t="shared" si="13"/>
        <v>0</v>
      </c>
      <c r="AV58" s="62">
        <f t="shared" si="13"/>
        <v>0</v>
      </c>
      <c r="AW58" s="97">
        <f t="shared" si="13"/>
        <v>0</v>
      </c>
      <c r="AX58" s="90">
        <f t="shared" ref="AX58:BK58" si="14">SUM(AX37:AX57)</f>
        <v>0</v>
      </c>
      <c r="AY58" s="69">
        <f t="shared" si="14"/>
        <v>0</v>
      </c>
      <c r="AZ58" s="62">
        <f t="shared" si="14"/>
        <v>0</v>
      </c>
      <c r="BA58" s="62">
        <f t="shared" si="14"/>
        <v>0</v>
      </c>
      <c r="BB58" s="62">
        <f t="shared" si="14"/>
        <v>0</v>
      </c>
      <c r="BC58" s="62">
        <f t="shared" si="14"/>
        <v>0</v>
      </c>
      <c r="BD58" s="62">
        <f t="shared" si="14"/>
        <v>0</v>
      </c>
      <c r="BE58" s="62">
        <f t="shared" si="14"/>
        <v>0</v>
      </c>
      <c r="BF58" s="62">
        <f t="shared" si="14"/>
        <v>0</v>
      </c>
      <c r="BG58" s="62">
        <f t="shared" si="14"/>
        <v>0</v>
      </c>
      <c r="BH58" s="62">
        <f t="shared" si="14"/>
        <v>0</v>
      </c>
      <c r="BI58" s="62">
        <f t="shared" si="14"/>
        <v>0</v>
      </c>
      <c r="BJ58" s="62">
        <f t="shared" si="14"/>
        <v>0</v>
      </c>
      <c r="BK58" s="62">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E35"/>
  <sheetViews>
    <sheetView zoomScaleNormal="100" workbookViewId="0">
      <selection activeCell="C8" sqref="C8:E8"/>
    </sheetView>
  </sheetViews>
  <sheetFormatPr baseColWidth="10" defaultColWidth="11.42578125" defaultRowHeight="15" x14ac:dyDescent="0.25"/>
  <cols>
    <col min="1" max="1" width="21" customWidth="1"/>
    <col min="2" max="4" width="20.5703125" customWidth="1"/>
    <col min="5" max="5" width="24.28515625" customWidth="1"/>
  </cols>
  <sheetData>
    <row r="1" spans="1:5" s="2" customFormat="1" ht="16.5" customHeight="1" x14ac:dyDescent="0.25">
      <c r="A1" s="402"/>
      <c r="B1" s="405" t="s">
        <v>0</v>
      </c>
      <c r="C1" s="405"/>
      <c r="D1" s="405"/>
      <c r="E1" s="124" t="s">
        <v>1</v>
      </c>
    </row>
    <row r="2" spans="1:5" s="2" customFormat="1" ht="20.25" customHeight="1" x14ac:dyDescent="0.25">
      <c r="A2" s="403"/>
      <c r="B2" s="406" t="s">
        <v>2</v>
      </c>
      <c r="C2" s="406"/>
      <c r="D2" s="406"/>
      <c r="E2" s="125" t="s">
        <v>326</v>
      </c>
    </row>
    <row r="3" spans="1:5" s="2" customFormat="1" ht="30" customHeight="1" x14ac:dyDescent="0.25">
      <c r="A3" s="403"/>
      <c r="B3" s="407" t="s">
        <v>3</v>
      </c>
      <c r="C3" s="407"/>
      <c r="D3" s="407"/>
      <c r="E3" s="125" t="s">
        <v>349</v>
      </c>
    </row>
    <row r="4" spans="1:5" s="2" customFormat="1" ht="16.5" customHeight="1" thickBot="1" x14ac:dyDescent="0.3">
      <c r="A4" s="404"/>
      <c r="B4" s="205"/>
      <c r="C4" s="205"/>
      <c r="D4" s="205"/>
      <c r="E4" s="126" t="s">
        <v>350</v>
      </c>
    </row>
    <row r="5" spans="1:5" s="2" customFormat="1" ht="9" customHeight="1" thickBot="1" x14ac:dyDescent="0.3">
      <c r="A5"/>
      <c r="B5"/>
      <c r="C5"/>
      <c r="D5"/>
      <c r="E5"/>
    </row>
    <row r="6" spans="1:5" ht="14.25" customHeight="1" x14ac:dyDescent="0.25">
      <c r="A6" s="419" t="s">
        <v>163</v>
      </c>
      <c r="B6" s="289"/>
      <c r="C6" s="289"/>
      <c r="D6" s="289"/>
      <c r="E6" s="420"/>
    </row>
    <row r="7" spans="1:5" ht="15.75" customHeight="1" thickBot="1" x14ac:dyDescent="0.3">
      <c r="A7" s="133" t="s">
        <v>164</v>
      </c>
      <c r="B7" s="134" t="s">
        <v>165</v>
      </c>
      <c r="C7" s="408" t="s">
        <v>166</v>
      </c>
      <c r="D7" s="408"/>
      <c r="E7" s="409"/>
    </row>
    <row r="8" spans="1:5" x14ac:dyDescent="0.25">
      <c r="A8" s="131"/>
      <c r="B8" s="132"/>
      <c r="C8" s="413"/>
      <c r="D8" s="414"/>
      <c r="E8" s="415"/>
    </row>
    <row r="9" spans="1:5" x14ac:dyDescent="0.25">
      <c r="A9" s="128"/>
      <c r="B9" s="127"/>
      <c r="C9" s="410"/>
      <c r="D9" s="411"/>
      <c r="E9" s="412"/>
    </row>
    <row r="10" spans="1:5" x14ac:dyDescent="0.25">
      <c r="A10" s="128"/>
      <c r="B10" s="127"/>
      <c r="C10" s="410"/>
      <c r="D10" s="411"/>
      <c r="E10" s="412"/>
    </row>
    <row r="11" spans="1:5" x14ac:dyDescent="0.25">
      <c r="A11" s="128"/>
      <c r="B11" s="127"/>
      <c r="C11" s="410"/>
      <c r="D11" s="411"/>
      <c r="E11" s="412"/>
    </row>
    <row r="12" spans="1:5" x14ac:dyDescent="0.25">
      <c r="A12" s="128"/>
      <c r="B12" s="127"/>
      <c r="C12" s="410"/>
      <c r="D12" s="411"/>
      <c r="E12" s="412"/>
    </row>
    <row r="13" spans="1:5" x14ac:dyDescent="0.25">
      <c r="A13" s="128"/>
      <c r="B13" s="127"/>
      <c r="C13" s="410"/>
      <c r="D13" s="411"/>
      <c r="E13" s="412"/>
    </row>
    <row r="14" spans="1:5" x14ac:dyDescent="0.25">
      <c r="A14" s="128"/>
      <c r="B14" s="127"/>
      <c r="C14" s="410"/>
      <c r="D14" s="411"/>
      <c r="E14" s="412"/>
    </row>
    <row r="15" spans="1:5" x14ac:dyDescent="0.25">
      <c r="A15" s="128"/>
      <c r="B15" s="127"/>
      <c r="C15" s="410"/>
      <c r="D15" s="411"/>
      <c r="E15" s="412"/>
    </row>
    <row r="16" spans="1:5" x14ac:dyDescent="0.25">
      <c r="A16" s="128"/>
      <c r="B16" s="127"/>
      <c r="C16" s="410"/>
      <c r="D16" s="411"/>
      <c r="E16" s="412"/>
    </row>
    <row r="17" spans="1:5" x14ac:dyDescent="0.25">
      <c r="A17" s="128"/>
      <c r="B17" s="127"/>
      <c r="C17" s="410"/>
      <c r="D17" s="411"/>
      <c r="E17" s="412"/>
    </row>
    <row r="18" spans="1:5" x14ac:dyDescent="0.25">
      <c r="A18" s="128"/>
      <c r="B18" s="127"/>
      <c r="C18" s="410"/>
      <c r="D18" s="411"/>
      <c r="E18" s="412"/>
    </row>
    <row r="19" spans="1:5" x14ac:dyDescent="0.25">
      <c r="A19" s="128"/>
      <c r="B19" s="127"/>
      <c r="C19" s="410"/>
      <c r="D19" s="411"/>
      <c r="E19" s="412"/>
    </row>
    <row r="20" spans="1:5" x14ac:dyDescent="0.25">
      <c r="A20" s="128"/>
      <c r="B20" s="127"/>
      <c r="C20" s="410"/>
      <c r="D20" s="411"/>
      <c r="E20" s="412"/>
    </row>
    <row r="21" spans="1:5" x14ac:dyDescent="0.25">
      <c r="A21" s="128"/>
      <c r="B21" s="127"/>
      <c r="C21" s="410"/>
      <c r="D21" s="411"/>
      <c r="E21" s="412"/>
    </row>
    <row r="22" spans="1:5" x14ac:dyDescent="0.25">
      <c r="A22" s="128"/>
      <c r="B22" s="127"/>
      <c r="C22" s="410"/>
      <c r="D22" s="411"/>
      <c r="E22" s="412"/>
    </row>
    <row r="23" spans="1:5" x14ac:dyDescent="0.25">
      <c r="A23" s="128"/>
      <c r="B23" s="127"/>
      <c r="C23" s="410"/>
      <c r="D23" s="411"/>
      <c r="E23" s="412"/>
    </row>
    <row r="24" spans="1:5" x14ac:dyDescent="0.25">
      <c r="A24" s="128"/>
      <c r="B24" s="127"/>
      <c r="C24" s="410"/>
      <c r="D24" s="411"/>
      <c r="E24" s="412"/>
    </row>
    <row r="25" spans="1:5" x14ac:dyDescent="0.25">
      <c r="A25" s="128"/>
      <c r="B25" s="127"/>
      <c r="C25" s="410"/>
      <c r="D25" s="411"/>
      <c r="E25" s="412"/>
    </row>
    <row r="26" spans="1:5" x14ac:dyDescent="0.25">
      <c r="A26" s="128"/>
      <c r="B26" s="127"/>
      <c r="C26" s="410"/>
      <c r="D26" s="411"/>
      <c r="E26" s="412"/>
    </row>
    <row r="27" spans="1:5" x14ac:dyDescent="0.25">
      <c r="A27" s="128"/>
      <c r="B27" s="127"/>
      <c r="C27" s="410"/>
      <c r="D27" s="411"/>
      <c r="E27" s="412"/>
    </row>
    <row r="28" spans="1:5" x14ac:dyDescent="0.25">
      <c r="A28" s="128"/>
      <c r="B28" s="127"/>
      <c r="C28" s="410"/>
      <c r="D28" s="411"/>
      <c r="E28" s="412"/>
    </row>
    <row r="29" spans="1:5" x14ac:dyDescent="0.25">
      <c r="A29" s="128"/>
      <c r="B29" s="127"/>
      <c r="C29" s="410"/>
      <c r="D29" s="411"/>
      <c r="E29" s="412"/>
    </row>
    <row r="30" spans="1:5" x14ac:dyDescent="0.25">
      <c r="A30" s="128"/>
      <c r="B30" s="127"/>
      <c r="C30" s="410"/>
      <c r="D30" s="411"/>
      <c r="E30" s="412"/>
    </row>
    <row r="31" spans="1:5" x14ac:dyDescent="0.25">
      <c r="A31" s="128"/>
      <c r="B31" s="127"/>
      <c r="C31" s="410"/>
      <c r="D31" s="411"/>
      <c r="E31" s="412"/>
    </row>
    <row r="32" spans="1:5" x14ac:dyDescent="0.25">
      <c r="A32" s="128"/>
      <c r="B32" s="127"/>
      <c r="C32" s="410"/>
      <c r="D32" s="411"/>
      <c r="E32" s="412"/>
    </row>
    <row r="33" spans="1:5" x14ac:dyDescent="0.25">
      <c r="A33" s="128"/>
      <c r="B33" s="127"/>
      <c r="C33" s="410"/>
      <c r="D33" s="411"/>
      <c r="E33" s="412"/>
    </row>
    <row r="34" spans="1:5" x14ac:dyDescent="0.25">
      <c r="A34" s="128"/>
      <c r="B34" s="127"/>
      <c r="C34" s="410"/>
      <c r="D34" s="411"/>
      <c r="E34" s="412"/>
    </row>
    <row r="35" spans="1:5" ht="15.75" thickBot="1" x14ac:dyDescent="0.3">
      <c r="A35" s="129"/>
      <c r="B35" s="130"/>
      <c r="C35" s="416"/>
      <c r="D35" s="417"/>
      <c r="E35" s="418"/>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zoomScale="91" workbookViewId="0">
      <selection activeCell="C28" sqref="C28"/>
    </sheetView>
  </sheetViews>
  <sheetFormatPr baseColWidth="10" defaultColWidth="11.42578125" defaultRowHeight="15" x14ac:dyDescent="0.25"/>
  <cols>
    <col min="1" max="1" width="44.140625" style="31" customWidth="1"/>
    <col min="2" max="2" width="61.85546875" style="31" customWidth="1"/>
    <col min="3" max="3" width="61.140625" style="31" customWidth="1"/>
    <col min="4" max="4" width="81" style="31" customWidth="1"/>
    <col min="5" max="5" width="32.85546875" style="57" customWidth="1"/>
    <col min="6" max="6" width="19" style="31" customWidth="1"/>
    <col min="7" max="7" width="29.42578125" style="31" customWidth="1"/>
    <col min="8" max="8" width="36.28515625" style="31" customWidth="1"/>
    <col min="9" max="9" width="40" style="31" customWidth="1"/>
    <col min="10" max="16384" width="11.42578125" style="31"/>
  </cols>
  <sheetData>
    <row r="1" spans="1:9" s="45" customFormat="1" x14ac:dyDescent="0.25">
      <c r="A1" s="44" t="s">
        <v>167</v>
      </c>
      <c r="B1" s="44" t="s">
        <v>168</v>
      </c>
      <c r="C1" s="44" t="s">
        <v>169</v>
      </c>
      <c r="D1" s="44" t="s">
        <v>170</v>
      </c>
      <c r="E1" s="44" t="s">
        <v>171</v>
      </c>
      <c r="F1" s="44" t="s">
        <v>172</v>
      </c>
      <c r="G1" s="44" t="s">
        <v>173</v>
      </c>
      <c r="H1" s="44" t="s">
        <v>125</v>
      </c>
      <c r="I1" s="44" t="s">
        <v>174</v>
      </c>
    </row>
    <row r="2" spans="1:9" s="45" customFormat="1" x14ac:dyDescent="0.25">
      <c r="A2" s="46" t="s">
        <v>175</v>
      </c>
      <c r="B2" s="40" t="s">
        <v>176</v>
      </c>
      <c r="C2" s="46" t="s">
        <v>177</v>
      </c>
      <c r="D2" s="47" t="s">
        <v>178</v>
      </c>
      <c r="E2" s="42" t="s">
        <v>179</v>
      </c>
      <c r="F2" s="48" t="s">
        <v>180</v>
      </c>
      <c r="G2" s="49" t="s">
        <v>181</v>
      </c>
      <c r="H2" s="49" t="s">
        <v>182</v>
      </c>
      <c r="I2" s="48" t="s">
        <v>183</v>
      </c>
    </row>
    <row r="3" spans="1:9" x14ac:dyDescent="0.25">
      <c r="A3" s="46" t="s">
        <v>184</v>
      </c>
      <c r="B3" s="40" t="s">
        <v>185</v>
      </c>
      <c r="C3" s="46" t="s">
        <v>186</v>
      </c>
      <c r="D3" s="50" t="s">
        <v>187</v>
      </c>
      <c r="E3" s="42" t="s">
        <v>188</v>
      </c>
      <c r="F3" s="48" t="s">
        <v>189</v>
      </c>
      <c r="G3" s="49" t="s">
        <v>190</v>
      </c>
      <c r="H3" s="49" t="s">
        <v>134</v>
      </c>
      <c r="I3" s="48" t="s">
        <v>191</v>
      </c>
    </row>
    <row r="4" spans="1:9" x14ac:dyDescent="0.25">
      <c r="A4" s="46" t="s">
        <v>192</v>
      </c>
      <c r="B4" s="40" t="s">
        <v>193</v>
      </c>
      <c r="C4" s="46" t="s">
        <v>194</v>
      </c>
      <c r="D4" s="50" t="s">
        <v>195</v>
      </c>
      <c r="E4" s="42" t="s">
        <v>196</v>
      </c>
      <c r="F4" s="48" t="s">
        <v>197</v>
      </c>
      <c r="G4" s="49" t="s">
        <v>198</v>
      </c>
      <c r="H4" s="49" t="s">
        <v>129</v>
      </c>
      <c r="I4" s="48" t="s">
        <v>199</v>
      </c>
    </row>
    <row r="5" spans="1:9" x14ac:dyDescent="0.25">
      <c r="A5" s="46" t="s">
        <v>200</v>
      </c>
      <c r="B5" s="40" t="s">
        <v>201</v>
      </c>
      <c r="C5" s="46" t="s">
        <v>202</v>
      </c>
      <c r="D5" s="50" t="s">
        <v>203</v>
      </c>
      <c r="E5" s="42" t="s">
        <v>204</v>
      </c>
      <c r="F5" s="48" t="s">
        <v>205</v>
      </c>
      <c r="G5" s="49" t="s">
        <v>206</v>
      </c>
      <c r="H5" s="49" t="s">
        <v>130</v>
      </c>
      <c r="I5" s="48" t="s">
        <v>207</v>
      </c>
    </row>
    <row r="6" spans="1:9" ht="30" x14ac:dyDescent="0.25">
      <c r="A6" s="46" t="s">
        <v>208</v>
      </c>
      <c r="B6" s="40" t="s">
        <v>209</v>
      </c>
      <c r="C6" s="46" t="s">
        <v>210</v>
      </c>
      <c r="D6" s="50" t="s">
        <v>211</v>
      </c>
      <c r="E6" s="42" t="s">
        <v>212</v>
      </c>
      <c r="G6" s="49" t="s">
        <v>213</v>
      </c>
      <c r="H6" s="49" t="s">
        <v>131</v>
      </c>
      <c r="I6" s="48" t="s">
        <v>214</v>
      </c>
    </row>
    <row r="7" spans="1:9" ht="30" x14ac:dyDescent="0.25">
      <c r="B7" s="40" t="s">
        <v>215</v>
      </c>
      <c r="C7" s="46" t="s">
        <v>216</v>
      </c>
      <c r="D7" s="50" t="s">
        <v>217</v>
      </c>
      <c r="E7" s="48" t="s">
        <v>218</v>
      </c>
      <c r="G7" s="42" t="s">
        <v>140</v>
      </c>
      <c r="H7" s="49" t="s">
        <v>132</v>
      </c>
      <c r="I7" s="48" t="s">
        <v>219</v>
      </c>
    </row>
    <row r="8" spans="1:9" ht="30" x14ac:dyDescent="0.25">
      <c r="A8" s="51"/>
      <c r="B8" s="40" t="s">
        <v>220</v>
      </c>
      <c r="C8" s="46" t="s">
        <v>221</v>
      </c>
      <c r="D8" s="50" t="s">
        <v>222</v>
      </c>
      <c r="E8" s="48" t="s">
        <v>223</v>
      </c>
      <c r="I8" s="48" t="s">
        <v>224</v>
      </c>
    </row>
    <row r="9" spans="1:9" ht="32.1" customHeight="1" x14ac:dyDescent="0.25">
      <c r="A9" s="51"/>
      <c r="B9" s="40" t="s">
        <v>225</v>
      </c>
      <c r="C9" s="46" t="s">
        <v>226</v>
      </c>
      <c r="D9" s="50" t="s">
        <v>227</v>
      </c>
      <c r="E9" s="48" t="s">
        <v>228</v>
      </c>
      <c r="I9" s="48" t="s">
        <v>229</v>
      </c>
    </row>
    <row r="10" spans="1:9" x14ac:dyDescent="0.25">
      <c r="A10" s="51"/>
      <c r="B10" s="40" t="s">
        <v>230</v>
      </c>
      <c r="C10" s="46" t="s">
        <v>231</v>
      </c>
      <c r="D10" s="50" t="s">
        <v>232</v>
      </c>
      <c r="E10" s="48" t="s">
        <v>233</v>
      </c>
      <c r="I10" s="48" t="s">
        <v>234</v>
      </c>
    </row>
    <row r="11" spans="1:9" x14ac:dyDescent="0.25">
      <c r="A11" s="51"/>
      <c r="B11" s="40" t="s">
        <v>235</v>
      </c>
      <c r="C11" s="46" t="s">
        <v>236</v>
      </c>
      <c r="D11" s="50" t="s">
        <v>237</v>
      </c>
      <c r="E11" s="48" t="s">
        <v>238</v>
      </c>
      <c r="I11" s="48" t="s">
        <v>239</v>
      </c>
    </row>
    <row r="12" spans="1:9" ht="30" x14ac:dyDescent="0.25">
      <c r="A12" s="51"/>
      <c r="B12" s="40" t="s">
        <v>240</v>
      </c>
      <c r="C12" s="46" t="s">
        <v>241</v>
      </c>
      <c r="D12" s="50" t="s">
        <v>242</v>
      </c>
      <c r="E12" s="48" t="s">
        <v>243</v>
      </c>
      <c r="I12" s="48" t="s">
        <v>244</v>
      </c>
    </row>
    <row r="13" spans="1:9" x14ac:dyDescent="0.25">
      <c r="A13" s="51"/>
      <c r="B13" s="140" t="s">
        <v>245</v>
      </c>
      <c r="D13" s="50" t="s">
        <v>246</v>
      </c>
      <c r="E13" s="48" t="s">
        <v>247</v>
      </c>
      <c r="I13" s="48" t="s">
        <v>248</v>
      </c>
    </row>
    <row r="14" spans="1:9" x14ac:dyDescent="0.25">
      <c r="A14" s="51"/>
      <c r="B14" s="40" t="s">
        <v>249</v>
      </c>
      <c r="C14" s="51"/>
      <c r="D14" s="50" t="s">
        <v>250</v>
      </c>
      <c r="E14" s="48" t="s">
        <v>251</v>
      </c>
    </row>
    <row r="15" spans="1:9" x14ac:dyDescent="0.25">
      <c r="A15" s="51"/>
      <c r="B15" s="40" t="s">
        <v>252</v>
      </c>
      <c r="C15" s="51"/>
      <c r="D15" s="50" t="s">
        <v>253</v>
      </c>
      <c r="E15" s="48" t="s">
        <v>254</v>
      </c>
    </row>
    <row r="16" spans="1:9" x14ac:dyDescent="0.25">
      <c r="A16" s="51"/>
      <c r="B16" s="40" t="s">
        <v>255</v>
      </c>
      <c r="C16" s="51"/>
      <c r="D16" s="50" t="s">
        <v>256</v>
      </c>
      <c r="E16" s="52"/>
    </row>
    <row r="17" spans="1:5" x14ac:dyDescent="0.25">
      <c r="A17" s="51"/>
      <c r="B17" s="40" t="s">
        <v>257</v>
      </c>
      <c r="C17" s="51"/>
      <c r="D17" s="50" t="s">
        <v>258</v>
      </c>
      <c r="E17" s="52"/>
    </row>
    <row r="18" spans="1:5" x14ac:dyDescent="0.25">
      <c r="A18" s="51"/>
      <c r="B18" s="40" t="s">
        <v>259</v>
      </c>
      <c r="C18" s="51"/>
      <c r="D18" s="50" t="s">
        <v>260</v>
      </c>
      <c r="E18" s="52"/>
    </row>
    <row r="19" spans="1:5" x14ac:dyDescent="0.25">
      <c r="A19" s="51"/>
      <c r="B19" s="40" t="s">
        <v>261</v>
      </c>
      <c r="C19" s="51"/>
      <c r="D19" s="50" t="s">
        <v>262</v>
      </c>
      <c r="E19" s="52"/>
    </row>
    <row r="20" spans="1:5" x14ac:dyDescent="0.25">
      <c r="A20" s="51"/>
      <c r="B20" s="40" t="s">
        <v>263</v>
      </c>
      <c r="C20" s="51"/>
      <c r="D20" s="50" t="s">
        <v>264</v>
      </c>
      <c r="E20" s="52"/>
    </row>
    <row r="21" spans="1:5" x14ac:dyDescent="0.25">
      <c r="B21" s="40" t="s">
        <v>265</v>
      </c>
      <c r="D21" s="50" t="s">
        <v>266</v>
      </c>
      <c r="E21" s="52"/>
    </row>
    <row r="22" spans="1:5" x14ac:dyDescent="0.25">
      <c r="B22" s="40" t="s">
        <v>267</v>
      </c>
      <c r="D22" s="50" t="s">
        <v>268</v>
      </c>
      <c r="E22" s="52"/>
    </row>
    <row r="23" spans="1:5" x14ac:dyDescent="0.25">
      <c r="B23" s="40" t="s">
        <v>269</v>
      </c>
      <c r="D23" s="50" t="s">
        <v>270</v>
      </c>
      <c r="E23" s="52"/>
    </row>
    <row r="24" spans="1:5" x14ac:dyDescent="0.25">
      <c r="D24" s="53" t="s">
        <v>271</v>
      </c>
      <c r="E24" s="53" t="s">
        <v>272</v>
      </c>
    </row>
    <row r="25" spans="1:5" x14ac:dyDescent="0.25">
      <c r="D25" s="54" t="s">
        <v>273</v>
      </c>
      <c r="E25" s="48" t="s">
        <v>274</v>
      </c>
    </row>
    <row r="26" spans="1:5" x14ac:dyDescent="0.25">
      <c r="D26" s="54" t="s">
        <v>275</v>
      </c>
      <c r="E26" s="48" t="s">
        <v>276</v>
      </c>
    </row>
    <row r="27" spans="1:5" x14ac:dyDescent="0.25">
      <c r="D27" s="421" t="s">
        <v>277</v>
      </c>
      <c r="E27" s="48" t="s">
        <v>278</v>
      </c>
    </row>
    <row r="28" spans="1:5" x14ac:dyDescent="0.25">
      <c r="D28" s="422"/>
      <c r="E28" s="48" t="s">
        <v>279</v>
      </c>
    </row>
    <row r="29" spans="1:5" x14ac:dyDescent="0.25">
      <c r="D29" s="422"/>
      <c r="E29" s="48" t="s">
        <v>280</v>
      </c>
    </row>
    <row r="30" spans="1:5" x14ac:dyDescent="0.25">
      <c r="D30" s="423"/>
      <c r="E30" s="48" t="s">
        <v>281</v>
      </c>
    </row>
    <row r="31" spans="1:5" x14ac:dyDescent="0.25">
      <c r="D31" s="54" t="s">
        <v>282</v>
      </c>
      <c r="E31" s="48" t="s">
        <v>283</v>
      </c>
    </row>
    <row r="32" spans="1:5" x14ac:dyDescent="0.25">
      <c r="D32" s="54" t="s">
        <v>284</v>
      </c>
      <c r="E32" s="48" t="s">
        <v>285</v>
      </c>
    </row>
    <row r="33" spans="4:5" x14ac:dyDescent="0.25">
      <c r="D33" s="54" t="s">
        <v>286</v>
      </c>
      <c r="E33" s="48" t="s">
        <v>287</v>
      </c>
    </row>
    <row r="34" spans="4:5" x14ac:dyDescent="0.25">
      <c r="D34" s="54" t="s">
        <v>288</v>
      </c>
      <c r="E34" s="48" t="s">
        <v>289</v>
      </c>
    </row>
    <row r="35" spans="4:5" x14ac:dyDescent="0.25">
      <c r="D35" s="54" t="s">
        <v>290</v>
      </c>
      <c r="E35" s="48" t="s">
        <v>291</v>
      </c>
    </row>
    <row r="36" spans="4:5" x14ac:dyDescent="0.25">
      <c r="D36" s="54" t="s">
        <v>292</v>
      </c>
      <c r="E36" s="48" t="s">
        <v>293</v>
      </c>
    </row>
    <row r="37" spans="4:5" x14ac:dyDescent="0.25">
      <c r="D37" s="54" t="s">
        <v>294</v>
      </c>
      <c r="E37" s="48" t="s">
        <v>295</v>
      </c>
    </row>
    <row r="38" spans="4:5" x14ac:dyDescent="0.25">
      <c r="D38" s="54" t="s">
        <v>296</v>
      </c>
      <c r="E38" s="48" t="s">
        <v>297</v>
      </c>
    </row>
    <row r="39" spans="4:5" x14ac:dyDescent="0.25">
      <c r="D39" s="55" t="s">
        <v>298</v>
      </c>
      <c r="E39" s="48" t="s">
        <v>299</v>
      </c>
    </row>
    <row r="40" spans="4:5" x14ac:dyDescent="0.25">
      <c r="D40" s="55" t="s">
        <v>300</v>
      </c>
      <c r="E40" s="48" t="s">
        <v>301</v>
      </c>
    </row>
    <row r="41" spans="4:5" x14ac:dyDescent="0.25">
      <c r="D41" s="54" t="s">
        <v>302</v>
      </c>
      <c r="E41" s="48" t="s">
        <v>303</v>
      </c>
    </row>
    <row r="42" spans="4:5" x14ac:dyDescent="0.25">
      <c r="D42" s="54" t="s">
        <v>304</v>
      </c>
      <c r="E42" s="48" t="s">
        <v>305</v>
      </c>
    </row>
    <row r="43" spans="4:5" x14ac:dyDescent="0.25">
      <c r="D43" s="55" t="s">
        <v>306</v>
      </c>
      <c r="E43" s="48" t="s">
        <v>307</v>
      </c>
    </row>
    <row r="44" spans="4:5" x14ac:dyDescent="0.25">
      <c r="D44" s="56" t="s">
        <v>308</v>
      </c>
      <c r="E44" s="48" t="s">
        <v>309</v>
      </c>
    </row>
    <row r="45" spans="4:5" x14ac:dyDescent="0.25">
      <c r="D45" s="50" t="s">
        <v>310</v>
      </c>
      <c r="E45" s="48" t="s">
        <v>311</v>
      </c>
    </row>
    <row r="46" spans="4:5" x14ac:dyDescent="0.25">
      <c r="D46" s="50" t="s">
        <v>312</v>
      </c>
      <c r="E46" s="48" t="s">
        <v>313</v>
      </c>
    </row>
    <row r="47" spans="4:5" x14ac:dyDescent="0.25">
      <c r="D47" s="50" t="s">
        <v>314</v>
      </c>
      <c r="E47" s="48" t="s">
        <v>315</v>
      </c>
    </row>
    <row r="48" spans="4:5" x14ac:dyDescent="0.25">
      <c r="D48" s="50" t="s">
        <v>316</v>
      </c>
      <c r="E48" s="48" t="s">
        <v>317</v>
      </c>
    </row>
    <row r="49" spans="4:4" x14ac:dyDescent="0.25">
      <c r="D49" s="53" t="s">
        <v>318</v>
      </c>
    </row>
    <row r="50" spans="4:4" x14ac:dyDescent="0.25">
      <c r="D50" s="50" t="s">
        <v>319</v>
      </c>
    </row>
    <row r="51" spans="4:4" x14ac:dyDescent="0.25">
      <c r="D51" s="50" t="s">
        <v>320</v>
      </c>
    </row>
    <row r="52" spans="4:4" x14ac:dyDescent="0.25">
      <c r="D52" s="53" t="s">
        <v>321</v>
      </c>
    </row>
    <row r="53" spans="4:4" x14ac:dyDescent="0.25">
      <c r="D53" s="56" t="s">
        <v>322</v>
      </c>
    </row>
    <row r="54" spans="4:4" x14ac:dyDescent="0.25">
      <c r="D54" s="56" t="s">
        <v>323</v>
      </c>
    </row>
    <row r="55" spans="4:4" x14ac:dyDescent="0.25">
      <c r="D55" s="56" t="s">
        <v>324</v>
      </c>
    </row>
    <row r="56" spans="4:4" x14ac:dyDescent="0.25">
      <c r="D56" s="56" t="s">
        <v>325</v>
      </c>
    </row>
  </sheetData>
  <mergeCells count="1">
    <mergeCell ref="D27:D30"/>
  </mergeCells>
  <pageMargins left="0.7" right="0.7" top="0.75" bottom="0.75" header="0.3" footer="0.3"/>
  <pageSetup scale="2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D996C-CE17-4FFA-90B3-6F55F3855AC9}">
  <sheetPr>
    <tabColor theme="7" tint="0.39997558519241921"/>
    <pageSetUpPr fitToPage="1"/>
  </sheetPr>
  <dimension ref="A1:AO42"/>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360</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5">
        <v>161155000</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91" t="s">
        <v>36</v>
      </c>
      <c r="B22" s="190"/>
      <c r="C22" s="171">
        <v>161155000</v>
      </c>
      <c r="D22" s="156"/>
      <c r="E22" s="156"/>
      <c r="F22" s="154"/>
      <c r="G22" s="154"/>
      <c r="H22" s="154"/>
      <c r="I22" s="154"/>
      <c r="J22" s="154"/>
      <c r="K22" s="154"/>
      <c r="L22" s="154"/>
      <c r="M22" s="154"/>
      <c r="N22" s="80">
        <f>SUM(B22:M22)</f>
        <v>161155000</v>
      </c>
      <c r="O22" s="82"/>
      <c r="P22" s="135" t="s">
        <v>37</v>
      </c>
      <c r="Q22" s="147">
        <v>94636800</v>
      </c>
      <c r="R22" s="148">
        <v>995928000</v>
      </c>
      <c r="S22" s="148"/>
      <c r="T22" s="148"/>
      <c r="U22" s="148"/>
      <c r="V22" s="148"/>
      <c r="W22" s="148"/>
      <c r="X22" s="148">
        <v>900918200</v>
      </c>
      <c r="Y22" s="148"/>
      <c r="Z22" s="148"/>
      <c r="AA22" s="148"/>
      <c r="AB22" s="148"/>
      <c r="AC22" s="103">
        <f>SUM(Q22:AB22)</f>
        <v>1991483000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142692000</v>
      </c>
      <c r="R23" s="150"/>
      <c r="S23" s="150"/>
      <c r="T23" s="150"/>
      <c r="U23" s="150"/>
      <c r="V23" s="150"/>
      <c r="W23" s="150"/>
      <c r="X23" s="150"/>
      <c r="Y23" s="150"/>
      <c r="Z23" s="150"/>
      <c r="AA23" s="150"/>
      <c r="AB23" s="150"/>
      <c r="AC23" s="79">
        <f>SUM(Q23:AB23)</f>
        <v>142692000</v>
      </c>
      <c r="AD23" s="79">
        <f>AC23/SUM(Q22:V22)</f>
        <v>0.13084229382793208</v>
      </c>
      <c r="AE23" s="83">
        <f>AC23/AC22</f>
        <v>7.1651126321439856E-2</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5914800</v>
      </c>
      <c r="S24" s="150">
        <v>180775000</v>
      </c>
      <c r="T24" s="150">
        <v>180775000</v>
      </c>
      <c r="U24" s="150">
        <v>180775000</v>
      </c>
      <c r="V24" s="150">
        <v>180775000</v>
      </c>
      <c r="W24" s="150">
        <v>180775000</v>
      </c>
      <c r="X24" s="150">
        <v>180775000</v>
      </c>
      <c r="Y24" s="150">
        <v>180775000</v>
      </c>
      <c r="Z24" s="150">
        <v>180775000</v>
      </c>
      <c r="AA24" s="150">
        <v>180775000</v>
      </c>
      <c r="AB24" s="150">
        <v>358593200</v>
      </c>
      <c r="AC24" s="79">
        <f>SUM(Q24:AB24)</f>
        <v>1991483000</v>
      </c>
      <c r="AD24" s="79"/>
      <c r="AE24" s="105"/>
      <c r="AF24" s="1"/>
    </row>
    <row r="25" spans="1:32" ht="32.1" customHeight="1" thickBot="1" x14ac:dyDescent="0.3">
      <c r="A25" s="137" t="s">
        <v>41</v>
      </c>
      <c r="B25" s="151">
        <v>0</v>
      </c>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360</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65.45" customHeight="1" x14ac:dyDescent="0.25">
      <c r="A35" s="293" t="s">
        <v>360</v>
      </c>
      <c r="B35" s="295">
        <f>SUM(B41)</f>
        <v>0.05</v>
      </c>
      <c r="C35" s="23" t="s">
        <v>57</v>
      </c>
      <c r="D35" s="145">
        <v>1</v>
      </c>
      <c r="E35" s="145">
        <v>1</v>
      </c>
      <c r="F35" s="145">
        <v>1</v>
      </c>
      <c r="G35" s="145">
        <v>1</v>
      </c>
      <c r="H35" s="145">
        <v>1</v>
      </c>
      <c r="I35" s="158">
        <v>0</v>
      </c>
      <c r="J35" s="158">
        <v>0</v>
      </c>
      <c r="K35" s="158">
        <v>0</v>
      </c>
      <c r="L35" s="158">
        <v>0</v>
      </c>
      <c r="M35" s="158">
        <v>0</v>
      </c>
      <c r="N35" s="158">
        <v>0</v>
      </c>
      <c r="O35" s="158">
        <v>0</v>
      </c>
      <c r="P35" s="141">
        <v>1</v>
      </c>
      <c r="Q35" s="297" t="s">
        <v>531</v>
      </c>
      <c r="R35" s="298"/>
      <c r="S35" s="298"/>
      <c r="T35" s="299"/>
      <c r="U35" s="280" t="s">
        <v>531</v>
      </c>
      <c r="V35" s="280"/>
      <c r="W35" s="280"/>
      <c r="X35" s="280"/>
      <c r="Y35" s="280" t="s">
        <v>532</v>
      </c>
      <c r="Z35" s="280"/>
      <c r="AA35" s="280"/>
      <c r="AB35" s="280"/>
      <c r="AC35" s="280" t="s">
        <v>533</v>
      </c>
      <c r="AD35" s="280"/>
      <c r="AE35" s="281"/>
      <c r="AG35" s="21"/>
      <c r="AH35" s="21"/>
      <c r="AI35" s="21"/>
      <c r="AJ35" s="21"/>
      <c r="AK35" s="21"/>
      <c r="AL35" s="21"/>
      <c r="AM35" s="21"/>
      <c r="AN35" s="21"/>
      <c r="AO35" s="21"/>
    </row>
    <row r="36" spans="1:41" ht="65.45" customHeight="1" thickBot="1" x14ac:dyDescent="0.3">
      <c r="A36" s="294"/>
      <c r="B36" s="296"/>
      <c r="C36" s="24" t="s">
        <v>58</v>
      </c>
      <c r="D36" s="168">
        <v>1</v>
      </c>
      <c r="E36" s="168"/>
      <c r="F36" s="168"/>
      <c r="G36" s="169"/>
      <c r="H36" s="169"/>
      <c r="I36" s="169"/>
      <c r="J36" s="169"/>
      <c r="K36" s="169"/>
      <c r="L36" s="169"/>
      <c r="M36" s="169"/>
      <c r="N36" s="169"/>
      <c r="O36" s="169"/>
      <c r="P36" s="70">
        <f>SUM(D36:O36)</f>
        <v>1</v>
      </c>
      <c r="Q36" s="300"/>
      <c r="R36" s="301"/>
      <c r="S36" s="301"/>
      <c r="T36" s="302"/>
      <c r="U36" s="282"/>
      <c r="V36" s="282"/>
      <c r="W36" s="282"/>
      <c r="X36" s="282"/>
      <c r="Y36" s="282"/>
      <c r="Z36" s="282"/>
      <c r="AA36" s="282"/>
      <c r="AB36" s="282"/>
      <c r="AC36" s="282"/>
      <c r="AD36" s="282"/>
      <c r="AE36" s="283"/>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111.95" customHeight="1" x14ac:dyDescent="0.25">
      <c r="A41" s="324" t="s">
        <v>361</v>
      </c>
      <c r="B41" s="326">
        <v>0.05</v>
      </c>
      <c r="C41" s="29" t="s">
        <v>57</v>
      </c>
      <c r="D41" s="173">
        <v>0.2</v>
      </c>
      <c r="E41" s="173">
        <v>0.2</v>
      </c>
      <c r="F41" s="173">
        <v>0.2</v>
      </c>
      <c r="G41" s="173">
        <v>0.2</v>
      </c>
      <c r="H41" s="173">
        <v>0.2</v>
      </c>
      <c r="I41" s="158">
        <v>0</v>
      </c>
      <c r="J41" s="158">
        <v>0</v>
      </c>
      <c r="K41" s="158">
        <v>0</v>
      </c>
      <c r="L41" s="158">
        <v>0</v>
      </c>
      <c r="M41" s="158">
        <v>0</v>
      </c>
      <c r="N41" s="158">
        <v>0</v>
      </c>
      <c r="O41" s="158">
        <v>0</v>
      </c>
      <c r="P41" s="108">
        <f t="shared" ref="P41:P42" si="0">SUM(D41:O41)</f>
        <v>1</v>
      </c>
      <c r="Q41" s="307" t="s">
        <v>553</v>
      </c>
      <c r="R41" s="308"/>
      <c r="S41" s="308"/>
      <c r="T41" s="308"/>
      <c r="U41" s="308"/>
      <c r="V41" s="308"/>
      <c r="W41" s="308"/>
      <c r="X41" s="309"/>
      <c r="Y41" s="313" t="s">
        <v>602</v>
      </c>
      <c r="Z41" s="308"/>
      <c r="AA41" s="308"/>
      <c r="AB41" s="308"/>
      <c r="AC41" s="308"/>
      <c r="AD41" s="308"/>
      <c r="AE41" s="314"/>
      <c r="AG41" s="26"/>
      <c r="AH41" s="26"/>
      <c r="AI41" s="26"/>
      <c r="AJ41" s="26"/>
      <c r="AK41" s="26"/>
      <c r="AL41" s="26"/>
      <c r="AM41" s="26"/>
      <c r="AN41" s="26"/>
      <c r="AO41" s="26"/>
    </row>
    <row r="42" spans="1:41" ht="111.95" customHeight="1" thickBot="1" x14ac:dyDescent="0.3">
      <c r="A42" s="325"/>
      <c r="B42" s="327"/>
      <c r="C42" s="24" t="s">
        <v>58</v>
      </c>
      <c r="D42" s="30">
        <v>0.2</v>
      </c>
      <c r="E42" s="30"/>
      <c r="F42" s="30"/>
      <c r="G42" s="30"/>
      <c r="H42" s="30"/>
      <c r="I42" s="30"/>
      <c r="J42" s="30"/>
      <c r="K42" s="30"/>
      <c r="L42" s="30"/>
      <c r="M42" s="30"/>
      <c r="N42" s="30"/>
      <c r="O42" s="30"/>
      <c r="P42" s="109">
        <f t="shared" si="0"/>
        <v>0.2</v>
      </c>
      <c r="Q42" s="310"/>
      <c r="R42" s="311"/>
      <c r="S42" s="311"/>
      <c r="T42" s="311"/>
      <c r="U42" s="311"/>
      <c r="V42" s="311"/>
      <c r="W42" s="311"/>
      <c r="X42" s="312"/>
      <c r="Y42" s="310"/>
      <c r="Z42" s="311"/>
      <c r="AA42" s="311"/>
      <c r="AB42" s="311"/>
      <c r="AC42" s="311"/>
      <c r="AD42" s="311"/>
      <c r="AE42" s="315"/>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Y35 AC35 Q35 Q41" xr:uid="{EC677FEF-8094-4D25-86F3-E5446C3C36FA}">
      <formula1>2000</formula1>
    </dataValidation>
    <dataValidation type="textLength" operator="lessThanOrEqual" allowBlank="1" showInputMessage="1" showErrorMessage="1" errorTitle="Máximo 2.000 caracteres" error="Máximo 2.000 caracteres" promptTitle="2.000 caracteres" sqref="Q30:Q31" xr:uid="{9CA51070-8155-41C5-B37A-6798C57D7D3E}">
      <formula1>2000</formula1>
    </dataValidation>
    <dataValidation type="list" allowBlank="1" showInputMessage="1" showErrorMessage="1" sqref="C7:C9" xr:uid="{8C9AEB0A-5C2D-47F9-B2EB-7FE0E1F8C058}">
      <formula1>$B$21:$M$21</formula1>
    </dataValidation>
  </dataValidations>
  <hyperlinks>
    <hyperlink ref="Y41" r:id="rId1" xr:uid="{5CE61579-1EEE-4979-AAF8-61CBCEC5B795}"/>
  </hyperlinks>
  <pageMargins left="0.25" right="0.25" top="0.75" bottom="0.75" header="0.3" footer="0.3"/>
  <pageSetup scale="20" orientation="landscape"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FBC0-8469-45EE-BB60-3CECBBDD7136}">
  <sheetPr>
    <tabColor theme="7" tint="0.39997558519241921"/>
    <pageSetUpPr fitToPage="1"/>
  </sheetPr>
  <dimension ref="A1:AO44"/>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362</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5">
        <v>3484934374</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v>895000000</v>
      </c>
      <c r="C22" s="154">
        <v>895000000</v>
      </c>
      <c r="D22" s="154">
        <v>945160286</v>
      </c>
      <c r="E22" s="154">
        <v>584182114</v>
      </c>
      <c r="F22" s="154">
        <v>145591974</v>
      </c>
      <c r="G22" s="154">
        <v>20000000</v>
      </c>
      <c r="H22" s="154"/>
      <c r="I22" s="154"/>
      <c r="J22" s="154"/>
      <c r="K22" s="154"/>
      <c r="L22" s="154"/>
      <c r="M22" s="154"/>
      <c r="N22" s="80">
        <f>SUM(B22:M22)</f>
        <v>3484934374</v>
      </c>
      <c r="O22" s="82"/>
      <c r="P22" s="135" t="s">
        <v>37</v>
      </c>
      <c r="Q22" s="147"/>
      <c r="R22" s="148">
        <v>950861460</v>
      </c>
      <c r="S22" s="148">
        <v>996966817</v>
      </c>
      <c r="T22" s="148"/>
      <c r="U22" s="148">
        <v>7395022723</v>
      </c>
      <c r="V22" s="148"/>
      <c r="W22" s="148"/>
      <c r="X22" s="148"/>
      <c r="Y22" s="148"/>
      <c r="Z22" s="148"/>
      <c r="AA22" s="148"/>
      <c r="AB22" s="148"/>
      <c r="AC22" s="103">
        <f>SUM(Q22:AB22)</f>
        <v>9342851000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0</v>
      </c>
      <c r="R23" s="150"/>
      <c r="S23" s="150"/>
      <c r="T23" s="150"/>
      <c r="U23" s="150"/>
      <c r="V23" s="150"/>
      <c r="W23" s="150"/>
      <c r="X23" s="150"/>
      <c r="Y23" s="150"/>
      <c r="Z23" s="150"/>
      <c r="AA23" s="150"/>
      <c r="AB23" s="150"/>
      <c r="AC23" s="79">
        <f>SUM(Q23:AB23)</f>
        <v>0</v>
      </c>
      <c r="AD23" s="79">
        <f>AC23/SUM(Q22:V22)</f>
        <v>0</v>
      </c>
      <c r="AE23" s="83">
        <f>AC23/AC22</f>
        <v>0</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c r="S24" s="150"/>
      <c r="T24" s="150">
        <v>362000000</v>
      </c>
      <c r="U24" s="150">
        <v>977000000</v>
      </c>
      <c r="V24" s="150">
        <v>977000000</v>
      </c>
      <c r="W24" s="150">
        <v>977000000</v>
      </c>
      <c r="X24" s="150">
        <v>977000000</v>
      </c>
      <c r="Y24" s="150">
        <v>977000000</v>
      </c>
      <c r="Z24" s="150">
        <v>977000000</v>
      </c>
      <c r="AA24" s="150">
        <v>977000000</v>
      </c>
      <c r="AB24" s="150">
        <v>2141851000</v>
      </c>
      <c r="AC24" s="79">
        <f>SUM(Q24:AB24)</f>
        <v>9342851000</v>
      </c>
      <c r="AD24" s="79"/>
      <c r="AE24" s="105"/>
      <c r="AF24" s="1"/>
    </row>
    <row r="25" spans="1:32" ht="32.1" customHeight="1" thickBot="1" x14ac:dyDescent="0.3">
      <c r="A25" s="137" t="s">
        <v>41</v>
      </c>
      <c r="B25" s="151">
        <v>853254523</v>
      </c>
      <c r="C25" s="152"/>
      <c r="D25" s="152"/>
      <c r="E25" s="152"/>
      <c r="F25" s="152"/>
      <c r="G25" s="152"/>
      <c r="H25" s="152"/>
      <c r="I25" s="152"/>
      <c r="J25" s="152"/>
      <c r="K25" s="152"/>
      <c r="L25" s="152"/>
      <c r="M25" s="152"/>
      <c r="N25" s="113">
        <f>SUM(B25:M25)</f>
        <v>853254523</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51.75" customHeight="1" thickBot="1" x14ac:dyDescent="0.3">
      <c r="A30" s="106" t="s">
        <v>362</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226.5" customHeight="1" x14ac:dyDescent="0.25">
      <c r="A35" s="293" t="s">
        <v>362</v>
      </c>
      <c r="B35" s="295">
        <f>SUM(B41:B44)</f>
        <v>0.15000000000000002</v>
      </c>
      <c r="C35" s="23" t="s">
        <v>57</v>
      </c>
      <c r="D35" s="22">
        <v>6</v>
      </c>
      <c r="E35" s="22">
        <v>6</v>
      </c>
      <c r="F35" s="22">
        <v>6</v>
      </c>
      <c r="G35" s="22">
        <v>6</v>
      </c>
      <c r="H35" s="22">
        <v>6</v>
      </c>
      <c r="I35" s="22">
        <v>0</v>
      </c>
      <c r="J35" s="22">
        <v>0</v>
      </c>
      <c r="K35" s="22">
        <v>0</v>
      </c>
      <c r="L35" s="22">
        <v>0</v>
      </c>
      <c r="M35" s="22">
        <v>0</v>
      </c>
      <c r="N35" s="22">
        <v>0</v>
      </c>
      <c r="O35" s="22">
        <v>0</v>
      </c>
      <c r="P35" s="22">
        <v>6</v>
      </c>
      <c r="Q35" s="297" t="s">
        <v>568</v>
      </c>
      <c r="R35" s="298"/>
      <c r="S35" s="298"/>
      <c r="T35" s="299"/>
      <c r="U35" s="280" t="s">
        <v>572</v>
      </c>
      <c r="V35" s="280"/>
      <c r="W35" s="280"/>
      <c r="X35" s="280"/>
      <c r="Y35" s="280" t="s">
        <v>569</v>
      </c>
      <c r="Z35" s="280"/>
      <c r="AA35" s="280"/>
      <c r="AB35" s="280"/>
      <c r="AC35" s="280" t="s">
        <v>570</v>
      </c>
      <c r="AD35" s="280"/>
      <c r="AE35" s="281"/>
      <c r="AG35" s="21"/>
      <c r="AH35" s="21"/>
      <c r="AI35" s="21"/>
      <c r="AJ35" s="21"/>
      <c r="AK35" s="21"/>
      <c r="AL35" s="21"/>
      <c r="AM35" s="21"/>
      <c r="AN35" s="21"/>
      <c r="AO35" s="21"/>
    </row>
    <row r="36" spans="1:41" ht="226.5" customHeight="1" thickBot="1" x14ac:dyDescent="0.3">
      <c r="A36" s="294"/>
      <c r="B36" s="296"/>
      <c r="C36" s="24" t="s">
        <v>58</v>
      </c>
      <c r="D36" s="172">
        <v>6</v>
      </c>
      <c r="E36" s="172"/>
      <c r="F36" s="172"/>
      <c r="G36" s="172"/>
      <c r="H36" s="172"/>
      <c r="I36" s="172"/>
      <c r="J36" s="172"/>
      <c r="K36" s="172"/>
      <c r="L36" s="172"/>
      <c r="M36" s="172"/>
      <c r="N36" s="172"/>
      <c r="O36" s="172"/>
      <c r="P36" s="142">
        <v>6</v>
      </c>
      <c r="Q36" s="300"/>
      <c r="R36" s="301"/>
      <c r="S36" s="301"/>
      <c r="T36" s="302"/>
      <c r="U36" s="282"/>
      <c r="V36" s="282"/>
      <c r="W36" s="282"/>
      <c r="X36" s="282"/>
      <c r="Y36" s="282"/>
      <c r="Z36" s="282"/>
      <c r="AA36" s="282"/>
      <c r="AB36" s="282"/>
      <c r="AC36" s="282"/>
      <c r="AD36" s="282"/>
      <c r="AE36" s="283"/>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89.45" customHeight="1" x14ac:dyDescent="0.25">
      <c r="A41" s="316" t="s">
        <v>363</v>
      </c>
      <c r="B41" s="328">
        <v>0.05</v>
      </c>
      <c r="C41" s="29" t="s">
        <v>57</v>
      </c>
      <c r="D41" s="173">
        <v>0.2</v>
      </c>
      <c r="E41" s="173">
        <v>0.2</v>
      </c>
      <c r="F41" s="173">
        <v>0.2</v>
      </c>
      <c r="G41" s="173">
        <v>0.2</v>
      </c>
      <c r="H41" s="173">
        <v>0.2</v>
      </c>
      <c r="I41" s="158">
        <v>0</v>
      </c>
      <c r="J41" s="158">
        <v>0</v>
      </c>
      <c r="K41" s="158">
        <v>0</v>
      </c>
      <c r="L41" s="158">
        <v>0</v>
      </c>
      <c r="M41" s="158">
        <v>0</v>
      </c>
      <c r="N41" s="158">
        <v>0</v>
      </c>
      <c r="O41" s="158">
        <v>0</v>
      </c>
      <c r="P41" s="108">
        <f t="shared" ref="P41:P44" si="0">SUM(D41:O41)</f>
        <v>1</v>
      </c>
      <c r="Q41" s="307" t="s">
        <v>573</v>
      </c>
      <c r="R41" s="308"/>
      <c r="S41" s="308"/>
      <c r="T41" s="308"/>
      <c r="U41" s="308"/>
      <c r="V41" s="308"/>
      <c r="W41" s="308"/>
      <c r="X41" s="309"/>
      <c r="Y41" s="313" t="s">
        <v>604</v>
      </c>
      <c r="Z41" s="308"/>
      <c r="AA41" s="308"/>
      <c r="AB41" s="308"/>
      <c r="AC41" s="308"/>
      <c r="AD41" s="308"/>
      <c r="AE41" s="314"/>
    </row>
    <row r="42" spans="1:41" ht="89.45" customHeight="1" x14ac:dyDescent="0.25">
      <c r="A42" s="317"/>
      <c r="B42" s="329"/>
      <c r="C42" s="27" t="s">
        <v>58</v>
      </c>
      <c r="D42" s="28">
        <v>0.2</v>
      </c>
      <c r="E42" s="28"/>
      <c r="F42" s="28"/>
      <c r="G42" s="28"/>
      <c r="H42" s="28"/>
      <c r="I42" s="28"/>
      <c r="J42" s="28"/>
      <c r="K42" s="28"/>
      <c r="L42" s="28"/>
      <c r="M42" s="28"/>
      <c r="N42" s="28"/>
      <c r="O42" s="28"/>
      <c r="P42" s="108">
        <f t="shared" si="0"/>
        <v>0.2</v>
      </c>
      <c r="Q42" s="320"/>
      <c r="R42" s="321"/>
      <c r="S42" s="321"/>
      <c r="T42" s="321"/>
      <c r="U42" s="321"/>
      <c r="V42" s="321"/>
      <c r="W42" s="321"/>
      <c r="X42" s="322"/>
      <c r="Y42" s="320"/>
      <c r="Z42" s="321"/>
      <c r="AA42" s="321"/>
      <c r="AB42" s="321"/>
      <c r="AC42" s="321"/>
      <c r="AD42" s="321"/>
      <c r="AE42" s="323"/>
    </row>
    <row r="43" spans="1:41" ht="89.1" customHeight="1" x14ac:dyDescent="0.25">
      <c r="A43" s="303" t="s">
        <v>364</v>
      </c>
      <c r="B43" s="326">
        <v>0.1</v>
      </c>
      <c r="C43" s="29" t="s">
        <v>57</v>
      </c>
      <c r="D43" s="173">
        <v>0.2</v>
      </c>
      <c r="E43" s="173">
        <v>0.2</v>
      </c>
      <c r="F43" s="173">
        <v>0.2</v>
      </c>
      <c r="G43" s="173">
        <v>0.2</v>
      </c>
      <c r="H43" s="173">
        <v>0.2</v>
      </c>
      <c r="I43" s="158">
        <v>0</v>
      </c>
      <c r="J43" s="158">
        <v>0</v>
      </c>
      <c r="K43" s="158">
        <v>0</v>
      </c>
      <c r="L43" s="158">
        <v>0</v>
      </c>
      <c r="M43" s="158">
        <v>0</v>
      </c>
      <c r="N43" s="158">
        <v>0</v>
      </c>
      <c r="O43" s="158">
        <v>0</v>
      </c>
      <c r="P43" s="108">
        <f t="shared" si="0"/>
        <v>1</v>
      </c>
      <c r="Q43" s="307" t="s">
        <v>574</v>
      </c>
      <c r="R43" s="308"/>
      <c r="S43" s="308"/>
      <c r="T43" s="308"/>
      <c r="U43" s="308"/>
      <c r="V43" s="308"/>
      <c r="W43" s="308"/>
      <c r="X43" s="309"/>
      <c r="Y43" s="313" t="s">
        <v>603</v>
      </c>
      <c r="Z43" s="308"/>
      <c r="AA43" s="308"/>
      <c r="AB43" s="308"/>
      <c r="AC43" s="308"/>
      <c r="AD43" s="308"/>
      <c r="AE43" s="314"/>
    </row>
    <row r="44" spans="1:41" ht="89.1" customHeight="1" thickBot="1" x14ac:dyDescent="0.3">
      <c r="A44" s="304"/>
      <c r="B44" s="327"/>
      <c r="C44" s="24" t="s">
        <v>58</v>
      </c>
      <c r="D44" s="30">
        <v>0.2</v>
      </c>
      <c r="E44" s="30"/>
      <c r="F44" s="30"/>
      <c r="G44" s="30"/>
      <c r="H44" s="30"/>
      <c r="I44" s="30"/>
      <c r="J44" s="30"/>
      <c r="K44" s="30"/>
      <c r="L44" s="30"/>
      <c r="M44" s="30"/>
      <c r="N44" s="30"/>
      <c r="O44" s="30"/>
      <c r="P44" s="109">
        <f t="shared" si="0"/>
        <v>0.2</v>
      </c>
      <c r="Q44" s="310"/>
      <c r="R44" s="311"/>
      <c r="S44" s="311"/>
      <c r="T44" s="311"/>
      <c r="U44" s="311"/>
      <c r="V44" s="311"/>
      <c r="W44" s="311"/>
      <c r="X44" s="312"/>
      <c r="Y44" s="310"/>
      <c r="Z44" s="311"/>
      <c r="AA44" s="311"/>
      <c r="AB44" s="311"/>
      <c r="AC44" s="311"/>
      <c r="AD44" s="311"/>
      <c r="AE44" s="31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850BD99-682E-4864-B1D7-67601BEEF34F}">
      <formula1>$B$21:$M$21</formula1>
    </dataValidation>
    <dataValidation type="textLength" operator="lessThanOrEqual" allowBlank="1" showInputMessage="1" showErrorMessage="1" errorTitle="Máximo 2.000 caracteres" error="Máximo 2.000 caracteres" promptTitle="2.000 caracteres" sqref="Q30:Q31" xr:uid="{FF10ED60-A28E-41DF-88FE-A3B1E7A3DEC2}">
      <formula1>2000</formula1>
    </dataValidation>
    <dataValidation type="textLength" operator="lessThanOrEqual" allowBlank="1" showInputMessage="1" showErrorMessage="1" errorTitle="Máximo 2.000 caracteres" error="Máximo 2.000 caracteres" sqref="AC35 Q35 Y35 Q41 Q43" xr:uid="{A6E01319-3A88-4792-B50E-D77D8FF439C8}">
      <formula1>2000</formula1>
    </dataValidation>
  </dataValidations>
  <hyperlinks>
    <hyperlink ref="Y43" r:id="rId1" xr:uid="{2DFC7CCB-408C-40DB-BD70-1D4095A8CC95}"/>
    <hyperlink ref="Y41" r:id="rId2" xr:uid="{32200356-9050-45D2-8C0C-D0763ACE2840}"/>
  </hyperlinks>
  <pageMargins left="0.25" right="0.25" top="0.75" bottom="0.75" header="0.3" footer="0.3"/>
  <pageSetup scale="20" orientation="landscape"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5A21C-CAF0-4531-B98A-103F45D1A9A8}">
  <sheetPr>
    <tabColor theme="7" tint="0.39997558519241921"/>
    <pageSetUpPr fitToPage="1"/>
  </sheetPr>
  <dimension ref="A1:AO44"/>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365</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5">
        <v>55649000</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v>0</v>
      </c>
      <c r="C22" s="154">
        <v>55649000</v>
      </c>
      <c r="D22" s="154"/>
      <c r="E22" s="154"/>
      <c r="F22" s="154"/>
      <c r="G22" s="154"/>
      <c r="H22" s="154"/>
      <c r="I22" s="154"/>
      <c r="J22" s="154"/>
      <c r="K22" s="154"/>
      <c r="L22" s="154"/>
      <c r="M22" s="154"/>
      <c r="N22" s="80">
        <f>SUM(B22:M22)</f>
        <v>55649000</v>
      </c>
      <c r="O22" s="82"/>
      <c r="P22" s="135" t="s">
        <v>37</v>
      </c>
      <c r="Q22" s="147">
        <v>371258800</v>
      </c>
      <c r="R22" s="148">
        <v>325782000</v>
      </c>
      <c r="S22" s="148"/>
      <c r="T22" s="148"/>
      <c r="U22" s="148"/>
      <c r="V22" s="148"/>
      <c r="W22" s="148"/>
      <c r="X22" s="148">
        <v>552048200</v>
      </c>
      <c r="Y22" s="148"/>
      <c r="Z22" s="148"/>
      <c r="AA22" s="148"/>
      <c r="AB22" s="148"/>
      <c r="AC22" s="103">
        <f>SUM(Q22:AB22)</f>
        <v>1249089000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241235833</v>
      </c>
      <c r="R23" s="150"/>
      <c r="S23" s="150"/>
      <c r="T23" s="150"/>
      <c r="U23" s="150"/>
      <c r="V23" s="150"/>
      <c r="W23" s="150"/>
      <c r="X23" s="150"/>
      <c r="Y23" s="150"/>
      <c r="Z23" s="150"/>
      <c r="AA23" s="150"/>
      <c r="AB23" s="150"/>
      <c r="AC23" s="79">
        <f>SUM(Q23:AB23)</f>
        <v>241235833</v>
      </c>
      <c r="AD23" s="79">
        <f>AC23/SUM(Q22:V22)</f>
        <v>0.34608567102528287</v>
      </c>
      <c r="AE23" s="83">
        <f>AC23/AC22</f>
        <v>0.19312941912065512</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22070800</v>
      </c>
      <c r="S24" s="150">
        <v>112495000</v>
      </c>
      <c r="T24" s="150">
        <v>112495000</v>
      </c>
      <c r="U24" s="150">
        <v>112495000</v>
      </c>
      <c r="V24" s="150">
        <v>112495000</v>
      </c>
      <c r="W24" s="150">
        <v>112495000</v>
      </c>
      <c r="X24" s="150">
        <v>112495000</v>
      </c>
      <c r="Y24" s="150">
        <v>112495000</v>
      </c>
      <c r="Z24" s="150">
        <v>112495000</v>
      </c>
      <c r="AA24" s="150">
        <v>112495000</v>
      </c>
      <c r="AB24" s="150">
        <v>214563200</v>
      </c>
      <c r="AC24" s="79">
        <f>SUM(Q24:AB24)</f>
        <v>1249089000</v>
      </c>
      <c r="AD24" s="79"/>
      <c r="AE24" s="105"/>
      <c r="AF24" s="1"/>
    </row>
    <row r="25" spans="1:32" ht="32.1" customHeight="1" thickBot="1" x14ac:dyDescent="0.3">
      <c r="A25" s="137" t="s">
        <v>41</v>
      </c>
      <c r="B25" s="151">
        <v>0</v>
      </c>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365</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105" customHeight="1" x14ac:dyDescent="0.25">
      <c r="A35" s="293" t="s">
        <v>365</v>
      </c>
      <c r="B35" s="295">
        <f>SUM(B41:B44)</f>
        <v>0.1</v>
      </c>
      <c r="C35" s="23" t="s">
        <v>57</v>
      </c>
      <c r="D35" s="158">
        <v>1</v>
      </c>
      <c r="E35" s="158">
        <v>1</v>
      </c>
      <c r="F35" s="158">
        <v>1</v>
      </c>
      <c r="G35" s="158">
        <v>1</v>
      </c>
      <c r="H35" s="158">
        <v>1</v>
      </c>
      <c r="I35" s="158">
        <v>0</v>
      </c>
      <c r="J35" s="158">
        <v>0</v>
      </c>
      <c r="K35" s="158">
        <v>0</v>
      </c>
      <c r="L35" s="158">
        <v>0</v>
      </c>
      <c r="M35" s="158">
        <v>0</v>
      </c>
      <c r="N35" s="158">
        <v>0</v>
      </c>
      <c r="O35" s="158">
        <v>0</v>
      </c>
      <c r="P35" s="141">
        <v>1</v>
      </c>
      <c r="Q35" s="297" t="s">
        <v>576</v>
      </c>
      <c r="R35" s="298"/>
      <c r="S35" s="298"/>
      <c r="T35" s="299"/>
      <c r="U35" s="280" t="s">
        <v>577</v>
      </c>
      <c r="V35" s="280"/>
      <c r="W35" s="280"/>
      <c r="X35" s="280"/>
      <c r="Y35" s="280" t="s">
        <v>527</v>
      </c>
      <c r="Z35" s="280"/>
      <c r="AA35" s="280"/>
      <c r="AB35" s="280"/>
      <c r="AC35" s="280" t="s">
        <v>571</v>
      </c>
      <c r="AD35" s="280"/>
      <c r="AE35" s="281"/>
      <c r="AG35" s="21"/>
      <c r="AH35" s="21"/>
      <c r="AI35" s="21"/>
      <c r="AJ35" s="21"/>
      <c r="AK35" s="21"/>
      <c r="AL35" s="21"/>
      <c r="AM35" s="21"/>
      <c r="AN35" s="21"/>
      <c r="AO35" s="21"/>
    </row>
    <row r="36" spans="1:41" ht="105" customHeight="1" thickBot="1" x14ac:dyDescent="0.3">
      <c r="A36" s="294"/>
      <c r="B36" s="296"/>
      <c r="C36" s="24" t="s">
        <v>58</v>
      </c>
      <c r="D36" s="168">
        <v>1</v>
      </c>
      <c r="E36" s="168"/>
      <c r="F36" s="168"/>
      <c r="G36" s="168"/>
      <c r="H36" s="168"/>
      <c r="I36" s="168"/>
      <c r="J36" s="168"/>
      <c r="K36" s="168"/>
      <c r="L36" s="168"/>
      <c r="M36" s="168"/>
      <c r="N36" s="168"/>
      <c r="O36" s="168"/>
      <c r="P36" s="70">
        <f>SUM(D36:O36)</f>
        <v>1</v>
      </c>
      <c r="Q36" s="300"/>
      <c r="R36" s="301"/>
      <c r="S36" s="301"/>
      <c r="T36" s="302"/>
      <c r="U36" s="282"/>
      <c r="V36" s="282"/>
      <c r="W36" s="282"/>
      <c r="X36" s="282"/>
      <c r="Y36" s="282"/>
      <c r="Z36" s="282"/>
      <c r="AA36" s="282"/>
      <c r="AB36" s="282"/>
      <c r="AC36" s="282"/>
      <c r="AD36" s="282"/>
      <c r="AE36" s="283"/>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102.95" customHeight="1" x14ac:dyDescent="0.25">
      <c r="A41" s="330" t="s">
        <v>366</v>
      </c>
      <c r="B41" s="328">
        <v>0.05</v>
      </c>
      <c r="C41" s="29" t="s">
        <v>57</v>
      </c>
      <c r="D41" s="173">
        <v>0.2</v>
      </c>
      <c r="E41" s="173">
        <v>0.2</v>
      </c>
      <c r="F41" s="173">
        <v>0.2</v>
      </c>
      <c r="G41" s="173">
        <v>0.2</v>
      </c>
      <c r="H41" s="173">
        <v>0.2</v>
      </c>
      <c r="I41" s="158">
        <v>0</v>
      </c>
      <c r="J41" s="158">
        <v>0</v>
      </c>
      <c r="K41" s="158">
        <v>0</v>
      </c>
      <c r="L41" s="158">
        <v>0</v>
      </c>
      <c r="M41" s="158">
        <v>0</v>
      </c>
      <c r="N41" s="158">
        <v>0</v>
      </c>
      <c r="O41" s="158">
        <v>0</v>
      </c>
      <c r="P41" s="108">
        <f t="shared" ref="P41:P44" si="0">SUM(D41:O41)</f>
        <v>1</v>
      </c>
      <c r="Q41" s="307" t="s">
        <v>575</v>
      </c>
      <c r="R41" s="308"/>
      <c r="S41" s="308"/>
      <c r="T41" s="308"/>
      <c r="U41" s="308"/>
      <c r="V41" s="308"/>
      <c r="W41" s="308"/>
      <c r="X41" s="309"/>
      <c r="Y41" s="313" t="s">
        <v>605</v>
      </c>
      <c r="Z41" s="308"/>
      <c r="AA41" s="308"/>
      <c r="AB41" s="308"/>
      <c r="AC41" s="308"/>
      <c r="AD41" s="308"/>
      <c r="AE41" s="314"/>
    </row>
    <row r="42" spans="1:41" ht="102.95" customHeight="1" x14ac:dyDescent="0.25">
      <c r="A42" s="324"/>
      <c r="B42" s="329"/>
      <c r="C42" s="27" t="s">
        <v>58</v>
      </c>
      <c r="D42" s="28">
        <v>0.2</v>
      </c>
      <c r="E42" s="28"/>
      <c r="F42" s="28"/>
      <c r="G42" s="28"/>
      <c r="H42" s="28"/>
      <c r="I42" s="28"/>
      <c r="J42" s="28"/>
      <c r="K42" s="28"/>
      <c r="L42" s="28"/>
      <c r="M42" s="28"/>
      <c r="N42" s="28"/>
      <c r="O42" s="28"/>
      <c r="P42" s="108">
        <f t="shared" si="0"/>
        <v>0.2</v>
      </c>
      <c r="Q42" s="320"/>
      <c r="R42" s="321"/>
      <c r="S42" s="321"/>
      <c r="T42" s="321"/>
      <c r="U42" s="321"/>
      <c r="V42" s="321"/>
      <c r="W42" s="321"/>
      <c r="X42" s="322"/>
      <c r="Y42" s="320"/>
      <c r="Z42" s="321"/>
      <c r="AA42" s="321"/>
      <c r="AB42" s="321"/>
      <c r="AC42" s="321"/>
      <c r="AD42" s="321"/>
      <c r="AE42" s="323"/>
    </row>
    <row r="43" spans="1:41" ht="78.95" customHeight="1" x14ac:dyDescent="0.25">
      <c r="A43" s="324" t="s">
        <v>367</v>
      </c>
      <c r="B43" s="326">
        <v>0.05</v>
      </c>
      <c r="C43" s="29" t="s">
        <v>57</v>
      </c>
      <c r="D43" s="173">
        <v>0.2</v>
      </c>
      <c r="E43" s="173">
        <v>0.2</v>
      </c>
      <c r="F43" s="173">
        <v>0.2</v>
      </c>
      <c r="G43" s="173">
        <v>0.2</v>
      </c>
      <c r="H43" s="173">
        <v>0.2</v>
      </c>
      <c r="I43" s="158">
        <v>0</v>
      </c>
      <c r="J43" s="158">
        <v>0</v>
      </c>
      <c r="K43" s="158">
        <v>0</v>
      </c>
      <c r="L43" s="158">
        <v>0</v>
      </c>
      <c r="M43" s="158">
        <v>0</v>
      </c>
      <c r="N43" s="158">
        <v>0</v>
      </c>
      <c r="O43" s="158">
        <v>0</v>
      </c>
      <c r="P43" s="108">
        <f t="shared" si="0"/>
        <v>1</v>
      </c>
      <c r="Q43" s="307" t="s">
        <v>578</v>
      </c>
      <c r="R43" s="308"/>
      <c r="S43" s="308"/>
      <c r="T43" s="308"/>
      <c r="U43" s="308"/>
      <c r="V43" s="308"/>
      <c r="W43" s="308"/>
      <c r="X43" s="309"/>
      <c r="Y43" s="313" t="s">
        <v>606</v>
      </c>
      <c r="Z43" s="308"/>
      <c r="AA43" s="308"/>
      <c r="AB43" s="308"/>
      <c r="AC43" s="308"/>
      <c r="AD43" s="308"/>
      <c r="AE43" s="314"/>
    </row>
    <row r="44" spans="1:41" ht="78.95" customHeight="1" thickBot="1" x14ac:dyDescent="0.3">
      <c r="A44" s="325"/>
      <c r="B44" s="327"/>
      <c r="C44" s="24" t="s">
        <v>58</v>
      </c>
      <c r="D44" s="30">
        <v>0.2</v>
      </c>
      <c r="E44" s="30"/>
      <c r="F44" s="30"/>
      <c r="G44" s="30"/>
      <c r="H44" s="30"/>
      <c r="I44" s="30"/>
      <c r="J44" s="30"/>
      <c r="K44" s="30"/>
      <c r="L44" s="30"/>
      <c r="M44" s="30"/>
      <c r="N44" s="30"/>
      <c r="O44" s="30"/>
      <c r="P44" s="109">
        <f t="shared" si="0"/>
        <v>0.2</v>
      </c>
      <c r="Q44" s="310"/>
      <c r="R44" s="311"/>
      <c r="S44" s="311"/>
      <c r="T44" s="311"/>
      <c r="U44" s="311"/>
      <c r="V44" s="311"/>
      <c r="W44" s="311"/>
      <c r="X44" s="312"/>
      <c r="Y44" s="310"/>
      <c r="Z44" s="311"/>
      <c r="AA44" s="311"/>
      <c r="AB44" s="311"/>
      <c r="AC44" s="311"/>
      <c r="AD44" s="311"/>
      <c r="AE44" s="31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xr:uid="{2F4E3482-9F9C-4F52-A270-069D224CE79F}">
      <formula1>2000</formula1>
    </dataValidation>
    <dataValidation type="textLength" operator="lessThanOrEqual" allowBlank="1" showInputMessage="1" showErrorMessage="1" errorTitle="Máximo 2.000 caracteres" error="Máximo 2.000 caracteres" promptTitle="2.000 caracteres" sqref="Q30:Q31" xr:uid="{5EE30C37-214A-4592-9455-2EEC052D918D}">
      <formula1>2000</formula1>
    </dataValidation>
    <dataValidation type="list" allowBlank="1" showInputMessage="1" showErrorMessage="1" sqref="C7:C9" xr:uid="{F7C64C21-9AD1-4850-9748-6A1CDFF38A2A}">
      <formula1>$B$21:$M$21</formula1>
    </dataValidation>
  </dataValidations>
  <hyperlinks>
    <hyperlink ref="Y41" r:id="rId1" xr:uid="{EFB30A3B-3DF4-4CD1-90ED-8A4DF499B654}"/>
    <hyperlink ref="Y43" r:id="rId2" xr:uid="{732AB089-1399-4AC6-9B8F-A398F68B7D30}"/>
  </hyperlinks>
  <pageMargins left="0.25" right="0.25" top="0.75" bottom="0.75" header="0.3" footer="0.3"/>
  <pageSetup scale="20" orientation="landscape"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D84D-9FD0-4641-8E17-5649904D07A0}">
  <sheetPr>
    <tabColor theme="7" tint="0.39997558519241921"/>
    <pageSetUpPr fitToPage="1"/>
  </sheetPr>
  <dimension ref="A1:AO48"/>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368</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7">
        <v>96815092</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v>15461694</v>
      </c>
      <c r="C22" s="154">
        <v>54506361</v>
      </c>
      <c r="D22" s="154">
        <v>3610694</v>
      </c>
      <c r="E22" s="154">
        <v>3236343</v>
      </c>
      <c r="F22" s="154"/>
      <c r="G22" s="154">
        <v>20000000</v>
      </c>
      <c r="H22" s="154"/>
      <c r="I22" s="154"/>
      <c r="J22" s="154"/>
      <c r="K22" s="154"/>
      <c r="L22" s="154"/>
      <c r="M22" s="154"/>
      <c r="N22" s="80">
        <f>SUM(B22:M22)</f>
        <v>96815092</v>
      </c>
      <c r="O22" s="82"/>
      <c r="P22" s="135" t="s">
        <v>37</v>
      </c>
      <c r="Q22" s="147">
        <v>482867200</v>
      </c>
      <c r="R22" s="148">
        <v>470064000</v>
      </c>
      <c r="S22" s="148">
        <v>103346000</v>
      </c>
      <c r="T22" s="148"/>
      <c r="U22" s="148">
        <v>202317000</v>
      </c>
      <c r="V22" s="148"/>
      <c r="W22" s="148"/>
      <c r="X22" s="148">
        <v>726832200</v>
      </c>
      <c r="Y22" s="148">
        <v>0</v>
      </c>
      <c r="Z22" s="148"/>
      <c r="AA22" s="148"/>
      <c r="AB22" s="148"/>
      <c r="AC22" s="103">
        <f>SUM(Q22:AB22)</f>
        <v>1985426400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24000000</v>
      </c>
      <c r="R23" s="150"/>
      <c r="S23" s="150"/>
      <c r="T23" s="150"/>
      <c r="U23" s="150"/>
      <c r="V23" s="150"/>
      <c r="W23" s="150"/>
      <c r="X23" s="150"/>
      <c r="Y23" s="150"/>
      <c r="Z23" s="150"/>
      <c r="AA23" s="150"/>
      <c r="AB23" s="150"/>
      <c r="AC23" s="79">
        <f>SUM(Q23:AB23)</f>
        <v>24000000</v>
      </c>
      <c r="AD23" s="79">
        <f>AC23/SUM(Q22:V22)</f>
        <v>1.906889448560942E-2</v>
      </c>
      <c r="AE23" s="83">
        <f>AC23/AC22</f>
        <v>1.2088083446457648E-2</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30179200</v>
      </c>
      <c r="S24" s="150">
        <v>157792000</v>
      </c>
      <c r="T24" s="150">
        <v>217814000</v>
      </c>
      <c r="U24" s="150">
        <v>161792000</v>
      </c>
      <c r="V24" s="150">
        <v>356109000</v>
      </c>
      <c r="W24" s="150">
        <v>153792000</v>
      </c>
      <c r="X24" s="150">
        <v>153792000</v>
      </c>
      <c r="Y24" s="150">
        <v>153792000</v>
      </c>
      <c r="Z24" s="150">
        <v>153792000</v>
      </c>
      <c r="AA24" s="150">
        <v>153792000</v>
      </c>
      <c r="AB24" s="150">
        <v>292780200</v>
      </c>
      <c r="AC24" s="79">
        <f>SUM(Q24:AB24)</f>
        <v>1985426400</v>
      </c>
      <c r="AD24" s="79"/>
      <c r="AE24" s="105"/>
      <c r="AF24" s="1"/>
    </row>
    <row r="25" spans="1:32" ht="32.1" customHeight="1" thickBot="1" x14ac:dyDescent="0.3">
      <c r="A25" s="137" t="s">
        <v>41</v>
      </c>
      <c r="B25" s="151">
        <v>11851000</v>
      </c>
      <c r="C25" s="152"/>
      <c r="D25" s="152"/>
      <c r="E25" s="152"/>
      <c r="F25" s="152"/>
      <c r="G25" s="152"/>
      <c r="H25" s="152"/>
      <c r="I25" s="152"/>
      <c r="J25" s="152"/>
      <c r="K25" s="152"/>
      <c r="L25" s="152"/>
      <c r="M25" s="152"/>
      <c r="N25" s="113">
        <f>SUM(B25:M25)</f>
        <v>11851000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368</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165.95" customHeight="1" x14ac:dyDescent="0.25">
      <c r="A35" s="293" t="s">
        <v>368</v>
      </c>
      <c r="B35" s="295">
        <f>SUM(B41:B48)</f>
        <v>0.15</v>
      </c>
      <c r="C35" s="23" t="s">
        <v>57</v>
      </c>
      <c r="D35" s="22">
        <v>4</v>
      </c>
      <c r="E35" s="22">
        <v>4</v>
      </c>
      <c r="F35" s="22">
        <v>4</v>
      </c>
      <c r="G35" s="22">
        <v>4</v>
      </c>
      <c r="H35" s="22">
        <v>4</v>
      </c>
      <c r="I35" s="22">
        <v>0</v>
      </c>
      <c r="J35" s="22">
        <v>0</v>
      </c>
      <c r="K35" s="22">
        <v>0</v>
      </c>
      <c r="L35" s="22">
        <v>0</v>
      </c>
      <c r="M35" s="22">
        <v>0</v>
      </c>
      <c r="N35" s="22">
        <v>0</v>
      </c>
      <c r="O35" s="22">
        <v>0</v>
      </c>
      <c r="P35" s="22">
        <v>4</v>
      </c>
      <c r="Q35" s="297" t="s">
        <v>564</v>
      </c>
      <c r="R35" s="298"/>
      <c r="S35" s="298"/>
      <c r="T35" s="299"/>
      <c r="U35" s="297" t="s">
        <v>565</v>
      </c>
      <c r="V35" s="298"/>
      <c r="W35" s="298"/>
      <c r="X35" s="299"/>
      <c r="Y35" s="280" t="s">
        <v>527</v>
      </c>
      <c r="Z35" s="280"/>
      <c r="AA35" s="280"/>
      <c r="AB35" s="280"/>
      <c r="AC35" s="280" t="s">
        <v>562</v>
      </c>
      <c r="AD35" s="280"/>
      <c r="AE35" s="281"/>
      <c r="AG35" s="21"/>
      <c r="AH35" s="21"/>
      <c r="AI35" s="21"/>
      <c r="AJ35" s="21"/>
      <c r="AK35" s="21"/>
      <c r="AL35" s="21"/>
      <c r="AM35" s="21"/>
      <c r="AN35" s="21"/>
      <c r="AO35" s="21"/>
    </row>
    <row r="36" spans="1:41" ht="120" customHeight="1" thickBot="1" x14ac:dyDescent="0.3">
      <c r="A36" s="294"/>
      <c r="B36" s="296"/>
      <c r="C36" s="24" t="s">
        <v>58</v>
      </c>
      <c r="D36" s="172">
        <v>4</v>
      </c>
      <c r="E36" s="172"/>
      <c r="F36" s="172"/>
      <c r="G36" s="179"/>
      <c r="H36" s="179"/>
      <c r="I36" s="179"/>
      <c r="J36" s="179"/>
      <c r="K36" s="179"/>
      <c r="L36" s="179"/>
      <c r="M36" s="179"/>
      <c r="N36" s="179"/>
      <c r="O36" s="179"/>
      <c r="P36" s="142">
        <v>4</v>
      </c>
      <c r="Q36" s="300"/>
      <c r="R36" s="301"/>
      <c r="S36" s="301"/>
      <c r="T36" s="302"/>
      <c r="U36" s="300"/>
      <c r="V36" s="301"/>
      <c r="W36" s="301"/>
      <c r="X36" s="302"/>
      <c r="Y36" s="282"/>
      <c r="Z36" s="282"/>
      <c r="AA36" s="282"/>
      <c r="AB36" s="282"/>
      <c r="AC36" s="282"/>
      <c r="AD36" s="282"/>
      <c r="AE36" s="283"/>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68.45" customHeight="1" x14ac:dyDescent="0.25">
      <c r="A41" s="330" t="s">
        <v>369</v>
      </c>
      <c r="B41" s="328">
        <v>0.03</v>
      </c>
      <c r="C41" s="29" t="s">
        <v>57</v>
      </c>
      <c r="D41" s="173">
        <v>0.2</v>
      </c>
      <c r="E41" s="173">
        <v>0.2</v>
      </c>
      <c r="F41" s="173">
        <v>0.2</v>
      </c>
      <c r="G41" s="173">
        <v>0.2</v>
      </c>
      <c r="H41" s="173">
        <v>0.2</v>
      </c>
      <c r="I41" s="158">
        <v>0</v>
      </c>
      <c r="J41" s="158">
        <v>0</v>
      </c>
      <c r="K41" s="158">
        <v>0</v>
      </c>
      <c r="L41" s="158">
        <v>0</v>
      </c>
      <c r="M41" s="158">
        <v>0</v>
      </c>
      <c r="N41" s="158">
        <v>0</v>
      </c>
      <c r="O41" s="158">
        <v>0</v>
      </c>
      <c r="P41" s="108">
        <f t="shared" ref="P41:P48" si="0">SUM(D41:O41)</f>
        <v>1</v>
      </c>
      <c r="Q41" s="307" t="s">
        <v>559</v>
      </c>
      <c r="R41" s="308"/>
      <c r="S41" s="308"/>
      <c r="T41" s="308"/>
      <c r="U41" s="308"/>
      <c r="V41" s="308"/>
      <c r="W41" s="308"/>
      <c r="X41" s="309"/>
      <c r="Y41" s="313" t="s">
        <v>607</v>
      </c>
      <c r="Z41" s="308"/>
      <c r="AA41" s="308"/>
      <c r="AB41" s="308"/>
      <c r="AC41" s="308"/>
      <c r="AD41" s="308"/>
      <c r="AE41" s="314"/>
      <c r="AG41" s="26"/>
      <c r="AH41" s="26"/>
      <c r="AI41" s="26"/>
      <c r="AJ41" s="26"/>
      <c r="AK41" s="26"/>
      <c r="AL41" s="26"/>
      <c r="AM41" s="26"/>
      <c r="AN41" s="26"/>
      <c r="AO41" s="26"/>
    </row>
    <row r="42" spans="1:41" ht="68.45" customHeight="1" x14ac:dyDescent="0.25">
      <c r="A42" s="324"/>
      <c r="B42" s="329"/>
      <c r="C42" s="27" t="s">
        <v>58</v>
      </c>
      <c r="D42" s="28">
        <v>0.2</v>
      </c>
      <c r="E42" s="28"/>
      <c r="F42" s="28"/>
      <c r="G42" s="28"/>
      <c r="H42" s="28"/>
      <c r="I42" s="28"/>
      <c r="J42" s="28"/>
      <c r="K42" s="28"/>
      <c r="L42" s="28"/>
      <c r="M42" s="28"/>
      <c r="N42" s="28"/>
      <c r="O42" s="28"/>
      <c r="P42" s="108">
        <f t="shared" si="0"/>
        <v>0.2</v>
      </c>
      <c r="Q42" s="320"/>
      <c r="R42" s="321"/>
      <c r="S42" s="321"/>
      <c r="T42" s="321"/>
      <c r="U42" s="321"/>
      <c r="V42" s="321"/>
      <c r="W42" s="321"/>
      <c r="X42" s="322"/>
      <c r="Y42" s="320"/>
      <c r="Z42" s="321"/>
      <c r="AA42" s="321"/>
      <c r="AB42" s="321"/>
      <c r="AC42" s="321"/>
      <c r="AD42" s="321"/>
      <c r="AE42" s="323"/>
    </row>
    <row r="43" spans="1:41" ht="57.6" customHeight="1" x14ac:dyDescent="0.25">
      <c r="A43" s="324" t="s">
        <v>370</v>
      </c>
      <c r="B43" s="326">
        <v>0.03</v>
      </c>
      <c r="C43" s="29" t="s">
        <v>57</v>
      </c>
      <c r="D43" s="173">
        <v>0</v>
      </c>
      <c r="E43" s="173">
        <v>0.25</v>
      </c>
      <c r="F43" s="173">
        <v>0.25</v>
      </c>
      <c r="G43" s="173">
        <v>0.25</v>
      </c>
      <c r="H43" s="173">
        <v>0.25</v>
      </c>
      <c r="I43" s="158">
        <v>0</v>
      </c>
      <c r="J43" s="158">
        <v>0</v>
      </c>
      <c r="K43" s="158">
        <v>0</v>
      </c>
      <c r="L43" s="158">
        <v>0</v>
      </c>
      <c r="M43" s="158">
        <v>0</v>
      </c>
      <c r="N43" s="158">
        <v>0</v>
      </c>
      <c r="O43" s="158">
        <v>0</v>
      </c>
      <c r="P43" s="108">
        <f t="shared" si="0"/>
        <v>1</v>
      </c>
      <c r="Q43" s="307" t="s">
        <v>525</v>
      </c>
      <c r="R43" s="308"/>
      <c r="S43" s="308"/>
      <c r="T43" s="308"/>
      <c r="U43" s="308"/>
      <c r="V43" s="308"/>
      <c r="W43" s="308"/>
      <c r="X43" s="309"/>
      <c r="Y43" s="307" t="s">
        <v>502</v>
      </c>
      <c r="Z43" s="308"/>
      <c r="AA43" s="308"/>
      <c r="AB43" s="308"/>
      <c r="AC43" s="308"/>
      <c r="AD43" s="308"/>
      <c r="AE43" s="314"/>
    </row>
    <row r="44" spans="1:41" ht="57.6" customHeight="1" x14ac:dyDescent="0.25">
      <c r="A44" s="324"/>
      <c r="B44" s="329"/>
      <c r="C44" s="27" t="s">
        <v>58</v>
      </c>
      <c r="D44" s="28">
        <v>0</v>
      </c>
      <c r="E44" s="28"/>
      <c r="F44" s="28"/>
      <c r="G44" s="28"/>
      <c r="H44" s="28"/>
      <c r="I44" s="28"/>
      <c r="J44" s="28"/>
      <c r="K44" s="28"/>
      <c r="L44" s="28"/>
      <c r="M44" s="28"/>
      <c r="N44" s="28"/>
      <c r="O44" s="28"/>
      <c r="P44" s="108">
        <f t="shared" si="0"/>
        <v>0</v>
      </c>
      <c r="Q44" s="320"/>
      <c r="R44" s="321"/>
      <c r="S44" s="321"/>
      <c r="T44" s="321"/>
      <c r="U44" s="321"/>
      <c r="V44" s="321"/>
      <c r="W44" s="321"/>
      <c r="X44" s="322"/>
      <c r="Y44" s="320"/>
      <c r="Z44" s="321"/>
      <c r="AA44" s="321"/>
      <c r="AB44" s="321"/>
      <c r="AC44" s="321"/>
      <c r="AD44" s="321"/>
      <c r="AE44" s="323"/>
    </row>
    <row r="45" spans="1:41" ht="57.6" customHeight="1" x14ac:dyDescent="0.25">
      <c r="A45" s="303" t="s">
        <v>371</v>
      </c>
      <c r="B45" s="326">
        <v>0.03</v>
      </c>
      <c r="C45" s="29" t="s">
        <v>57</v>
      </c>
      <c r="D45" s="173">
        <v>0</v>
      </c>
      <c r="E45" s="173">
        <v>0.25</v>
      </c>
      <c r="F45" s="173">
        <v>0.25</v>
      </c>
      <c r="G45" s="173">
        <v>0.25</v>
      </c>
      <c r="H45" s="173">
        <v>0.25</v>
      </c>
      <c r="I45" s="158">
        <v>0</v>
      </c>
      <c r="J45" s="158">
        <v>0</v>
      </c>
      <c r="K45" s="158">
        <v>0</v>
      </c>
      <c r="L45" s="158">
        <v>0</v>
      </c>
      <c r="M45" s="158">
        <v>0</v>
      </c>
      <c r="N45" s="158">
        <v>0</v>
      </c>
      <c r="O45" s="158">
        <v>0</v>
      </c>
      <c r="P45" s="108">
        <f t="shared" si="0"/>
        <v>1</v>
      </c>
      <c r="Q45" s="307" t="s">
        <v>525</v>
      </c>
      <c r="R45" s="308"/>
      <c r="S45" s="308"/>
      <c r="T45" s="308"/>
      <c r="U45" s="308"/>
      <c r="V45" s="308"/>
      <c r="W45" s="308"/>
      <c r="X45" s="309"/>
      <c r="Y45" s="307" t="s">
        <v>502</v>
      </c>
      <c r="Z45" s="308"/>
      <c r="AA45" s="308"/>
      <c r="AB45" s="308"/>
      <c r="AC45" s="308"/>
      <c r="AD45" s="308"/>
      <c r="AE45" s="314"/>
    </row>
    <row r="46" spans="1:41" ht="57.6" customHeight="1" x14ac:dyDescent="0.25">
      <c r="A46" s="316"/>
      <c r="B46" s="329"/>
      <c r="C46" s="27" t="s">
        <v>58</v>
      </c>
      <c r="D46" s="28">
        <v>0</v>
      </c>
      <c r="E46" s="28"/>
      <c r="F46" s="28"/>
      <c r="G46" s="28"/>
      <c r="H46" s="28"/>
      <c r="I46" s="28"/>
      <c r="J46" s="28"/>
      <c r="K46" s="28"/>
      <c r="L46" s="28"/>
      <c r="M46" s="28"/>
      <c r="N46" s="28"/>
      <c r="O46" s="28"/>
      <c r="P46" s="108">
        <f t="shared" si="0"/>
        <v>0</v>
      </c>
      <c r="Q46" s="320"/>
      <c r="R46" s="321"/>
      <c r="S46" s="321"/>
      <c r="T46" s="321"/>
      <c r="U46" s="321"/>
      <c r="V46" s="321"/>
      <c r="W46" s="321"/>
      <c r="X46" s="322"/>
      <c r="Y46" s="320"/>
      <c r="Z46" s="321"/>
      <c r="AA46" s="321"/>
      <c r="AB46" s="321"/>
      <c r="AC46" s="321"/>
      <c r="AD46" s="321"/>
      <c r="AE46" s="323"/>
    </row>
    <row r="47" spans="1:41" ht="57.6" customHeight="1" x14ac:dyDescent="0.25">
      <c r="A47" s="331" t="s">
        <v>372</v>
      </c>
      <c r="B47" s="326">
        <v>0.06</v>
      </c>
      <c r="C47" s="29" t="s">
        <v>57</v>
      </c>
      <c r="D47" s="173">
        <v>0.2</v>
      </c>
      <c r="E47" s="173">
        <v>0.2</v>
      </c>
      <c r="F47" s="173">
        <v>0.2</v>
      </c>
      <c r="G47" s="173">
        <v>0.2</v>
      </c>
      <c r="H47" s="173">
        <v>0.2</v>
      </c>
      <c r="I47" s="158">
        <v>0</v>
      </c>
      <c r="J47" s="158">
        <v>0</v>
      </c>
      <c r="K47" s="158">
        <v>0</v>
      </c>
      <c r="L47" s="158">
        <v>0</v>
      </c>
      <c r="M47" s="158">
        <v>0</v>
      </c>
      <c r="N47" s="158">
        <v>0</v>
      </c>
      <c r="O47" s="158">
        <v>0</v>
      </c>
      <c r="P47" s="108">
        <f t="shared" si="0"/>
        <v>1</v>
      </c>
      <c r="Q47" s="307" t="s">
        <v>563</v>
      </c>
      <c r="R47" s="308"/>
      <c r="S47" s="308"/>
      <c r="T47" s="308"/>
      <c r="U47" s="308"/>
      <c r="V47" s="308"/>
      <c r="W47" s="308"/>
      <c r="X47" s="309"/>
      <c r="Y47" s="313" t="s">
        <v>608</v>
      </c>
      <c r="Z47" s="308"/>
      <c r="AA47" s="308"/>
      <c r="AB47" s="308"/>
      <c r="AC47" s="308"/>
      <c r="AD47" s="308"/>
      <c r="AE47" s="314"/>
    </row>
    <row r="48" spans="1:41" ht="57.6" customHeight="1" thickBot="1" x14ac:dyDescent="0.3">
      <c r="A48" s="332"/>
      <c r="B48" s="327"/>
      <c r="C48" s="24" t="s">
        <v>58</v>
      </c>
      <c r="D48" s="30">
        <v>0.2</v>
      </c>
      <c r="E48" s="30"/>
      <c r="F48" s="30"/>
      <c r="G48" s="30"/>
      <c r="H48" s="30"/>
      <c r="I48" s="30"/>
      <c r="J48" s="30"/>
      <c r="K48" s="30"/>
      <c r="L48" s="30"/>
      <c r="M48" s="30"/>
      <c r="N48" s="30"/>
      <c r="O48" s="30"/>
      <c r="P48" s="109">
        <f t="shared" si="0"/>
        <v>0.2</v>
      </c>
      <c r="Q48" s="310"/>
      <c r="R48" s="311"/>
      <c r="S48" s="311"/>
      <c r="T48" s="311"/>
      <c r="U48" s="311"/>
      <c r="V48" s="311"/>
      <c r="W48" s="311"/>
      <c r="X48" s="312"/>
      <c r="Y48" s="310"/>
      <c r="Z48" s="311"/>
      <c r="AA48" s="311"/>
      <c r="AB48" s="311"/>
      <c r="AC48" s="311"/>
      <c r="AD48" s="311"/>
      <c r="AE48" s="315"/>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9B44CE33-DD14-4F9A-9484-04E9E05EA343}">
      <formula1>$B$21:$M$21</formula1>
    </dataValidation>
    <dataValidation type="textLength" operator="lessThanOrEqual" allowBlank="1" showInputMessage="1" showErrorMessage="1" errorTitle="Máximo 2.000 caracteres" error="Máximo 2.000 caracteres" promptTitle="2.000 caracteres" sqref="Q30:Q31" xr:uid="{FCE96934-A033-414D-8D6A-6F662BF9AFD3}">
      <formula1>2000</formula1>
    </dataValidation>
    <dataValidation type="textLength" operator="lessThanOrEqual" allowBlank="1" showInputMessage="1" showErrorMessage="1" errorTitle="Máximo 2.000 caracteres" error="Máximo 2.000 caracteres" sqref="AC35 Q35 Y35 Q43 Q41 Q45 Q47 U35" xr:uid="{3EDF6F57-8286-47DC-B1E3-CF903E7987EB}">
      <formula1>2000</formula1>
    </dataValidation>
  </dataValidations>
  <hyperlinks>
    <hyperlink ref="Y41" r:id="rId1" xr:uid="{2D43EC01-7138-4F40-A5E2-B457F1558D79}"/>
    <hyperlink ref="Y47" r:id="rId2" xr:uid="{E87127AD-5BCC-448F-8E6C-1B4DC20F4C8F}"/>
  </hyperlinks>
  <pageMargins left="0.25" right="0.25" top="0.75" bottom="0.75" header="0.3" footer="0.3"/>
  <pageSetup scale="20" orientation="landscape"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12CB-14D4-4DF1-A57E-8C77EC3DFB80}">
  <sheetPr>
    <tabColor theme="7" tint="0.39997558519241921"/>
    <pageSetUpPr fitToPage="1"/>
  </sheetPr>
  <dimension ref="A1:AO48"/>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3.42578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373</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7">
        <v>250214621</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v>50500000</v>
      </c>
      <c r="C22" s="154">
        <v>50500000</v>
      </c>
      <c r="D22" s="154">
        <v>50500000</v>
      </c>
      <c r="E22" s="154">
        <v>83232821</v>
      </c>
      <c r="F22" s="154"/>
      <c r="G22" s="154">
        <v>15481800</v>
      </c>
      <c r="H22" s="154"/>
      <c r="I22" s="154"/>
      <c r="J22" s="154"/>
      <c r="K22" s="154"/>
      <c r="L22" s="154"/>
      <c r="M22" s="154"/>
      <c r="N22" s="80">
        <f>SUM(B22:M22)</f>
        <v>250214621</v>
      </c>
      <c r="O22" s="82"/>
      <c r="P22" s="135" t="s">
        <v>37</v>
      </c>
      <c r="Q22" s="147">
        <v>392630933</v>
      </c>
      <c r="R22" s="148">
        <v>555330000</v>
      </c>
      <c r="S22" s="148">
        <v>1177255000</v>
      </c>
      <c r="T22" s="148"/>
      <c r="U22" s="148"/>
      <c r="V22" s="148"/>
      <c r="W22" s="148"/>
      <c r="X22" s="148">
        <v>1188435467</v>
      </c>
      <c r="Y22" s="148"/>
      <c r="Z22" s="148"/>
      <c r="AA22" s="148"/>
      <c r="AB22" s="148"/>
      <c r="AC22" s="103">
        <f>SUM(Q22:AB22)</f>
        <v>3313651400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0</v>
      </c>
      <c r="R23" s="150"/>
      <c r="S23" s="150"/>
      <c r="T23" s="150"/>
      <c r="U23" s="150"/>
      <c r="V23" s="150"/>
      <c r="W23" s="150"/>
      <c r="X23" s="150"/>
      <c r="Y23" s="150"/>
      <c r="Z23" s="150"/>
      <c r="AA23" s="150"/>
      <c r="AB23" s="150"/>
      <c r="AC23" s="79">
        <f>SUM(Q23:AB23)</f>
        <v>0</v>
      </c>
      <c r="AD23" s="79">
        <f>AC23/SUM(Q22:V22)</f>
        <v>0</v>
      </c>
      <c r="AE23" s="83">
        <f>AC23/AC22</f>
        <v>0</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19142933.333333332</v>
      </c>
      <c r="S24" s="150">
        <v>154803000</v>
      </c>
      <c r="T24" s="150">
        <v>317886000</v>
      </c>
      <c r="U24" s="150">
        <v>317886000</v>
      </c>
      <c r="V24" s="150">
        <v>317886000</v>
      </c>
      <c r="W24" s="150">
        <v>317886000</v>
      </c>
      <c r="X24" s="150">
        <v>317886000</v>
      </c>
      <c r="Y24" s="150">
        <v>317886000</v>
      </c>
      <c r="Z24" s="150">
        <v>317886000</v>
      </c>
      <c r="AA24" s="150">
        <v>317886000</v>
      </c>
      <c r="AB24" s="150">
        <v>596617467</v>
      </c>
      <c r="AC24" s="79">
        <f>SUM(Q24:AB24)</f>
        <v>3313651400.3333335</v>
      </c>
      <c r="AD24" s="79"/>
      <c r="AE24" s="105"/>
      <c r="AF24" s="1"/>
    </row>
    <row r="25" spans="1:32" ht="32.1" customHeight="1" thickBot="1" x14ac:dyDescent="0.3">
      <c r="A25" s="137" t="s">
        <v>41</v>
      </c>
      <c r="B25" s="151">
        <v>0</v>
      </c>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373</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45" customHeight="1" x14ac:dyDescent="0.25">
      <c r="A35" s="293" t="s">
        <v>373</v>
      </c>
      <c r="B35" s="295">
        <f>SUM(B41:B48)</f>
        <v>0.1</v>
      </c>
      <c r="C35" s="23" t="s">
        <v>57</v>
      </c>
      <c r="D35" s="22">
        <v>1</v>
      </c>
      <c r="E35" s="22">
        <v>1</v>
      </c>
      <c r="F35" s="22">
        <v>1</v>
      </c>
      <c r="G35" s="22">
        <v>1</v>
      </c>
      <c r="H35" s="22">
        <v>1</v>
      </c>
      <c r="I35" s="22">
        <v>0</v>
      </c>
      <c r="J35" s="22">
        <v>0</v>
      </c>
      <c r="K35" s="22">
        <v>0</v>
      </c>
      <c r="L35" s="22">
        <v>0</v>
      </c>
      <c r="M35" s="22">
        <v>0</v>
      </c>
      <c r="N35" s="22">
        <v>0</v>
      </c>
      <c r="O35" s="22">
        <v>0</v>
      </c>
      <c r="P35" s="22">
        <v>1</v>
      </c>
      <c r="Q35" s="337" t="s">
        <v>525</v>
      </c>
      <c r="R35" s="338"/>
      <c r="S35" s="338"/>
      <c r="T35" s="339"/>
      <c r="U35" s="333" t="s">
        <v>502</v>
      </c>
      <c r="V35" s="333"/>
      <c r="W35" s="333"/>
      <c r="X35" s="333"/>
      <c r="Y35" s="333" t="s">
        <v>502</v>
      </c>
      <c r="Z35" s="333"/>
      <c r="AA35" s="333"/>
      <c r="AB35" s="333"/>
      <c r="AC35" s="333" t="s">
        <v>502</v>
      </c>
      <c r="AD35" s="333"/>
      <c r="AE35" s="334"/>
      <c r="AG35" s="21"/>
      <c r="AH35" s="21"/>
      <c r="AI35" s="21"/>
      <c r="AJ35" s="21"/>
      <c r="AK35" s="21"/>
      <c r="AL35" s="21"/>
      <c r="AM35" s="21"/>
      <c r="AN35" s="21"/>
      <c r="AO35" s="21"/>
    </row>
    <row r="36" spans="1:41" ht="45" customHeight="1" thickBot="1" x14ac:dyDescent="0.3">
      <c r="A36" s="294"/>
      <c r="B36" s="296"/>
      <c r="C36" s="24" t="s">
        <v>58</v>
      </c>
      <c r="D36" s="182">
        <v>0</v>
      </c>
      <c r="E36" s="182"/>
      <c r="F36" s="182"/>
      <c r="G36" s="183"/>
      <c r="H36" s="183"/>
      <c r="I36" s="183"/>
      <c r="J36" s="183"/>
      <c r="K36" s="183"/>
      <c r="L36" s="183"/>
      <c r="M36" s="183"/>
      <c r="N36" s="183"/>
      <c r="O36" s="183"/>
      <c r="P36" s="179">
        <f>SUM(D36:O36)</f>
        <v>0</v>
      </c>
      <c r="Q36" s="340"/>
      <c r="R36" s="341"/>
      <c r="S36" s="341"/>
      <c r="T36" s="342"/>
      <c r="U36" s="335"/>
      <c r="V36" s="335"/>
      <c r="W36" s="335"/>
      <c r="X36" s="335"/>
      <c r="Y36" s="335"/>
      <c r="Z36" s="335"/>
      <c r="AA36" s="335"/>
      <c r="AB36" s="335"/>
      <c r="AC36" s="335"/>
      <c r="AD36" s="335"/>
      <c r="AE36" s="336"/>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57.6" customHeight="1" x14ac:dyDescent="0.25">
      <c r="A41" s="316" t="s">
        <v>374</v>
      </c>
      <c r="B41" s="328">
        <v>0.02</v>
      </c>
      <c r="C41" s="29" t="s">
        <v>57</v>
      </c>
      <c r="D41" s="173">
        <v>0</v>
      </c>
      <c r="E41" s="173">
        <v>0.25</v>
      </c>
      <c r="F41" s="173">
        <v>0.25</v>
      </c>
      <c r="G41" s="173">
        <v>0.25</v>
      </c>
      <c r="H41" s="173">
        <v>0.25</v>
      </c>
      <c r="I41" s="158">
        <v>0</v>
      </c>
      <c r="J41" s="158">
        <v>0</v>
      </c>
      <c r="K41" s="158">
        <v>0</v>
      </c>
      <c r="L41" s="158">
        <v>0</v>
      </c>
      <c r="M41" s="158">
        <v>0</v>
      </c>
      <c r="N41" s="158">
        <v>0</v>
      </c>
      <c r="O41" s="158">
        <v>0</v>
      </c>
      <c r="P41" s="108">
        <f t="shared" ref="P41:P48" si="0">SUM(D41:O41)</f>
        <v>1</v>
      </c>
      <c r="Q41" s="307" t="s">
        <v>525</v>
      </c>
      <c r="R41" s="308"/>
      <c r="S41" s="308"/>
      <c r="T41" s="308"/>
      <c r="U41" s="308"/>
      <c r="V41" s="308"/>
      <c r="W41" s="308"/>
      <c r="X41" s="309"/>
      <c r="Y41" s="307" t="s">
        <v>502</v>
      </c>
      <c r="Z41" s="308"/>
      <c r="AA41" s="308"/>
      <c r="AB41" s="308"/>
      <c r="AC41" s="308"/>
      <c r="AD41" s="308"/>
      <c r="AE41" s="314"/>
      <c r="AG41" s="26"/>
      <c r="AH41" s="26"/>
      <c r="AI41" s="26"/>
      <c r="AJ41" s="26"/>
      <c r="AK41" s="26"/>
      <c r="AL41" s="26"/>
      <c r="AM41" s="26"/>
      <c r="AN41" s="26"/>
      <c r="AO41" s="26"/>
    </row>
    <row r="42" spans="1:41" ht="57.6" customHeight="1" x14ac:dyDescent="0.25">
      <c r="A42" s="317"/>
      <c r="B42" s="329"/>
      <c r="C42" s="27" t="s">
        <v>58</v>
      </c>
      <c r="D42" s="28">
        <v>0</v>
      </c>
      <c r="E42" s="28"/>
      <c r="F42" s="28"/>
      <c r="G42" s="28"/>
      <c r="H42" s="28"/>
      <c r="I42" s="28"/>
      <c r="J42" s="28"/>
      <c r="K42" s="28"/>
      <c r="L42" s="28"/>
      <c r="M42" s="28"/>
      <c r="N42" s="28"/>
      <c r="O42" s="28"/>
      <c r="P42" s="108">
        <f t="shared" si="0"/>
        <v>0</v>
      </c>
      <c r="Q42" s="320"/>
      <c r="R42" s="321"/>
      <c r="S42" s="321"/>
      <c r="T42" s="321"/>
      <c r="U42" s="321"/>
      <c r="V42" s="321"/>
      <c r="W42" s="321"/>
      <c r="X42" s="322"/>
      <c r="Y42" s="320"/>
      <c r="Z42" s="321"/>
      <c r="AA42" s="321"/>
      <c r="AB42" s="321"/>
      <c r="AC42" s="321"/>
      <c r="AD42" s="321"/>
      <c r="AE42" s="323"/>
    </row>
    <row r="43" spans="1:41" ht="57.6" customHeight="1" x14ac:dyDescent="0.25">
      <c r="A43" s="317" t="s">
        <v>375</v>
      </c>
      <c r="B43" s="326">
        <v>0.03</v>
      </c>
      <c r="C43" s="29" t="s">
        <v>57</v>
      </c>
      <c r="D43" s="173">
        <v>0</v>
      </c>
      <c r="E43" s="173">
        <v>0.25</v>
      </c>
      <c r="F43" s="173">
        <v>0.25</v>
      </c>
      <c r="G43" s="173">
        <v>0.25</v>
      </c>
      <c r="H43" s="173">
        <v>0.25</v>
      </c>
      <c r="I43" s="158">
        <v>0</v>
      </c>
      <c r="J43" s="158">
        <v>0</v>
      </c>
      <c r="K43" s="158">
        <v>0</v>
      </c>
      <c r="L43" s="158">
        <v>0</v>
      </c>
      <c r="M43" s="158">
        <v>0</v>
      </c>
      <c r="N43" s="158">
        <v>0</v>
      </c>
      <c r="O43" s="158">
        <v>0</v>
      </c>
      <c r="P43" s="108">
        <f t="shared" si="0"/>
        <v>1</v>
      </c>
      <c r="Q43" s="307" t="s">
        <v>525</v>
      </c>
      <c r="R43" s="308"/>
      <c r="S43" s="308"/>
      <c r="T43" s="308"/>
      <c r="U43" s="308"/>
      <c r="V43" s="308"/>
      <c r="W43" s="308"/>
      <c r="X43" s="309"/>
      <c r="Y43" s="307" t="s">
        <v>502</v>
      </c>
      <c r="Z43" s="308"/>
      <c r="AA43" s="308"/>
      <c r="AB43" s="308"/>
      <c r="AC43" s="308"/>
      <c r="AD43" s="308"/>
      <c r="AE43" s="314"/>
    </row>
    <row r="44" spans="1:41" ht="57.6" customHeight="1" x14ac:dyDescent="0.25">
      <c r="A44" s="317"/>
      <c r="B44" s="329"/>
      <c r="C44" s="27" t="s">
        <v>58</v>
      </c>
      <c r="D44" s="28">
        <v>0</v>
      </c>
      <c r="E44" s="28"/>
      <c r="F44" s="28"/>
      <c r="G44" s="28"/>
      <c r="H44" s="28"/>
      <c r="I44" s="28"/>
      <c r="J44" s="28"/>
      <c r="K44" s="28"/>
      <c r="L44" s="28"/>
      <c r="M44" s="28"/>
      <c r="N44" s="28"/>
      <c r="O44" s="28"/>
      <c r="P44" s="108">
        <f t="shared" si="0"/>
        <v>0</v>
      </c>
      <c r="Q44" s="320"/>
      <c r="R44" s="321"/>
      <c r="S44" s="321"/>
      <c r="T44" s="321"/>
      <c r="U44" s="321"/>
      <c r="V44" s="321"/>
      <c r="W44" s="321"/>
      <c r="X44" s="322"/>
      <c r="Y44" s="320"/>
      <c r="Z44" s="321"/>
      <c r="AA44" s="321"/>
      <c r="AB44" s="321"/>
      <c r="AC44" s="321"/>
      <c r="AD44" s="321"/>
      <c r="AE44" s="323"/>
    </row>
    <row r="45" spans="1:41" ht="57.6" customHeight="1" x14ac:dyDescent="0.25">
      <c r="A45" s="303" t="s">
        <v>376</v>
      </c>
      <c r="B45" s="326">
        <v>0.02</v>
      </c>
      <c r="C45" s="29" t="s">
        <v>57</v>
      </c>
      <c r="D45" s="173">
        <v>0</v>
      </c>
      <c r="E45" s="173">
        <v>0.25</v>
      </c>
      <c r="F45" s="173">
        <v>0.25</v>
      </c>
      <c r="G45" s="173">
        <v>0.25</v>
      </c>
      <c r="H45" s="173">
        <v>0.25</v>
      </c>
      <c r="I45" s="158">
        <v>0</v>
      </c>
      <c r="J45" s="158">
        <v>0</v>
      </c>
      <c r="K45" s="158">
        <v>0</v>
      </c>
      <c r="L45" s="158">
        <v>0</v>
      </c>
      <c r="M45" s="158">
        <v>0</v>
      </c>
      <c r="N45" s="158">
        <v>0</v>
      </c>
      <c r="O45" s="158">
        <v>0</v>
      </c>
      <c r="P45" s="108">
        <f t="shared" si="0"/>
        <v>1</v>
      </c>
      <c r="Q45" s="307" t="s">
        <v>525</v>
      </c>
      <c r="R45" s="308"/>
      <c r="S45" s="308"/>
      <c r="T45" s="308"/>
      <c r="U45" s="308"/>
      <c r="V45" s="308"/>
      <c r="W45" s="308"/>
      <c r="X45" s="309"/>
      <c r="Y45" s="307" t="s">
        <v>502</v>
      </c>
      <c r="Z45" s="308"/>
      <c r="AA45" s="308"/>
      <c r="AB45" s="308"/>
      <c r="AC45" s="308"/>
      <c r="AD45" s="308"/>
      <c r="AE45" s="314"/>
    </row>
    <row r="46" spans="1:41" ht="57.6" customHeight="1" x14ac:dyDescent="0.25">
      <c r="A46" s="316"/>
      <c r="B46" s="329"/>
      <c r="C46" s="27" t="s">
        <v>58</v>
      </c>
      <c r="D46" s="28">
        <v>0</v>
      </c>
      <c r="E46" s="28"/>
      <c r="F46" s="28"/>
      <c r="G46" s="28"/>
      <c r="H46" s="28"/>
      <c r="I46" s="28"/>
      <c r="J46" s="28"/>
      <c r="K46" s="28"/>
      <c r="L46" s="28"/>
      <c r="M46" s="28"/>
      <c r="N46" s="28"/>
      <c r="O46" s="28"/>
      <c r="P46" s="108">
        <f t="shared" si="0"/>
        <v>0</v>
      </c>
      <c r="Q46" s="320"/>
      <c r="R46" s="321"/>
      <c r="S46" s="321"/>
      <c r="T46" s="321"/>
      <c r="U46" s="321"/>
      <c r="V46" s="321"/>
      <c r="W46" s="321"/>
      <c r="X46" s="322"/>
      <c r="Y46" s="320"/>
      <c r="Z46" s="321"/>
      <c r="AA46" s="321"/>
      <c r="AB46" s="321"/>
      <c r="AC46" s="321"/>
      <c r="AD46" s="321"/>
      <c r="AE46" s="323"/>
    </row>
    <row r="47" spans="1:41" ht="57.6" customHeight="1" x14ac:dyDescent="0.25">
      <c r="A47" s="303" t="s">
        <v>377</v>
      </c>
      <c r="B47" s="326">
        <v>0.03</v>
      </c>
      <c r="C47" s="29" t="s">
        <v>57</v>
      </c>
      <c r="D47" s="173">
        <v>0</v>
      </c>
      <c r="E47" s="173">
        <v>0.25</v>
      </c>
      <c r="F47" s="173">
        <v>0.25</v>
      </c>
      <c r="G47" s="173">
        <v>0.25</v>
      </c>
      <c r="H47" s="173">
        <v>0.25</v>
      </c>
      <c r="I47" s="158">
        <v>0</v>
      </c>
      <c r="J47" s="158">
        <v>0</v>
      </c>
      <c r="K47" s="158">
        <v>0</v>
      </c>
      <c r="L47" s="158">
        <v>0</v>
      </c>
      <c r="M47" s="158">
        <v>0</v>
      </c>
      <c r="N47" s="158">
        <v>0</v>
      </c>
      <c r="O47" s="158">
        <v>0</v>
      </c>
      <c r="P47" s="108">
        <f t="shared" si="0"/>
        <v>1</v>
      </c>
      <c r="Q47" s="307" t="s">
        <v>525</v>
      </c>
      <c r="R47" s="308"/>
      <c r="S47" s="308"/>
      <c r="T47" s="308"/>
      <c r="U47" s="308"/>
      <c r="V47" s="308"/>
      <c r="W47" s="308"/>
      <c r="X47" s="309"/>
      <c r="Y47" s="307" t="s">
        <v>502</v>
      </c>
      <c r="Z47" s="308"/>
      <c r="AA47" s="308"/>
      <c r="AB47" s="308"/>
      <c r="AC47" s="308"/>
      <c r="AD47" s="308"/>
      <c r="AE47" s="314"/>
    </row>
    <row r="48" spans="1:41" ht="57.6" customHeight="1" thickBot="1" x14ac:dyDescent="0.3">
      <c r="A48" s="343"/>
      <c r="B48" s="327"/>
      <c r="C48" s="24" t="s">
        <v>58</v>
      </c>
      <c r="D48" s="30">
        <v>0</v>
      </c>
      <c r="E48" s="30"/>
      <c r="F48" s="30"/>
      <c r="G48" s="30"/>
      <c r="H48" s="30"/>
      <c r="I48" s="30"/>
      <c r="J48" s="30"/>
      <c r="K48" s="30"/>
      <c r="L48" s="30"/>
      <c r="M48" s="30"/>
      <c r="N48" s="30"/>
      <c r="O48" s="30"/>
      <c r="P48" s="109">
        <f t="shared" si="0"/>
        <v>0</v>
      </c>
      <c r="Q48" s="310"/>
      <c r="R48" s="311"/>
      <c r="S48" s="311"/>
      <c r="T48" s="311"/>
      <c r="U48" s="311"/>
      <c r="V48" s="311"/>
      <c r="W48" s="311"/>
      <c r="X48" s="312"/>
      <c r="Y48" s="310"/>
      <c r="Z48" s="311"/>
      <c r="AA48" s="311"/>
      <c r="AB48" s="311"/>
      <c r="AC48" s="311"/>
      <c r="AD48" s="311"/>
      <c r="AE48" s="315"/>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5 Q43 Q47" xr:uid="{9BF6BD58-785B-4E0D-8356-3D4543952E68}">
      <formula1>2000</formula1>
    </dataValidation>
    <dataValidation type="textLength" operator="lessThanOrEqual" allowBlank="1" showInputMessage="1" showErrorMessage="1" errorTitle="Máximo 2.000 caracteres" error="Máximo 2.000 caracteres" promptTitle="2.000 caracteres" sqref="Q30:Q31" xr:uid="{E0E26DEE-93C3-415B-962D-985CCCCFFBCE}">
      <formula1>2000</formula1>
    </dataValidation>
    <dataValidation type="list" allowBlank="1" showInputMessage="1" showErrorMessage="1" sqref="C7:C9" xr:uid="{C620973D-ECD6-4566-A3AE-A4699DDF5645}">
      <formula1>$B$21:$M$21</formula1>
    </dataValidation>
  </dataValidations>
  <pageMargins left="0.25" right="0.25" top="0.75" bottom="0.75" header="0.3" footer="0.3"/>
  <pageSetup scale="2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6FE93-60C1-48C0-BC60-A5C3B54DDE32}">
  <sheetPr>
    <tabColor theme="7" tint="0.39997558519241921"/>
    <pageSetUpPr fitToPage="1"/>
  </sheetPr>
  <dimension ref="A1:AO46"/>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378</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7">
        <v>1353567</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c r="C22" s="154"/>
      <c r="D22" s="154"/>
      <c r="E22" s="154">
        <v>1353567</v>
      </c>
      <c r="F22" s="154"/>
      <c r="G22" s="154"/>
      <c r="H22" s="154"/>
      <c r="I22" s="154"/>
      <c r="J22" s="154"/>
      <c r="K22" s="154"/>
      <c r="L22" s="154"/>
      <c r="M22" s="154"/>
      <c r="N22" s="80">
        <f>SUM(B22:M22)</f>
        <v>1353567</v>
      </c>
      <c r="O22" s="82"/>
      <c r="P22" s="135" t="s">
        <v>37</v>
      </c>
      <c r="Q22" s="147">
        <v>612821800</v>
      </c>
      <c r="R22" s="148">
        <v>179250000</v>
      </c>
      <c r="S22" s="148"/>
      <c r="T22" s="148"/>
      <c r="U22" s="148"/>
      <c r="V22" s="148"/>
      <c r="W22" s="148"/>
      <c r="X22" s="148">
        <v>600110200</v>
      </c>
      <c r="Y22" s="148"/>
      <c r="Z22" s="148"/>
      <c r="AA22" s="148"/>
      <c r="AB22" s="148"/>
      <c r="AC22" s="103">
        <f>SUM(Q22:AB22)</f>
        <v>1392182000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43549000</v>
      </c>
      <c r="R23" s="150"/>
      <c r="S23" s="150"/>
      <c r="T23" s="150"/>
      <c r="U23" s="150"/>
      <c r="V23" s="150"/>
      <c r="W23" s="150"/>
      <c r="X23" s="150"/>
      <c r="Y23" s="150"/>
      <c r="Z23" s="150"/>
      <c r="AA23" s="150"/>
      <c r="AB23" s="150"/>
      <c r="AC23" s="79">
        <f>SUM(Q23:AB23)</f>
        <v>43549000</v>
      </c>
      <c r="AD23" s="79">
        <f>AC23/SUM(Q22:V22)</f>
        <v>5.4981126710987566E-2</v>
      </c>
      <c r="AE23" s="83">
        <f>AC23/AC22</f>
        <v>3.1281111234019693E-2</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32699800</v>
      </c>
      <c r="S24" s="150">
        <v>126562000</v>
      </c>
      <c r="T24" s="150">
        <v>126562000</v>
      </c>
      <c r="U24" s="150">
        <v>126562000</v>
      </c>
      <c r="V24" s="150">
        <v>126562000</v>
      </c>
      <c r="W24" s="150">
        <v>126562000</v>
      </c>
      <c r="X24" s="150">
        <v>126562000</v>
      </c>
      <c r="Y24" s="150">
        <v>126562000</v>
      </c>
      <c r="Z24" s="150">
        <v>126562000</v>
      </c>
      <c r="AA24" s="150">
        <v>126562000</v>
      </c>
      <c r="AB24" s="150">
        <v>220424200</v>
      </c>
      <c r="AC24" s="79">
        <f>SUM(Q24:AB24)</f>
        <v>1392182000</v>
      </c>
      <c r="AD24" s="79"/>
      <c r="AE24" s="105"/>
      <c r="AF24" s="1"/>
    </row>
    <row r="25" spans="1:32" ht="32.1" customHeight="1" thickBot="1" x14ac:dyDescent="0.3">
      <c r="A25" s="137" t="s">
        <v>41</v>
      </c>
      <c r="B25" s="151">
        <v>0</v>
      </c>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378</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45" customHeight="1" x14ac:dyDescent="0.25">
      <c r="A35" s="293" t="s">
        <v>378</v>
      </c>
      <c r="B35" s="344">
        <f>SUM(B41:B46)</f>
        <v>0.1</v>
      </c>
      <c r="C35" s="23" t="s">
        <v>57</v>
      </c>
      <c r="D35" s="22">
        <v>20</v>
      </c>
      <c r="E35" s="22">
        <v>20</v>
      </c>
      <c r="F35" s="22">
        <v>20</v>
      </c>
      <c r="G35" s="22">
        <v>20</v>
      </c>
      <c r="H35" s="22">
        <v>20</v>
      </c>
      <c r="I35" s="22">
        <v>0</v>
      </c>
      <c r="J35" s="22">
        <v>0</v>
      </c>
      <c r="K35" s="22">
        <v>0</v>
      </c>
      <c r="L35" s="22">
        <v>0</v>
      </c>
      <c r="M35" s="22">
        <v>0</v>
      </c>
      <c r="N35" s="22">
        <v>0</v>
      </c>
      <c r="O35" s="22">
        <v>0</v>
      </c>
      <c r="P35" s="22">
        <v>20</v>
      </c>
      <c r="Q35" s="337" t="s">
        <v>525</v>
      </c>
      <c r="R35" s="338"/>
      <c r="S35" s="338"/>
      <c r="T35" s="339"/>
      <c r="U35" s="333" t="s">
        <v>502</v>
      </c>
      <c r="V35" s="333"/>
      <c r="W35" s="333"/>
      <c r="X35" s="333"/>
      <c r="Y35" s="280" t="s">
        <v>502</v>
      </c>
      <c r="Z35" s="280"/>
      <c r="AA35" s="280"/>
      <c r="AB35" s="280"/>
      <c r="AC35" s="333" t="s">
        <v>502</v>
      </c>
      <c r="AD35" s="333"/>
      <c r="AE35" s="334"/>
      <c r="AG35" s="21"/>
      <c r="AH35" s="21"/>
      <c r="AI35" s="21"/>
      <c r="AJ35" s="21"/>
      <c r="AK35" s="21"/>
      <c r="AL35" s="21"/>
      <c r="AM35" s="21"/>
      <c r="AN35" s="21"/>
      <c r="AO35" s="21"/>
    </row>
    <row r="36" spans="1:41" ht="45" customHeight="1" thickBot="1" x14ac:dyDescent="0.3">
      <c r="A36" s="294"/>
      <c r="B36" s="345"/>
      <c r="C36" s="24" t="s">
        <v>58</v>
      </c>
      <c r="D36" s="182">
        <v>0</v>
      </c>
      <c r="E36" s="182"/>
      <c r="F36" s="182"/>
      <c r="G36" s="183"/>
      <c r="H36" s="183"/>
      <c r="I36" s="183"/>
      <c r="J36" s="183"/>
      <c r="K36" s="183"/>
      <c r="L36" s="183"/>
      <c r="M36" s="183"/>
      <c r="N36" s="183"/>
      <c r="O36" s="183"/>
      <c r="P36" s="179">
        <f>SUM(D36:O36)</f>
        <v>0</v>
      </c>
      <c r="Q36" s="340"/>
      <c r="R36" s="341"/>
      <c r="S36" s="341"/>
      <c r="T36" s="342"/>
      <c r="U36" s="335"/>
      <c r="V36" s="335"/>
      <c r="W36" s="335"/>
      <c r="X36" s="335"/>
      <c r="Y36" s="282"/>
      <c r="Z36" s="282"/>
      <c r="AA36" s="282"/>
      <c r="AB36" s="282"/>
      <c r="AC36" s="335"/>
      <c r="AD36" s="335"/>
      <c r="AE36" s="336"/>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54.95" customHeight="1" x14ac:dyDescent="0.25">
      <c r="A41" s="316" t="s">
        <v>379</v>
      </c>
      <c r="B41" s="328">
        <v>0.03</v>
      </c>
      <c r="C41" s="29" t="s">
        <v>57</v>
      </c>
      <c r="D41" s="173">
        <v>0</v>
      </c>
      <c r="E41" s="173">
        <v>0.25</v>
      </c>
      <c r="F41" s="173">
        <v>0.25</v>
      </c>
      <c r="G41" s="173">
        <v>0.25</v>
      </c>
      <c r="H41" s="173">
        <v>0.25</v>
      </c>
      <c r="I41" s="158">
        <v>0</v>
      </c>
      <c r="J41" s="158">
        <v>0</v>
      </c>
      <c r="K41" s="158">
        <v>0</v>
      </c>
      <c r="L41" s="158">
        <v>0</v>
      </c>
      <c r="M41" s="158">
        <v>0</v>
      </c>
      <c r="N41" s="158">
        <v>0</v>
      </c>
      <c r="O41" s="158">
        <v>0</v>
      </c>
      <c r="P41" s="108">
        <f t="shared" ref="P41:P46" si="0">SUM(D41:O41)</f>
        <v>1</v>
      </c>
      <c r="Q41" s="307" t="s">
        <v>525</v>
      </c>
      <c r="R41" s="308"/>
      <c r="S41" s="308"/>
      <c r="T41" s="308"/>
      <c r="U41" s="308"/>
      <c r="V41" s="308"/>
      <c r="W41" s="308"/>
      <c r="X41" s="309"/>
      <c r="Y41" s="307" t="s">
        <v>502</v>
      </c>
      <c r="Z41" s="308"/>
      <c r="AA41" s="308"/>
      <c r="AB41" s="308"/>
      <c r="AC41" s="308"/>
      <c r="AD41" s="308"/>
      <c r="AE41" s="314"/>
    </row>
    <row r="42" spans="1:41" ht="54.95" customHeight="1" x14ac:dyDescent="0.25">
      <c r="A42" s="317"/>
      <c r="B42" s="329"/>
      <c r="C42" s="27" t="s">
        <v>58</v>
      </c>
      <c r="D42" s="28">
        <v>0</v>
      </c>
      <c r="E42" s="28"/>
      <c r="F42" s="28"/>
      <c r="G42" s="28"/>
      <c r="H42" s="28"/>
      <c r="I42" s="28"/>
      <c r="J42" s="28"/>
      <c r="K42" s="28"/>
      <c r="L42" s="28"/>
      <c r="M42" s="28"/>
      <c r="N42" s="28"/>
      <c r="O42" s="28"/>
      <c r="P42" s="108">
        <f t="shared" si="0"/>
        <v>0</v>
      </c>
      <c r="Q42" s="320"/>
      <c r="R42" s="321"/>
      <c r="S42" s="321"/>
      <c r="T42" s="321"/>
      <c r="U42" s="321"/>
      <c r="V42" s="321"/>
      <c r="W42" s="321"/>
      <c r="X42" s="322"/>
      <c r="Y42" s="320"/>
      <c r="Z42" s="321"/>
      <c r="AA42" s="321"/>
      <c r="AB42" s="321"/>
      <c r="AC42" s="321"/>
      <c r="AD42" s="321"/>
      <c r="AE42" s="323"/>
    </row>
    <row r="43" spans="1:41" ht="54.95" customHeight="1" x14ac:dyDescent="0.25">
      <c r="A43" s="317" t="s">
        <v>380</v>
      </c>
      <c r="B43" s="326">
        <v>0.03</v>
      </c>
      <c r="C43" s="29" t="s">
        <v>57</v>
      </c>
      <c r="D43" s="173">
        <v>0</v>
      </c>
      <c r="E43" s="173">
        <v>0.25</v>
      </c>
      <c r="F43" s="173">
        <v>0.25</v>
      </c>
      <c r="G43" s="173">
        <v>0.25</v>
      </c>
      <c r="H43" s="173">
        <v>0.25</v>
      </c>
      <c r="I43" s="158">
        <v>0</v>
      </c>
      <c r="J43" s="158">
        <v>0</v>
      </c>
      <c r="K43" s="158">
        <v>0</v>
      </c>
      <c r="L43" s="158">
        <v>0</v>
      </c>
      <c r="M43" s="158">
        <v>0</v>
      </c>
      <c r="N43" s="158">
        <v>0</v>
      </c>
      <c r="O43" s="158">
        <v>0</v>
      </c>
      <c r="P43" s="108">
        <f t="shared" si="0"/>
        <v>1</v>
      </c>
      <c r="Q43" s="307" t="s">
        <v>525</v>
      </c>
      <c r="R43" s="308"/>
      <c r="S43" s="308"/>
      <c r="T43" s="308"/>
      <c r="U43" s="308"/>
      <c r="V43" s="308"/>
      <c r="W43" s="308"/>
      <c r="X43" s="309"/>
      <c r="Y43" s="307" t="s">
        <v>502</v>
      </c>
      <c r="Z43" s="308"/>
      <c r="AA43" s="308"/>
      <c r="AB43" s="308"/>
      <c r="AC43" s="308"/>
      <c r="AD43" s="308"/>
      <c r="AE43" s="314"/>
    </row>
    <row r="44" spans="1:41" ht="54.95" customHeight="1" x14ac:dyDescent="0.25">
      <c r="A44" s="317"/>
      <c r="B44" s="329"/>
      <c r="C44" s="27" t="s">
        <v>58</v>
      </c>
      <c r="D44" s="28">
        <v>0</v>
      </c>
      <c r="E44" s="28"/>
      <c r="F44" s="28"/>
      <c r="G44" s="28"/>
      <c r="H44" s="28"/>
      <c r="I44" s="28"/>
      <c r="J44" s="28"/>
      <c r="K44" s="28"/>
      <c r="L44" s="28"/>
      <c r="M44" s="28"/>
      <c r="N44" s="28"/>
      <c r="O44" s="28"/>
      <c r="P44" s="108">
        <f t="shared" si="0"/>
        <v>0</v>
      </c>
      <c r="Q44" s="320"/>
      <c r="R44" s="321"/>
      <c r="S44" s="321"/>
      <c r="T44" s="321"/>
      <c r="U44" s="321"/>
      <c r="V44" s="321"/>
      <c r="W44" s="321"/>
      <c r="X44" s="322"/>
      <c r="Y44" s="320"/>
      <c r="Z44" s="321"/>
      <c r="AA44" s="321"/>
      <c r="AB44" s="321"/>
      <c r="AC44" s="321"/>
      <c r="AD44" s="321"/>
      <c r="AE44" s="323"/>
    </row>
    <row r="45" spans="1:41" ht="54.95" customHeight="1" x14ac:dyDescent="0.25">
      <c r="A45" s="303" t="s">
        <v>381</v>
      </c>
      <c r="B45" s="326">
        <v>0.04</v>
      </c>
      <c r="C45" s="29" t="s">
        <v>57</v>
      </c>
      <c r="D45" s="173">
        <v>0</v>
      </c>
      <c r="E45" s="173">
        <v>0.25</v>
      </c>
      <c r="F45" s="173">
        <v>0.25</v>
      </c>
      <c r="G45" s="173">
        <v>0.25</v>
      </c>
      <c r="H45" s="173">
        <v>0.25</v>
      </c>
      <c r="I45" s="158">
        <v>0</v>
      </c>
      <c r="J45" s="158">
        <v>0</v>
      </c>
      <c r="K45" s="158">
        <v>0</v>
      </c>
      <c r="L45" s="158">
        <v>0</v>
      </c>
      <c r="M45" s="158">
        <v>0</v>
      </c>
      <c r="N45" s="158">
        <v>0</v>
      </c>
      <c r="O45" s="158">
        <v>0</v>
      </c>
      <c r="P45" s="108">
        <f t="shared" si="0"/>
        <v>1</v>
      </c>
      <c r="Q45" s="307" t="s">
        <v>525</v>
      </c>
      <c r="R45" s="308"/>
      <c r="S45" s="308"/>
      <c r="T45" s="308"/>
      <c r="U45" s="308"/>
      <c r="V45" s="308"/>
      <c r="W45" s="308"/>
      <c r="X45" s="309"/>
      <c r="Y45" s="307" t="s">
        <v>502</v>
      </c>
      <c r="Z45" s="308"/>
      <c r="AA45" s="308"/>
      <c r="AB45" s="308"/>
      <c r="AC45" s="308"/>
      <c r="AD45" s="308"/>
      <c r="AE45" s="314"/>
    </row>
    <row r="46" spans="1:41" ht="54.95" customHeight="1" thickBot="1" x14ac:dyDescent="0.3">
      <c r="A46" s="304"/>
      <c r="B46" s="327"/>
      <c r="C46" s="24" t="s">
        <v>58</v>
      </c>
      <c r="D46" s="30">
        <v>0</v>
      </c>
      <c r="E46" s="30"/>
      <c r="F46" s="30"/>
      <c r="G46" s="30"/>
      <c r="H46" s="30"/>
      <c r="I46" s="30"/>
      <c r="J46" s="30"/>
      <c r="K46" s="30"/>
      <c r="L46" s="30"/>
      <c r="M46" s="30"/>
      <c r="N46" s="30"/>
      <c r="O46" s="30"/>
      <c r="P46" s="109">
        <f t="shared" si="0"/>
        <v>0</v>
      </c>
      <c r="Q46" s="310"/>
      <c r="R46" s="311"/>
      <c r="S46" s="311"/>
      <c r="T46" s="311"/>
      <c r="U46" s="311"/>
      <c r="V46" s="311"/>
      <c r="W46" s="311"/>
      <c r="X46" s="312"/>
      <c r="Y46" s="310"/>
      <c r="Z46" s="311"/>
      <c r="AA46" s="311"/>
      <c r="AB46" s="311"/>
      <c r="AC46" s="311"/>
      <c r="AD46" s="311"/>
      <c r="AE46" s="315"/>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8844E49-B447-47A4-B0B5-75388B10D1A5}">
      <formula1>$B$21:$M$21</formula1>
    </dataValidation>
    <dataValidation type="textLength" operator="lessThanOrEqual" allowBlank="1" showInputMessage="1" showErrorMessage="1" errorTitle="Máximo 2.000 caracteres" error="Máximo 2.000 caracteres" promptTitle="2.000 caracteres" sqref="Q30:Q31" xr:uid="{AF2785CF-6A55-44DC-A22E-6C57FC3B1532}">
      <formula1>2000</formula1>
    </dataValidation>
    <dataValidation type="textLength" operator="lessThanOrEqual" allowBlank="1" showInputMessage="1" showErrorMessage="1" errorTitle="Máximo 2.000 caracteres" error="Máximo 2.000 caracteres" sqref="AC35 Q35 Q45 Q41 Q43 Y35" xr:uid="{6C8BA25B-7AED-41B5-9770-14C7B3E7A921}">
      <formula1>2000</formula1>
    </dataValidation>
  </dataValidations>
  <pageMargins left="0.25" right="0.25" top="0.75" bottom="0.75" header="0.3" footer="0.3"/>
  <pageSetup scale="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5DEB-CA57-40DC-890D-50992DEC65EE}">
  <sheetPr>
    <tabColor theme="7" tint="0.39997558519241921"/>
    <pageSetUpPr fitToPage="1"/>
  </sheetPr>
  <dimension ref="A1:AO44"/>
  <sheetViews>
    <sheetView showGridLines="0"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382</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7">
        <v>11458000</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c r="C22" s="154">
        <v>11458000</v>
      </c>
      <c r="D22" s="154"/>
      <c r="E22" s="154"/>
      <c r="F22" s="154"/>
      <c r="G22" s="154"/>
      <c r="H22" s="154"/>
      <c r="I22" s="154"/>
      <c r="J22" s="154"/>
      <c r="K22" s="154"/>
      <c r="L22" s="154"/>
      <c r="M22" s="154"/>
      <c r="N22" s="80">
        <f>SUM(B22:M22)</f>
        <v>11458000</v>
      </c>
      <c r="O22" s="82"/>
      <c r="P22" s="135" t="s">
        <v>37</v>
      </c>
      <c r="Q22" s="147">
        <v>225024800</v>
      </c>
      <c r="R22" s="148">
        <v>70812000</v>
      </c>
      <c r="S22" s="148"/>
      <c r="T22" s="148"/>
      <c r="U22" s="148"/>
      <c r="V22" s="148"/>
      <c r="W22" s="148"/>
      <c r="X22" s="148">
        <v>230537200</v>
      </c>
      <c r="Y22" s="148"/>
      <c r="Z22" s="148"/>
      <c r="AA22" s="148"/>
      <c r="AB22" s="148"/>
      <c r="AC22" s="103">
        <f>SUM(Q22:AB22)</f>
        <v>526374000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0</v>
      </c>
      <c r="R23" s="150"/>
      <c r="S23" s="150"/>
      <c r="T23" s="150"/>
      <c r="U23" s="150"/>
      <c r="V23" s="150"/>
      <c r="W23" s="150"/>
      <c r="X23" s="150"/>
      <c r="Y23" s="150"/>
      <c r="Z23" s="150"/>
      <c r="AA23" s="150"/>
      <c r="AB23" s="150"/>
      <c r="AC23" s="79">
        <f>SUM(Q23:AB23)</f>
        <v>0</v>
      </c>
      <c r="AD23" s="79">
        <f>AC23/SUM(Q22:V22)</f>
        <v>0</v>
      </c>
      <c r="AE23" s="83">
        <f>AC23/AC22</f>
        <v>0</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12588800</v>
      </c>
      <c r="S24" s="150">
        <v>47208000</v>
      </c>
      <c r="T24" s="150">
        <v>47208000</v>
      </c>
      <c r="U24" s="150">
        <v>47208000</v>
      </c>
      <c r="V24" s="150">
        <v>47208000</v>
      </c>
      <c r="W24" s="150">
        <v>47208000</v>
      </c>
      <c r="X24" s="150">
        <v>47208000</v>
      </c>
      <c r="Y24" s="150">
        <v>47208000</v>
      </c>
      <c r="Z24" s="150">
        <v>47208000</v>
      </c>
      <c r="AA24" s="150">
        <v>47208000</v>
      </c>
      <c r="AB24" s="150">
        <v>88913200</v>
      </c>
      <c r="AC24" s="79">
        <f>SUM(Q24:AB24)</f>
        <v>526374000</v>
      </c>
      <c r="AD24" s="79"/>
      <c r="AE24" s="105"/>
      <c r="AF24" s="1"/>
    </row>
    <row r="25" spans="1:32" ht="32.1" customHeight="1" thickBot="1" x14ac:dyDescent="0.3">
      <c r="A25" s="137" t="s">
        <v>41</v>
      </c>
      <c r="B25" s="151"/>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382</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45" customHeight="1" x14ac:dyDescent="0.25">
      <c r="A35" s="293" t="s">
        <v>382</v>
      </c>
      <c r="B35" s="344">
        <f>SUM(B41:B44)</f>
        <v>0.15</v>
      </c>
      <c r="C35" s="23" t="s">
        <v>57</v>
      </c>
      <c r="D35" s="22">
        <v>1</v>
      </c>
      <c r="E35" s="22">
        <v>1</v>
      </c>
      <c r="F35" s="22">
        <v>1</v>
      </c>
      <c r="G35" s="22">
        <v>1</v>
      </c>
      <c r="H35" s="22">
        <v>1</v>
      </c>
      <c r="I35" s="22">
        <v>0</v>
      </c>
      <c r="J35" s="22">
        <v>0</v>
      </c>
      <c r="K35" s="22">
        <v>0</v>
      </c>
      <c r="L35" s="22">
        <v>0</v>
      </c>
      <c r="M35" s="22">
        <v>0</v>
      </c>
      <c r="N35" s="22">
        <v>0</v>
      </c>
      <c r="O35" s="22">
        <v>0</v>
      </c>
      <c r="P35" s="22">
        <v>1</v>
      </c>
      <c r="Q35" s="337" t="s">
        <v>525</v>
      </c>
      <c r="R35" s="338"/>
      <c r="S35" s="338"/>
      <c r="T35" s="339"/>
      <c r="U35" s="333" t="s">
        <v>502</v>
      </c>
      <c r="V35" s="333"/>
      <c r="W35" s="333"/>
      <c r="X35" s="333"/>
      <c r="Y35" s="333" t="s">
        <v>502</v>
      </c>
      <c r="Z35" s="333"/>
      <c r="AA35" s="333"/>
      <c r="AB35" s="333"/>
      <c r="AC35" s="333" t="s">
        <v>502</v>
      </c>
      <c r="AD35" s="333"/>
      <c r="AE35" s="334"/>
      <c r="AG35" s="21"/>
      <c r="AH35" s="21"/>
      <c r="AI35" s="21"/>
      <c r="AJ35" s="21"/>
      <c r="AK35" s="21"/>
      <c r="AL35" s="21"/>
      <c r="AM35" s="21"/>
      <c r="AN35" s="21"/>
      <c r="AO35" s="21"/>
    </row>
    <row r="36" spans="1:41" ht="45" customHeight="1" thickBot="1" x14ac:dyDescent="0.3">
      <c r="A36" s="294"/>
      <c r="B36" s="345"/>
      <c r="C36" s="24" t="s">
        <v>58</v>
      </c>
      <c r="D36" s="182">
        <v>0</v>
      </c>
      <c r="E36" s="170"/>
      <c r="F36" s="170"/>
      <c r="G36" s="167"/>
      <c r="H36" s="167"/>
      <c r="I36" s="167"/>
      <c r="J36" s="167"/>
      <c r="K36" s="167"/>
      <c r="L36" s="167"/>
      <c r="M36" s="167"/>
      <c r="N36" s="167"/>
      <c r="O36" s="167"/>
      <c r="P36" s="179">
        <f>SUM(D36:O36)</f>
        <v>0</v>
      </c>
      <c r="Q36" s="340"/>
      <c r="R36" s="341"/>
      <c r="S36" s="341"/>
      <c r="T36" s="342"/>
      <c r="U36" s="335"/>
      <c r="V36" s="335"/>
      <c r="W36" s="335"/>
      <c r="X36" s="335"/>
      <c r="Y36" s="335"/>
      <c r="Z36" s="335"/>
      <c r="AA36" s="335"/>
      <c r="AB36" s="335"/>
      <c r="AC36" s="335"/>
      <c r="AD36" s="335"/>
      <c r="AE36" s="336"/>
      <c r="AG36" s="21"/>
      <c r="AH36" s="21"/>
      <c r="AI36" s="21"/>
      <c r="AJ36" s="21"/>
      <c r="AK36" s="21"/>
      <c r="AL36" s="21"/>
      <c r="AM36" s="21"/>
      <c r="AN36" s="21"/>
      <c r="AO36" s="21"/>
    </row>
    <row r="37" spans="1:41" customFormat="1" ht="17.25" customHeight="1" thickBot="1" x14ac:dyDescent="0.3">
      <c r="B37" s="143"/>
    </row>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59.45" customHeight="1" x14ac:dyDescent="0.25">
      <c r="A41" s="330" t="s">
        <v>383</v>
      </c>
      <c r="B41" s="328">
        <v>0.06</v>
      </c>
      <c r="C41" s="29" t="s">
        <v>57</v>
      </c>
      <c r="D41" s="173">
        <v>0</v>
      </c>
      <c r="E41" s="173">
        <v>0.25</v>
      </c>
      <c r="F41" s="173">
        <v>0.25</v>
      </c>
      <c r="G41" s="173">
        <v>0.25</v>
      </c>
      <c r="H41" s="173">
        <v>0.25</v>
      </c>
      <c r="I41" s="158">
        <v>0</v>
      </c>
      <c r="J41" s="158">
        <v>0</v>
      </c>
      <c r="K41" s="158">
        <v>0</v>
      </c>
      <c r="L41" s="158">
        <v>0</v>
      </c>
      <c r="M41" s="158">
        <v>0</v>
      </c>
      <c r="N41" s="158">
        <v>0</v>
      </c>
      <c r="O41" s="158">
        <v>0</v>
      </c>
      <c r="P41" s="108">
        <f t="shared" ref="P41:P44" si="0">SUM(D41:O41)</f>
        <v>1</v>
      </c>
      <c r="Q41" s="307" t="s">
        <v>525</v>
      </c>
      <c r="R41" s="308"/>
      <c r="S41" s="308"/>
      <c r="T41" s="308"/>
      <c r="U41" s="308"/>
      <c r="V41" s="308"/>
      <c r="W41" s="308"/>
      <c r="X41" s="309"/>
      <c r="Y41" s="307" t="s">
        <v>502</v>
      </c>
      <c r="Z41" s="308"/>
      <c r="AA41" s="308"/>
      <c r="AB41" s="308"/>
      <c r="AC41" s="308"/>
      <c r="AD41" s="308"/>
      <c r="AE41" s="314"/>
    </row>
    <row r="42" spans="1:41" ht="59.45" customHeight="1" x14ac:dyDescent="0.25">
      <c r="A42" s="324"/>
      <c r="B42" s="329"/>
      <c r="C42" s="27" t="s">
        <v>58</v>
      </c>
      <c r="D42" s="28">
        <v>0</v>
      </c>
      <c r="E42" s="28"/>
      <c r="F42" s="28"/>
      <c r="G42" s="28"/>
      <c r="H42" s="28"/>
      <c r="I42" s="28"/>
      <c r="J42" s="28"/>
      <c r="K42" s="28"/>
      <c r="L42" s="28"/>
      <c r="M42" s="28"/>
      <c r="N42" s="28"/>
      <c r="O42" s="28"/>
      <c r="P42" s="108">
        <f t="shared" si="0"/>
        <v>0</v>
      </c>
      <c r="Q42" s="320"/>
      <c r="R42" s="321"/>
      <c r="S42" s="321"/>
      <c r="T42" s="321"/>
      <c r="U42" s="321"/>
      <c r="V42" s="321"/>
      <c r="W42" s="321"/>
      <c r="X42" s="322"/>
      <c r="Y42" s="320"/>
      <c r="Z42" s="321"/>
      <c r="AA42" s="321"/>
      <c r="AB42" s="321"/>
      <c r="AC42" s="321"/>
      <c r="AD42" s="321"/>
      <c r="AE42" s="323"/>
    </row>
    <row r="43" spans="1:41" ht="59.45" customHeight="1" x14ac:dyDescent="0.25">
      <c r="A43" s="324" t="s">
        <v>384</v>
      </c>
      <c r="B43" s="326">
        <v>0.09</v>
      </c>
      <c r="C43" s="29" t="s">
        <v>57</v>
      </c>
      <c r="D43" s="173">
        <v>0</v>
      </c>
      <c r="E43" s="173">
        <v>0.25</v>
      </c>
      <c r="F43" s="173">
        <v>0.25</v>
      </c>
      <c r="G43" s="173">
        <v>0.25</v>
      </c>
      <c r="H43" s="173">
        <v>0.25</v>
      </c>
      <c r="I43" s="158">
        <v>0</v>
      </c>
      <c r="J43" s="158">
        <v>0</v>
      </c>
      <c r="K43" s="158">
        <v>0</v>
      </c>
      <c r="L43" s="158">
        <v>0</v>
      </c>
      <c r="M43" s="158">
        <v>0</v>
      </c>
      <c r="N43" s="158">
        <v>0</v>
      </c>
      <c r="O43" s="158">
        <v>0</v>
      </c>
      <c r="P43" s="108">
        <f t="shared" si="0"/>
        <v>1</v>
      </c>
      <c r="Q43" s="307" t="s">
        <v>525</v>
      </c>
      <c r="R43" s="308"/>
      <c r="S43" s="308"/>
      <c r="T43" s="308"/>
      <c r="U43" s="308"/>
      <c r="V43" s="308"/>
      <c r="W43" s="308"/>
      <c r="X43" s="309"/>
      <c r="Y43" s="307" t="s">
        <v>502</v>
      </c>
      <c r="Z43" s="308"/>
      <c r="AA43" s="308"/>
      <c r="AB43" s="308"/>
      <c r="AC43" s="308"/>
      <c r="AD43" s="308"/>
      <c r="AE43" s="314"/>
    </row>
    <row r="44" spans="1:41" ht="59.45" customHeight="1" thickBot="1" x14ac:dyDescent="0.3">
      <c r="A44" s="325"/>
      <c r="B44" s="327"/>
      <c r="C44" s="24" t="s">
        <v>58</v>
      </c>
      <c r="D44" s="30">
        <v>0</v>
      </c>
      <c r="E44" s="30"/>
      <c r="F44" s="30"/>
      <c r="G44" s="30"/>
      <c r="H44" s="30"/>
      <c r="I44" s="30"/>
      <c r="J44" s="30"/>
      <c r="K44" s="30"/>
      <c r="L44" s="30"/>
      <c r="M44" s="30"/>
      <c r="N44" s="30"/>
      <c r="O44" s="30"/>
      <c r="P44" s="109">
        <f t="shared" si="0"/>
        <v>0</v>
      </c>
      <c r="Q44" s="310"/>
      <c r="R44" s="311"/>
      <c r="S44" s="311"/>
      <c r="T44" s="311"/>
      <c r="U44" s="311"/>
      <c r="V44" s="311"/>
      <c r="W44" s="311"/>
      <c r="X44" s="312"/>
      <c r="Y44" s="310"/>
      <c r="Z44" s="311"/>
      <c r="AA44" s="311"/>
      <c r="AB44" s="311"/>
      <c r="AC44" s="311"/>
      <c r="AD44" s="311"/>
      <c r="AE44" s="31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35 Y35 AC35 Q41 Q43" xr:uid="{6432B2EB-2426-49EA-A9F9-9974B015CF4C}">
      <formula1>2000</formula1>
    </dataValidation>
    <dataValidation type="textLength" operator="lessThanOrEqual" allowBlank="1" showInputMessage="1" showErrorMessage="1" errorTitle="Máximo 2.000 caracteres" error="Máximo 2.000 caracteres" promptTitle="2.000 caracteres" sqref="Q30:Q31" xr:uid="{069F8283-E1C4-4AF8-8DC4-8D4A3D16D0B6}">
      <formula1>2000</formula1>
    </dataValidation>
    <dataValidation type="list" allowBlank="1" showInputMessage="1" showErrorMessage="1" sqref="C7:C9" xr:uid="{612B560D-58B4-417A-87E6-C4A38ACB2DB4}">
      <formula1>$B$21:$M$21</formula1>
    </dataValidation>
  </dataValidations>
  <pageMargins left="0.25" right="0.25" top="0.75" bottom="0.75" header="0.3" footer="0.3"/>
  <pageSetup scale="2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7F09-8250-434A-80FF-C14154D44EA3}">
  <sheetPr>
    <tabColor theme="7" tint="0.39997558519241921"/>
    <pageSetUpPr fitToPage="1"/>
  </sheetPr>
  <dimension ref="A1:AO46"/>
  <sheetViews>
    <sheetView showGridLines="0" topLeftCell="A32" zoomScale="60" zoomScaleNormal="60" workbookViewId="0">
      <selection sqref="A1:A4"/>
    </sheetView>
  </sheetViews>
  <sheetFormatPr baseColWidth="10" defaultColWidth="10.85546875" defaultRowHeight="15" x14ac:dyDescent="0.25"/>
  <cols>
    <col min="1" max="1" width="38.42578125" style="2" customWidth="1"/>
    <col min="2" max="2" width="20.5703125" style="2" customWidth="1"/>
    <col min="3" max="14" width="20.7109375" style="2" customWidth="1"/>
    <col min="15" max="15" width="20.5703125" style="2" customWidth="1"/>
    <col min="16" max="16" width="32.42578125" style="2" customWidth="1"/>
    <col min="17" max="27" width="18.140625" style="2" customWidth="1"/>
    <col min="28" max="28" width="22.7109375" style="2" customWidth="1"/>
    <col min="29" max="29" width="19" style="2" customWidth="1"/>
    <col min="30" max="30" width="19.42578125" style="2" customWidth="1"/>
    <col min="31" max="31" width="20.5703125" style="2" customWidth="1"/>
    <col min="32" max="32" width="22.85546875" style="2" customWidth="1"/>
    <col min="33" max="33" width="18.42578125" style="2" bestFit="1" customWidth="1"/>
    <col min="34" max="34" width="8.42578125" style="2" customWidth="1"/>
    <col min="35" max="35" width="18.42578125" style="2" bestFit="1" customWidth="1"/>
    <col min="36" max="36" width="5.7109375" style="2" customWidth="1"/>
    <col min="37" max="37" width="18.42578125" style="2" bestFit="1" customWidth="1"/>
    <col min="38" max="38" width="4.7109375" style="2" customWidth="1"/>
    <col min="39" max="39" width="23" style="2" bestFit="1" customWidth="1"/>
    <col min="40" max="40" width="10.85546875" style="2"/>
    <col min="41" max="41" width="18.42578125" style="2" bestFit="1" customWidth="1"/>
    <col min="42" max="42" width="16.140625" style="2" customWidth="1"/>
    <col min="43" max="16384" width="10.85546875" style="2"/>
  </cols>
  <sheetData>
    <row r="1" spans="1:31" ht="32.25" customHeight="1" thickBot="1" x14ac:dyDescent="0.3">
      <c r="A1" s="192"/>
      <c r="B1" s="195"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7"/>
      <c r="AB1" s="198" t="s">
        <v>1</v>
      </c>
      <c r="AC1" s="199"/>
      <c r="AD1" s="199"/>
      <c r="AE1" s="200"/>
    </row>
    <row r="2" spans="1:31" ht="30.75" customHeight="1" thickBot="1" x14ac:dyDescent="0.3">
      <c r="A2" s="193"/>
      <c r="B2" s="195" t="s">
        <v>2</v>
      </c>
      <c r="C2" s="196"/>
      <c r="D2" s="196"/>
      <c r="E2" s="196"/>
      <c r="F2" s="196"/>
      <c r="G2" s="196"/>
      <c r="H2" s="196"/>
      <c r="I2" s="196"/>
      <c r="J2" s="196"/>
      <c r="K2" s="196"/>
      <c r="L2" s="196"/>
      <c r="M2" s="196"/>
      <c r="N2" s="196"/>
      <c r="O2" s="196"/>
      <c r="P2" s="196"/>
      <c r="Q2" s="196"/>
      <c r="R2" s="196"/>
      <c r="S2" s="196"/>
      <c r="T2" s="196"/>
      <c r="U2" s="196"/>
      <c r="V2" s="196"/>
      <c r="W2" s="196"/>
      <c r="X2" s="196"/>
      <c r="Y2" s="196"/>
      <c r="Z2" s="196"/>
      <c r="AA2" s="197"/>
      <c r="AB2" s="198" t="s">
        <v>326</v>
      </c>
      <c r="AC2" s="199"/>
      <c r="AD2" s="199"/>
      <c r="AE2" s="200"/>
    </row>
    <row r="3" spans="1:31" ht="24" customHeight="1" thickBot="1" x14ac:dyDescent="0.3">
      <c r="A3" s="193"/>
      <c r="B3" s="201" t="s">
        <v>3</v>
      </c>
      <c r="C3" s="202"/>
      <c r="D3" s="202"/>
      <c r="E3" s="202"/>
      <c r="F3" s="202"/>
      <c r="G3" s="202"/>
      <c r="H3" s="202"/>
      <c r="I3" s="202"/>
      <c r="J3" s="202"/>
      <c r="K3" s="202"/>
      <c r="L3" s="202"/>
      <c r="M3" s="202"/>
      <c r="N3" s="202"/>
      <c r="O3" s="202"/>
      <c r="P3" s="202"/>
      <c r="Q3" s="202"/>
      <c r="R3" s="202"/>
      <c r="S3" s="202"/>
      <c r="T3" s="202"/>
      <c r="U3" s="202"/>
      <c r="V3" s="202"/>
      <c r="W3" s="202"/>
      <c r="X3" s="202"/>
      <c r="Y3" s="202"/>
      <c r="Z3" s="202"/>
      <c r="AA3" s="203"/>
      <c r="AB3" s="198" t="s">
        <v>349</v>
      </c>
      <c r="AC3" s="199"/>
      <c r="AD3" s="199"/>
      <c r="AE3" s="200"/>
    </row>
    <row r="4" spans="1:31" ht="21.75" customHeight="1" thickBot="1" x14ac:dyDescent="0.3">
      <c r="A4" s="194"/>
      <c r="B4" s="204"/>
      <c r="C4" s="205"/>
      <c r="D4" s="205"/>
      <c r="E4" s="205"/>
      <c r="F4" s="205"/>
      <c r="G4" s="205"/>
      <c r="H4" s="205"/>
      <c r="I4" s="205"/>
      <c r="J4" s="205"/>
      <c r="K4" s="205"/>
      <c r="L4" s="205"/>
      <c r="M4" s="205"/>
      <c r="N4" s="205"/>
      <c r="O4" s="205"/>
      <c r="P4" s="205"/>
      <c r="Q4" s="205"/>
      <c r="R4" s="205"/>
      <c r="S4" s="205"/>
      <c r="T4" s="205"/>
      <c r="U4" s="205"/>
      <c r="V4" s="205"/>
      <c r="W4" s="205"/>
      <c r="X4" s="205"/>
      <c r="Y4" s="205"/>
      <c r="Z4" s="205"/>
      <c r="AA4" s="206"/>
      <c r="AB4" s="207" t="s">
        <v>4</v>
      </c>
      <c r="AC4" s="208"/>
      <c r="AD4" s="208"/>
      <c r="AE4" s="209"/>
    </row>
    <row r="5" spans="1:31" ht="9" customHeight="1" thickBot="1" x14ac:dyDescent="0.3">
      <c r="A5" s="3"/>
      <c r="B5" s="99"/>
      <c r="C5" s="100"/>
      <c r="D5" s="4"/>
      <c r="E5" s="4"/>
      <c r="F5" s="4"/>
      <c r="G5" s="4"/>
      <c r="H5" s="4"/>
      <c r="I5" s="4"/>
      <c r="J5" s="4"/>
      <c r="K5" s="4"/>
      <c r="L5" s="4"/>
      <c r="M5" s="4"/>
      <c r="N5" s="4"/>
      <c r="O5" s="4"/>
      <c r="P5" s="4"/>
      <c r="Q5" s="4"/>
      <c r="R5" s="4"/>
      <c r="S5" s="4"/>
      <c r="T5" s="4"/>
      <c r="U5" s="4"/>
      <c r="V5" s="4"/>
      <c r="W5" s="4"/>
      <c r="X5" s="4"/>
      <c r="Y5" s="4"/>
      <c r="Z5" s="5"/>
      <c r="AA5" s="4"/>
      <c r="AB5" s="4"/>
      <c r="AD5" s="7"/>
      <c r="AE5" s="8"/>
    </row>
    <row r="6" spans="1:31" ht="9" customHeight="1" thickBot="1" x14ac:dyDescent="0.3">
      <c r="A6" s="6"/>
      <c r="B6" s="4"/>
      <c r="C6" s="4"/>
      <c r="D6" s="4"/>
      <c r="E6" s="4"/>
      <c r="F6" s="4"/>
      <c r="G6" s="4"/>
      <c r="H6" s="4"/>
      <c r="I6" s="4"/>
      <c r="J6" s="4"/>
      <c r="K6" s="4"/>
      <c r="L6" s="4"/>
      <c r="M6" s="4"/>
      <c r="N6" s="4"/>
      <c r="O6" s="4"/>
      <c r="P6" s="4"/>
      <c r="Q6" s="4"/>
      <c r="R6" s="4"/>
      <c r="S6" s="4"/>
      <c r="T6" s="4"/>
      <c r="U6" s="4"/>
      <c r="V6" s="4"/>
      <c r="W6" s="4"/>
      <c r="X6" s="4"/>
      <c r="Y6" s="4"/>
      <c r="Z6" s="5"/>
      <c r="AA6" s="4"/>
      <c r="AB6" s="4"/>
      <c r="AD6" s="7"/>
      <c r="AE6" s="8"/>
    </row>
    <row r="7" spans="1:31" x14ac:dyDescent="0.25">
      <c r="A7" s="210" t="s">
        <v>5</v>
      </c>
      <c r="B7" s="211"/>
      <c r="C7" s="225" t="s">
        <v>20</v>
      </c>
      <c r="D7" s="210" t="s">
        <v>6</v>
      </c>
      <c r="E7" s="228"/>
      <c r="F7" s="228"/>
      <c r="G7" s="228"/>
      <c r="H7" s="211"/>
      <c r="I7" s="231">
        <v>45329</v>
      </c>
      <c r="J7" s="232"/>
      <c r="K7" s="210" t="s">
        <v>7</v>
      </c>
      <c r="L7" s="211"/>
      <c r="M7" s="237" t="s">
        <v>8</v>
      </c>
      <c r="N7" s="238"/>
      <c r="O7" s="242"/>
      <c r="P7" s="243"/>
      <c r="Q7" s="4"/>
      <c r="R7" s="4"/>
      <c r="S7" s="4"/>
      <c r="T7" s="4"/>
      <c r="U7" s="4"/>
      <c r="V7" s="4"/>
      <c r="W7" s="4"/>
      <c r="X7" s="4"/>
      <c r="Y7" s="4"/>
      <c r="Z7" s="5"/>
      <c r="AA7" s="4"/>
      <c r="AB7" s="4"/>
      <c r="AD7" s="7"/>
      <c r="AE7" s="8"/>
    </row>
    <row r="8" spans="1:31" x14ac:dyDescent="0.25">
      <c r="A8" s="212"/>
      <c r="B8" s="213"/>
      <c r="C8" s="226"/>
      <c r="D8" s="212"/>
      <c r="E8" s="229"/>
      <c r="F8" s="229"/>
      <c r="G8" s="229"/>
      <c r="H8" s="213"/>
      <c r="I8" s="233"/>
      <c r="J8" s="234"/>
      <c r="K8" s="212"/>
      <c r="L8" s="213"/>
      <c r="M8" s="244" t="s">
        <v>9</v>
      </c>
      <c r="N8" s="245"/>
      <c r="O8" s="246"/>
      <c r="P8" s="247"/>
      <c r="Q8" s="4"/>
      <c r="R8" s="4"/>
      <c r="S8" s="4"/>
      <c r="T8" s="4"/>
      <c r="U8" s="4"/>
      <c r="V8" s="4"/>
      <c r="W8" s="4"/>
      <c r="X8" s="4"/>
      <c r="Y8" s="4"/>
      <c r="Z8" s="5"/>
      <c r="AA8" s="4"/>
      <c r="AB8" s="4"/>
      <c r="AD8" s="7"/>
      <c r="AE8" s="8"/>
    </row>
    <row r="9" spans="1:31" ht="15.75" thickBot="1" x14ac:dyDescent="0.3">
      <c r="A9" s="214"/>
      <c r="B9" s="215"/>
      <c r="C9" s="227"/>
      <c r="D9" s="214"/>
      <c r="E9" s="230"/>
      <c r="F9" s="230"/>
      <c r="G9" s="230"/>
      <c r="H9" s="215"/>
      <c r="I9" s="235"/>
      <c r="J9" s="236"/>
      <c r="K9" s="214"/>
      <c r="L9" s="215"/>
      <c r="M9" s="248" t="s">
        <v>10</v>
      </c>
      <c r="N9" s="249"/>
      <c r="O9" s="250" t="s">
        <v>351</v>
      </c>
      <c r="P9" s="251"/>
      <c r="Q9" s="4"/>
      <c r="R9" s="4"/>
      <c r="S9" s="4"/>
      <c r="T9" s="4"/>
      <c r="U9" s="4"/>
      <c r="V9" s="4"/>
      <c r="W9" s="4"/>
      <c r="X9" s="4"/>
      <c r="Y9" s="4"/>
      <c r="Z9" s="5"/>
      <c r="AA9" s="4"/>
      <c r="AB9" s="4"/>
      <c r="AD9" s="7"/>
      <c r="AE9" s="8"/>
    </row>
    <row r="10" spans="1:31" ht="15" customHeight="1" thickBot="1" x14ac:dyDescent="0.3">
      <c r="A10" s="74"/>
      <c r="B10" s="75"/>
      <c r="C10" s="75"/>
      <c r="D10" s="9"/>
      <c r="E10" s="9"/>
      <c r="F10" s="9"/>
      <c r="G10" s="9"/>
      <c r="H10" s="9"/>
      <c r="I10" s="71"/>
      <c r="J10" s="71"/>
      <c r="K10" s="9"/>
      <c r="L10" s="9"/>
      <c r="M10" s="72"/>
      <c r="N10" s="72"/>
      <c r="O10" s="73"/>
      <c r="P10" s="73"/>
      <c r="Q10" s="75"/>
      <c r="R10" s="75"/>
      <c r="S10" s="75"/>
      <c r="T10" s="75"/>
      <c r="U10" s="75"/>
      <c r="V10" s="75"/>
      <c r="W10" s="75"/>
      <c r="X10" s="75"/>
      <c r="Y10" s="75"/>
      <c r="Z10" s="76"/>
      <c r="AA10" s="75"/>
      <c r="AB10" s="75"/>
      <c r="AD10" s="77"/>
      <c r="AE10" s="78"/>
    </row>
    <row r="11" spans="1:31" ht="15" customHeight="1" x14ac:dyDescent="0.25">
      <c r="A11" s="210" t="s">
        <v>11</v>
      </c>
      <c r="B11" s="211"/>
      <c r="C11" s="216" t="s">
        <v>352</v>
      </c>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8"/>
    </row>
    <row r="12" spans="1:31" ht="15" customHeight="1" x14ac:dyDescent="0.25">
      <c r="A12" s="212"/>
      <c r="B12" s="213"/>
      <c r="C12" s="219"/>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row>
    <row r="13" spans="1:31" ht="15" customHeight="1" thickBot="1" x14ac:dyDescent="0.3">
      <c r="A13" s="214"/>
      <c r="B13" s="215"/>
      <c r="C13" s="222"/>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4"/>
    </row>
    <row r="14" spans="1:31" ht="9" customHeight="1" thickBot="1" x14ac:dyDescent="0.3">
      <c r="A14" s="11"/>
      <c r="B14" s="12"/>
      <c r="C14" s="13"/>
      <c r="D14" s="13"/>
      <c r="E14" s="13"/>
      <c r="F14" s="13"/>
      <c r="G14" s="13"/>
      <c r="H14" s="13"/>
      <c r="I14" s="13"/>
      <c r="J14" s="13"/>
      <c r="K14" s="13"/>
      <c r="L14" s="13"/>
      <c r="M14" s="14"/>
      <c r="N14" s="14"/>
      <c r="O14" s="14"/>
      <c r="P14" s="14"/>
      <c r="Q14" s="14"/>
      <c r="R14" s="15"/>
      <c r="S14" s="15"/>
      <c r="T14" s="15"/>
      <c r="U14" s="15"/>
      <c r="V14" s="15"/>
      <c r="W14" s="15"/>
      <c r="X14" s="15"/>
      <c r="Y14" s="9"/>
      <c r="Z14" s="9"/>
      <c r="AA14" s="9"/>
      <c r="AB14" s="9"/>
      <c r="AD14" s="9"/>
      <c r="AE14" s="10"/>
    </row>
    <row r="15" spans="1:31" ht="39" customHeight="1" thickBot="1" x14ac:dyDescent="0.3">
      <c r="A15" s="252" t="s">
        <v>12</v>
      </c>
      <c r="B15" s="253"/>
      <c r="C15" s="254" t="s">
        <v>353</v>
      </c>
      <c r="D15" s="255"/>
      <c r="E15" s="255"/>
      <c r="F15" s="255"/>
      <c r="G15" s="255"/>
      <c r="H15" s="255"/>
      <c r="I15" s="255"/>
      <c r="J15" s="255"/>
      <c r="K15" s="256"/>
      <c r="L15" s="257" t="s">
        <v>13</v>
      </c>
      <c r="M15" s="258"/>
      <c r="N15" s="258"/>
      <c r="O15" s="258"/>
      <c r="P15" s="258"/>
      <c r="Q15" s="259"/>
      <c r="R15" s="260" t="s">
        <v>354</v>
      </c>
      <c r="S15" s="261"/>
      <c r="T15" s="261"/>
      <c r="U15" s="261"/>
      <c r="V15" s="261"/>
      <c r="W15" s="261"/>
      <c r="X15" s="262"/>
      <c r="Y15" s="257" t="s">
        <v>14</v>
      </c>
      <c r="Z15" s="259"/>
      <c r="AA15" s="239" t="s">
        <v>355</v>
      </c>
      <c r="AB15" s="240"/>
      <c r="AC15" s="240"/>
      <c r="AD15" s="240"/>
      <c r="AE15" s="241"/>
    </row>
    <row r="16" spans="1:31" ht="9" customHeight="1" thickBot="1" x14ac:dyDescent="0.3">
      <c r="A16" s="6"/>
      <c r="B16" s="4"/>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D16" s="7"/>
      <c r="AE16" s="8"/>
    </row>
    <row r="17" spans="1:32" s="16" customFormat="1" ht="37.5" customHeight="1" thickBot="1" x14ac:dyDescent="0.3">
      <c r="A17" s="252" t="s">
        <v>15</v>
      </c>
      <c r="B17" s="253"/>
      <c r="C17" s="239" t="s">
        <v>385</v>
      </c>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1"/>
    </row>
    <row r="18" spans="1:32" ht="16.5" customHeight="1" thickBot="1" x14ac:dyDescent="0.3">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D18" s="18"/>
      <c r="AE18" s="19"/>
    </row>
    <row r="19" spans="1:32" ht="32.1" customHeight="1" thickBot="1" x14ac:dyDescent="0.3">
      <c r="A19" s="257" t="s">
        <v>16</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9"/>
      <c r="AF19" s="20"/>
    </row>
    <row r="20" spans="1:32" ht="32.1" customHeight="1" thickBot="1" x14ac:dyDescent="0.3">
      <c r="A20" s="101" t="s">
        <v>17</v>
      </c>
      <c r="B20" s="264" t="s">
        <v>18</v>
      </c>
      <c r="C20" s="265"/>
      <c r="D20" s="265"/>
      <c r="E20" s="265"/>
      <c r="F20" s="265"/>
      <c r="G20" s="265"/>
      <c r="H20" s="265"/>
      <c r="I20" s="265"/>
      <c r="J20" s="265"/>
      <c r="K20" s="265"/>
      <c r="L20" s="265"/>
      <c r="M20" s="265"/>
      <c r="N20" s="265"/>
      <c r="O20" s="266"/>
      <c r="P20" s="257" t="s">
        <v>19</v>
      </c>
      <c r="Q20" s="258"/>
      <c r="R20" s="258"/>
      <c r="S20" s="258"/>
      <c r="T20" s="258"/>
      <c r="U20" s="258"/>
      <c r="V20" s="258"/>
      <c r="W20" s="258"/>
      <c r="X20" s="258"/>
      <c r="Y20" s="258"/>
      <c r="Z20" s="258"/>
      <c r="AA20" s="258"/>
      <c r="AB20" s="258"/>
      <c r="AC20" s="258"/>
      <c r="AD20" s="258"/>
      <c r="AE20" s="259"/>
      <c r="AF20" s="20"/>
    </row>
    <row r="21" spans="1:32" ht="32.1" customHeight="1" thickBot="1" x14ac:dyDescent="0.3">
      <c r="A21" s="155">
        <v>30153933</v>
      </c>
      <c r="B21" s="110" t="s">
        <v>20</v>
      </c>
      <c r="C21" s="111" t="s">
        <v>21</v>
      </c>
      <c r="D21" s="111" t="s">
        <v>22</v>
      </c>
      <c r="E21" s="111" t="s">
        <v>23</v>
      </c>
      <c r="F21" s="111" t="s">
        <v>24</v>
      </c>
      <c r="G21" s="111" t="s">
        <v>25</v>
      </c>
      <c r="H21" s="111" t="s">
        <v>26</v>
      </c>
      <c r="I21" s="111" t="s">
        <v>27</v>
      </c>
      <c r="J21" s="111" t="s">
        <v>28</v>
      </c>
      <c r="K21" s="111" t="s">
        <v>29</v>
      </c>
      <c r="L21" s="111" t="s">
        <v>30</v>
      </c>
      <c r="M21" s="111" t="s">
        <v>31</v>
      </c>
      <c r="N21" s="111" t="s">
        <v>32</v>
      </c>
      <c r="O21" s="112" t="s">
        <v>33</v>
      </c>
      <c r="P21" s="139"/>
      <c r="Q21" s="101" t="s">
        <v>20</v>
      </c>
      <c r="R21" s="102" t="s">
        <v>21</v>
      </c>
      <c r="S21" s="102" t="s">
        <v>22</v>
      </c>
      <c r="T21" s="102" t="s">
        <v>23</v>
      </c>
      <c r="U21" s="102" t="s">
        <v>24</v>
      </c>
      <c r="V21" s="102" t="s">
        <v>25</v>
      </c>
      <c r="W21" s="102" t="s">
        <v>26</v>
      </c>
      <c r="X21" s="102" t="s">
        <v>27</v>
      </c>
      <c r="Y21" s="102" t="s">
        <v>28</v>
      </c>
      <c r="Z21" s="102" t="s">
        <v>29</v>
      </c>
      <c r="AA21" s="102" t="s">
        <v>30</v>
      </c>
      <c r="AB21" s="102" t="s">
        <v>31</v>
      </c>
      <c r="AC21" s="102" t="s">
        <v>32</v>
      </c>
      <c r="AD21" s="138" t="s">
        <v>34</v>
      </c>
      <c r="AE21" s="138" t="s">
        <v>35</v>
      </c>
      <c r="AF21" s="1"/>
    </row>
    <row r="22" spans="1:32" ht="32.1" customHeight="1" x14ac:dyDescent="0.25">
      <c r="A22" s="135" t="s">
        <v>36</v>
      </c>
      <c r="B22" s="153"/>
      <c r="C22" s="154">
        <v>29772000</v>
      </c>
      <c r="D22" s="154"/>
      <c r="E22" s="154">
        <v>381933</v>
      </c>
      <c r="F22" s="154"/>
      <c r="G22" s="154"/>
      <c r="H22" s="154"/>
      <c r="I22" s="154"/>
      <c r="J22" s="154"/>
      <c r="K22" s="154"/>
      <c r="L22" s="154"/>
      <c r="M22" s="154"/>
      <c r="N22" s="80">
        <f>SUM(B22:M22)</f>
        <v>30153933</v>
      </c>
      <c r="O22" s="82"/>
      <c r="P22" s="135" t="s">
        <v>37</v>
      </c>
      <c r="Q22" s="147">
        <v>295836800</v>
      </c>
      <c r="R22" s="148">
        <v>183996000</v>
      </c>
      <c r="S22" s="148"/>
      <c r="T22" s="148"/>
      <c r="U22" s="148"/>
      <c r="V22" s="148"/>
      <c r="W22" s="148"/>
      <c r="X22" s="148">
        <v>386229200</v>
      </c>
      <c r="Y22" s="148"/>
      <c r="Z22" s="148"/>
      <c r="AA22" s="148"/>
      <c r="AB22" s="148"/>
      <c r="AC22" s="103">
        <f>SUM(Q22:AB22)</f>
        <v>866062000</v>
      </c>
      <c r="AE22" s="104"/>
      <c r="AF22" s="1"/>
    </row>
    <row r="23" spans="1:32" ht="32.1" customHeight="1" x14ac:dyDescent="0.25">
      <c r="A23" s="136" t="s">
        <v>38</v>
      </c>
      <c r="B23" s="149"/>
      <c r="C23" s="150"/>
      <c r="D23" s="150"/>
      <c r="E23" s="150"/>
      <c r="F23" s="150"/>
      <c r="G23" s="150"/>
      <c r="H23" s="150"/>
      <c r="I23" s="150"/>
      <c r="J23" s="150"/>
      <c r="K23" s="150"/>
      <c r="L23" s="150"/>
      <c r="M23" s="150"/>
      <c r="N23" s="79">
        <f>SUM(B23:M23)</f>
        <v>0</v>
      </c>
      <c r="O23" s="91" t="str">
        <f>IFERROR(N23/(SUMIF(B23:M23,"&gt;0",B22:M22))," ")</f>
        <v xml:space="preserve"> </v>
      </c>
      <c r="P23" s="136" t="s">
        <v>39</v>
      </c>
      <c r="Q23" s="149">
        <v>0</v>
      </c>
      <c r="R23" s="150"/>
      <c r="S23" s="150"/>
      <c r="T23" s="150"/>
      <c r="U23" s="150"/>
      <c r="V23" s="150"/>
      <c r="W23" s="150"/>
      <c r="X23" s="150"/>
      <c r="Y23" s="150"/>
      <c r="Z23" s="150"/>
      <c r="AA23" s="150"/>
      <c r="AB23" s="150"/>
      <c r="AC23" s="79">
        <f>SUM(Q23:AB23)</f>
        <v>0</v>
      </c>
      <c r="AD23" s="79">
        <f>AC23/SUM(Q22:V22)</f>
        <v>0</v>
      </c>
      <c r="AE23" s="83">
        <f>AC23/AC22</f>
        <v>0</v>
      </c>
      <c r="AF23" s="1"/>
    </row>
    <row r="24" spans="1:32" ht="32.1" customHeight="1" x14ac:dyDescent="0.25">
      <c r="A24" s="136" t="s">
        <v>40</v>
      </c>
      <c r="B24" s="149"/>
      <c r="C24" s="150"/>
      <c r="D24" s="150"/>
      <c r="E24" s="150"/>
      <c r="F24" s="150"/>
      <c r="G24" s="150"/>
      <c r="H24" s="150"/>
      <c r="I24" s="150"/>
      <c r="J24" s="150"/>
      <c r="K24" s="150"/>
      <c r="L24" s="150"/>
      <c r="M24" s="150"/>
      <c r="N24" s="79">
        <f>SUM(B24:M24)</f>
        <v>0</v>
      </c>
      <c r="O24" s="81"/>
      <c r="P24" s="136" t="s">
        <v>36</v>
      </c>
      <c r="Q24" s="149"/>
      <c r="R24" s="150">
        <v>12588800</v>
      </c>
      <c r="S24" s="150">
        <v>77874000</v>
      </c>
      <c r="T24" s="150">
        <v>77874000</v>
      </c>
      <c r="U24" s="150">
        <v>77874000</v>
      </c>
      <c r="V24" s="150">
        <v>77874000</v>
      </c>
      <c r="W24" s="150">
        <v>77874000</v>
      </c>
      <c r="X24" s="150">
        <v>77874000</v>
      </c>
      <c r="Y24" s="150">
        <v>77874000</v>
      </c>
      <c r="Z24" s="150">
        <v>77874000</v>
      </c>
      <c r="AA24" s="150">
        <v>77874000</v>
      </c>
      <c r="AB24" s="150">
        <v>152607200</v>
      </c>
      <c r="AC24" s="79">
        <f>SUM(Q24:AB24)</f>
        <v>866062000</v>
      </c>
      <c r="AD24" s="79"/>
      <c r="AE24" s="105"/>
      <c r="AF24" s="1"/>
    </row>
    <row r="25" spans="1:32" ht="32.1" customHeight="1" thickBot="1" x14ac:dyDescent="0.3">
      <c r="A25" s="137" t="s">
        <v>41</v>
      </c>
      <c r="B25" s="151"/>
      <c r="C25" s="152"/>
      <c r="D25" s="152"/>
      <c r="E25" s="152"/>
      <c r="F25" s="152"/>
      <c r="G25" s="152"/>
      <c r="H25" s="152"/>
      <c r="I25" s="152"/>
      <c r="J25" s="152"/>
      <c r="K25" s="152"/>
      <c r="L25" s="152"/>
      <c r="M25" s="152"/>
      <c r="N25" s="113">
        <f>SUM(B25:M25)</f>
        <v>0</v>
      </c>
      <c r="O25" s="114" t="str">
        <f>IFERROR(N25/(SUMIF(B25:M25,"&gt;0",B24:M24))," ")</f>
        <v xml:space="preserve"> </v>
      </c>
      <c r="P25" s="137" t="s">
        <v>41</v>
      </c>
      <c r="Q25" s="151">
        <v>0</v>
      </c>
      <c r="R25" s="152"/>
      <c r="S25" s="152"/>
      <c r="T25" s="152"/>
      <c r="U25" s="152"/>
      <c r="V25" s="152"/>
      <c r="W25" s="152"/>
      <c r="X25" s="152"/>
      <c r="Y25" s="152"/>
      <c r="Z25" s="152"/>
      <c r="AA25" s="152"/>
      <c r="AB25" s="152"/>
      <c r="AC25" s="113">
        <f>SUM(Q25:AB25)</f>
        <v>0</v>
      </c>
      <c r="AD25" s="113">
        <f>AC25/SUM(Q24:V24)</f>
        <v>0</v>
      </c>
      <c r="AE25" s="115">
        <f>AC25/AC24</f>
        <v>0</v>
      </c>
      <c r="AF25" s="1"/>
    </row>
    <row r="26" spans="1:32" customFormat="1" ht="16.5" customHeight="1" thickBot="1" x14ac:dyDescent="0.3"/>
    <row r="27" spans="1:32" ht="33.950000000000003" customHeight="1" x14ac:dyDescent="0.25">
      <c r="A27" s="267" t="s">
        <v>42</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9"/>
    </row>
    <row r="28" spans="1:32" ht="15" customHeight="1" x14ac:dyDescent="0.25">
      <c r="A28" s="270" t="s">
        <v>43</v>
      </c>
      <c r="B28" s="271" t="s">
        <v>44</v>
      </c>
      <c r="C28" s="271"/>
      <c r="D28" s="271" t="s">
        <v>45</v>
      </c>
      <c r="E28" s="271"/>
      <c r="F28" s="271"/>
      <c r="G28" s="271"/>
      <c r="H28" s="271"/>
      <c r="I28" s="271"/>
      <c r="J28" s="271"/>
      <c r="K28" s="271"/>
      <c r="L28" s="271"/>
      <c r="M28" s="271"/>
      <c r="N28" s="271"/>
      <c r="O28" s="271"/>
      <c r="P28" s="271" t="s">
        <v>32</v>
      </c>
      <c r="Q28" s="271" t="s">
        <v>46</v>
      </c>
      <c r="R28" s="271"/>
      <c r="S28" s="271"/>
      <c r="T28" s="271"/>
      <c r="U28" s="271"/>
      <c r="V28" s="271"/>
      <c r="W28" s="271"/>
      <c r="X28" s="271"/>
      <c r="Y28" s="271" t="s">
        <v>47</v>
      </c>
      <c r="Z28" s="271"/>
      <c r="AA28" s="271"/>
      <c r="AB28" s="271"/>
      <c r="AC28" s="271"/>
      <c r="AD28" s="271"/>
      <c r="AE28" s="272"/>
    </row>
    <row r="29" spans="1:32" ht="27" customHeight="1" x14ac:dyDescent="0.25">
      <c r="A29" s="270"/>
      <c r="B29" s="271"/>
      <c r="C29" s="271"/>
      <c r="D29" s="98" t="s">
        <v>20</v>
      </c>
      <c r="E29" s="98" t="s">
        <v>21</v>
      </c>
      <c r="F29" s="98" t="s">
        <v>22</v>
      </c>
      <c r="G29" s="98" t="s">
        <v>23</v>
      </c>
      <c r="H29" s="98" t="s">
        <v>24</v>
      </c>
      <c r="I29" s="98" t="s">
        <v>25</v>
      </c>
      <c r="J29" s="98" t="s">
        <v>26</v>
      </c>
      <c r="K29" s="98" t="s">
        <v>27</v>
      </c>
      <c r="L29" s="98" t="s">
        <v>28</v>
      </c>
      <c r="M29" s="98" t="s">
        <v>29</v>
      </c>
      <c r="N29" s="98" t="s">
        <v>30</v>
      </c>
      <c r="O29" s="98" t="s">
        <v>31</v>
      </c>
      <c r="P29" s="271"/>
      <c r="Q29" s="271"/>
      <c r="R29" s="271"/>
      <c r="S29" s="271"/>
      <c r="T29" s="271"/>
      <c r="U29" s="271"/>
      <c r="V29" s="271"/>
      <c r="W29" s="271"/>
      <c r="X29" s="271"/>
      <c r="Y29" s="271"/>
      <c r="Z29" s="271"/>
      <c r="AA29" s="271"/>
      <c r="AB29" s="271"/>
      <c r="AC29" s="271"/>
      <c r="AD29" s="271"/>
      <c r="AE29" s="272"/>
    </row>
    <row r="30" spans="1:32" ht="42" customHeight="1" thickBot="1" x14ac:dyDescent="0.3">
      <c r="A30" s="106" t="s">
        <v>385</v>
      </c>
      <c r="B30" s="273"/>
      <c r="C30" s="273"/>
      <c r="D30" s="146"/>
      <c r="E30" s="146"/>
      <c r="F30" s="146"/>
      <c r="G30" s="146"/>
      <c r="H30" s="146"/>
      <c r="I30" s="146"/>
      <c r="J30" s="146"/>
      <c r="K30" s="146"/>
      <c r="L30" s="146"/>
      <c r="M30" s="146"/>
      <c r="N30" s="146"/>
      <c r="O30" s="146"/>
      <c r="P30" s="107">
        <f>SUM(D30:O30)</f>
        <v>0</v>
      </c>
      <c r="Q30" s="274"/>
      <c r="R30" s="274"/>
      <c r="S30" s="274"/>
      <c r="T30" s="274"/>
      <c r="U30" s="274"/>
      <c r="V30" s="274"/>
      <c r="W30" s="274"/>
      <c r="X30" s="274"/>
      <c r="Y30" s="274"/>
      <c r="Z30" s="274"/>
      <c r="AA30" s="274"/>
      <c r="AB30" s="274"/>
      <c r="AC30" s="274"/>
      <c r="AD30" s="274"/>
      <c r="AE30" s="275"/>
    </row>
    <row r="31" spans="1:32" ht="12" customHeight="1" thickBot="1" x14ac:dyDescent="0.3">
      <c r="A31" s="116"/>
      <c r="B31" s="117"/>
      <c r="C31" s="117"/>
      <c r="D31" s="9"/>
      <c r="E31" s="9"/>
      <c r="F31" s="9"/>
      <c r="G31" s="9"/>
      <c r="H31" s="9"/>
      <c r="I31" s="9"/>
      <c r="J31" s="9"/>
      <c r="K31" s="9"/>
      <c r="L31" s="9"/>
      <c r="M31" s="9"/>
      <c r="N31" s="9"/>
      <c r="O31" s="9"/>
      <c r="P31" s="118"/>
      <c r="Q31" s="119"/>
      <c r="R31" s="119"/>
      <c r="S31" s="119"/>
      <c r="T31" s="119"/>
      <c r="U31" s="119"/>
      <c r="V31" s="119"/>
      <c r="W31" s="119"/>
      <c r="X31" s="119"/>
      <c r="Y31" s="119"/>
      <c r="Z31" s="119"/>
      <c r="AA31" s="119"/>
      <c r="AB31" s="119"/>
      <c r="AC31" s="119"/>
      <c r="AD31" s="119"/>
      <c r="AE31" s="120"/>
    </row>
    <row r="32" spans="1:32" ht="45" customHeight="1" x14ac:dyDescent="0.25">
      <c r="A32" s="216" t="s">
        <v>48</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8"/>
    </row>
    <row r="33" spans="1:41" ht="23.1" customHeight="1" x14ac:dyDescent="0.25">
      <c r="A33" s="270" t="s">
        <v>49</v>
      </c>
      <c r="B33" s="271" t="s">
        <v>50</v>
      </c>
      <c r="C33" s="271" t="s">
        <v>44</v>
      </c>
      <c r="D33" s="271" t="s">
        <v>51</v>
      </c>
      <c r="E33" s="271"/>
      <c r="F33" s="271"/>
      <c r="G33" s="271"/>
      <c r="H33" s="271"/>
      <c r="I33" s="271"/>
      <c r="J33" s="271"/>
      <c r="K33" s="271"/>
      <c r="L33" s="271"/>
      <c r="M33" s="271"/>
      <c r="N33" s="271"/>
      <c r="O33" s="271"/>
      <c r="P33" s="271"/>
      <c r="Q33" s="271" t="s">
        <v>52</v>
      </c>
      <c r="R33" s="271"/>
      <c r="S33" s="271"/>
      <c r="T33" s="271"/>
      <c r="U33" s="271"/>
      <c r="V33" s="271"/>
      <c r="W33" s="271"/>
      <c r="X33" s="271"/>
      <c r="Y33" s="271"/>
      <c r="Z33" s="271"/>
      <c r="AA33" s="271"/>
      <c r="AB33" s="271"/>
      <c r="AC33" s="271"/>
      <c r="AD33" s="271"/>
      <c r="AE33" s="272"/>
      <c r="AG33" s="21"/>
      <c r="AH33" s="21"/>
      <c r="AI33" s="21"/>
      <c r="AJ33" s="21"/>
      <c r="AK33" s="21"/>
      <c r="AL33" s="21"/>
      <c r="AM33" s="21"/>
      <c r="AN33" s="21"/>
      <c r="AO33" s="21"/>
    </row>
    <row r="34" spans="1:41" ht="27" customHeight="1" x14ac:dyDescent="0.25">
      <c r="A34" s="270"/>
      <c r="B34" s="271"/>
      <c r="C34" s="276"/>
      <c r="D34" s="98" t="s">
        <v>20</v>
      </c>
      <c r="E34" s="98" t="s">
        <v>21</v>
      </c>
      <c r="F34" s="98" t="s">
        <v>22</v>
      </c>
      <c r="G34" s="98" t="s">
        <v>23</v>
      </c>
      <c r="H34" s="98" t="s">
        <v>24</v>
      </c>
      <c r="I34" s="98" t="s">
        <v>25</v>
      </c>
      <c r="J34" s="98" t="s">
        <v>26</v>
      </c>
      <c r="K34" s="98" t="s">
        <v>27</v>
      </c>
      <c r="L34" s="98" t="s">
        <v>28</v>
      </c>
      <c r="M34" s="98" t="s">
        <v>29</v>
      </c>
      <c r="N34" s="98" t="s">
        <v>30</v>
      </c>
      <c r="O34" s="98" t="s">
        <v>31</v>
      </c>
      <c r="P34" s="98" t="s">
        <v>32</v>
      </c>
      <c r="Q34" s="277" t="s">
        <v>53</v>
      </c>
      <c r="R34" s="278"/>
      <c r="S34" s="278"/>
      <c r="T34" s="279"/>
      <c r="U34" s="271" t="s">
        <v>54</v>
      </c>
      <c r="V34" s="271"/>
      <c r="W34" s="271"/>
      <c r="X34" s="271"/>
      <c r="Y34" s="271" t="s">
        <v>55</v>
      </c>
      <c r="Z34" s="271"/>
      <c r="AA34" s="271"/>
      <c r="AB34" s="271"/>
      <c r="AC34" s="271" t="s">
        <v>56</v>
      </c>
      <c r="AD34" s="271"/>
      <c r="AE34" s="272"/>
      <c r="AG34" s="21"/>
      <c r="AH34" s="21"/>
      <c r="AI34" s="21"/>
      <c r="AJ34" s="21"/>
      <c r="AK34" s="21"/>
      <c r="AL34" s="21"/>
      <c r="AM34" s="21"/>
      <c r="AN34" s="21"/>
      <c r="AO34" s="21"/>
    </row>
    <row r="35" spans="1:41" ht="45" customHeight="1" x14ac:dyDescent="0.25">
      <c r="A35" s="293" t="s">
        <v>385</v>
      </c>
      <c r="B35" s="344">
        <f>SUM(B41:B46)</f>
        <v>0.1</v>
      </c>
      <c r="C35" s="23" t="s">
        <v>57</v>
      </c>
      <c r="D35" s="22"/>
      <c r="E35" s="22"/>
      <c r="F35" s="22"/>
      <c r="G35" s="22"/>
      <c r="H35" s="22"/>
      <c r="I35" s="22">
        <v>0</v>
      </c>
      <c r="J35" s="22">
        <v>0</v>
      </c>
      <c r="K35" s="22">
        <v>0</v>
      </c>
      <c r="L35" s="22">
        <v>0</v>
      </c>
      <c r="M35" s="22">
        <v>0</v>
      </c>
      <c r="N35" s="22">
        <v>0</v>
      </c>
      <c r="O35" s="22">
        <v>0</v>
      </c>
      <c r="P35" s="92">
        <f>SUM(D35:O35)</f>
        <v>0</v>
      </c>
      <c r="Q35" s="337" t="s">
        <v>525</v>
      </c>
      <c r="R35" s="338"/>
      <c r="S35" s="338"/>
      <c r="T35" s="339"/>
      <c r="U35" s="333" t="s">
        <v>502</v>
      </c>
      <c r="V35" s="333"/>
      <c r="W35" s="333"/>
      <c r="X35" s="333"/>
      <c r="Y35" s="333" t="s">
        <v>502</v>
      </c>
      <c r="Z35" s="333"/>
      <c r="AA35" s="333"/>
      <c r="AB35" s="333"/>
      <c r="AC35" s="333" t="s">
        <v>502</v>
      </c>
      <c r="AD35" s="333"/>
      <c r="AE35" s="334"/>
      <c r="AG35" s="21"/>
      <c r="AH35" s="21"/>
      <c r="AI35" s="21"/>
      <c r="AJ35" s="21"/>
      <c r="AK35" s="21"/>
      <c r="AL35" s="21"/>
      <c r="AM35" s="21"/>
      <c r="AN35" s="21"/>
      <c r="AO35" s="21"/>
    </row>
    <row r="36" spans="1:41" ht="45" customHeight="1" thickBot="1" x14ac:dyDescent="0.3">
      <c r="A36" s="294"/>
      <c r="B36" s="345"/>
      <c r="C36" s="24" t="s">
        <v>58</v>
      </c>
      <c r="D36" s="170">
        <v>0</v>
      </c>
      <c r="E36" s="170"/>
      <c r="F36" s="170"/>
      <c r="G36" s="167"/>
      <c r="H36" s="167"/>
      <c r="I36" s="167"/>
      <c r="J36" s="167"/>
      <c r="K36" s="167"/>
      <c r="L36" s="167"/>
      <c r="M36" s="167"/>
      <c r="N36" s="167"/>
      <c r="O36" s="167"/>
      <c r="P36" s="179">
        <f>SUM(D36:O36)</f>
        <v>0</v>
      </c>
      <c r="Q36" s="340"/>
      <c r="R36" s="341"/>
      <c r="S36" s="341"/>
      <c r="T36" s="342"/>
      <c r="U36" s="335"/>
      <c r="V36" s="335"/>
      <c r="W36" s="335"/>
      <c r="X36" s="335"/>
      <c r="Y36" s="335"/>
      <c r="Z36" s="335"/>
      <c r="AA36" s="335"/>
      <c r="AB36" s="335"/>
      <c r="AC36" s="335"/>
      <c r="AD36" s="335"/>
      <c r="AE36" s="336"/>
      <c r="AG36" s="21"/>
      <c r="AH36" s="21"/>
      <c r="AI36" s="21"/>
      <c r="AJ36" s="21"/>
      <c r="AK36" s="21"/>
      <c r="AL36" s="21"/>
      <c r="AM36" s="21"/>
      <c r="AN36" s="21"/>
      <c r="AO36" s="21"/>
    </row>
    <row r="37" spans="1:41" customFormat="1" ht="17.25" customHeight="1" thickBot="1" x14ac:dyDescent="0.3"/>
    <row r="38" spans="1:41" ht="45" customHeight="1" thickBot="1" x14ac:dyDescent="0.3">
      <c r="A38" s="216" t="s">
        <v>59</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8"/>
      <c r="AG38" s="21"/>
      <c r="AH38" s="21"/>
      <c r="AI38" s="21"/>
      <c r="AJ38" s="21"/>
      <c r="AK38" s="21"/>
      <c r="AL38" s="21"/>
      <c r="AM38" s="21"/>
      <c r="AN38" s="21"/>
      <c r="AO38" s="21"/>
    </row>
    <row r="39" spans="1:41" ht="26.1" customHeight="1" x14ac:dyDescent="0.25">
      <c r="A39" s="284" t="s">
        <v>60</v>
      </c>
      <c r="B39" s="285" t="s">
        <v>61</v>
      </c>
      <c r="C39" s="286" t="s">
        <v>62</v>
      </c>
      <c r="D39" s="288" t="s">
        <v>63</v>
      </c>
      <c r="E39" s="289"/>
      <c r="F39" s="289"/>
      <c r="G39" s="289"/>
      <c r="H39" s="289"/>
      <c r="I39" s="289"/>
      <c r="J39" s="289"/>
      <c r="K39" s="289"/>
      <c r="L39" s="289"/>
      <c r="M39" s="289"/>
      <c r="N39" s="289"/>
      <c r="O39" s="289"/>
      <c r="P39" s="290"/>
      <c r="Q39" s="285" t="s">
        <v>64</v>
      </c>
      <c r="R39" s="285"/>
      <c r="S39" s="285"/>
      <c r="T39" s="285"/>
      <c r="U39" s="285"/>
      <c r="V39" s="285"/>
      <c r="W39" s="285"/>
      <c r="X39" s="285"/>
      <c r="Y39" s="285"/>
      <c r="Z39" s="285"/>
      <c r="AA39" s="285"/>
      <c r="AB39" s="285"/>
      <c r="AC39" s="285"/>
      <c r="AD39" s="285"/>
      <c r="AE39" s="291"/>
      <c r="AG39" s="21"/>
      <c r="AH39" s="21"/>
      <c r="AI39" s="21"/>
      <c r="AJ39" s="21"/>
      <c r="AK39" s="21"/>
      <c r="AL39" s="21"/>
      <c r="AM39" s="21"/>
      <c r="AN39" s="21"/>
      <c r="AO39" s="21"/>
    </row>
    <row r="40" spans="1:41" ht="26.1" customHeight="1" x14ac:dyDescent="0.25">
      <c r="A40" s="270"/>
      <c r="B40" s="271"/>
      <c r="C40" s="287"/>
      <c r="D40" s="98" t="s">
        <v>65</v>
      </c>
      <c r="E40" s="98" t="s">
        <v>66</v>
      </c>
      <c r="F40" s="98" t="s">
        <v>67</v>
      </c>
      <c r="G40" s="98" t="s">
        <v>68</v>
      </c>
      <c r="H40" s="98" t="s">
        <v>69</v>
      </c>
      <c r="I40" s="98" t="s">
        <v>70</v>
      </c>
      <c r="J40" s="98" t="s">
        <v>71</v>
      </c>
      <c r="K40" s="98" t="s">
        <v>72</v>
      </c>
      <c r="L40" s="98" t="s">
        <v>73</v>
      </c>
      <c r="M40" s="98" t="s">
        <v>74</v>
      </c>
      <c r="N40" s="98" t="s">
        <v>75</v>
      </c>
      <c r="O40" s="98" t="s">
        <v>76</v>
      </c>
      <c r="P40" s="98" t="s">
        <v>77</v>
      </c>
      <c r="Q40" s="277" t="s">
        <v>78</v>
      </c>
      <c r="R40" s="278"/>
      <c r="S40" s="278"/>
      <c r="T40" s="278"/>
      <c r="U40" s="278"/>
      <c r="V40" s="278"/>
      <c r="W40" s="278"/>
      <c r="X40" s="279"/>
      <c r="Y40" s="277" t="s">
        <v>79</v>
      </c>
      <c r="Z40" s="278"/>
      <c r="AA40" s="278"/>
      <c r="AB40" s="278"/>
      <c r="AC40" s="278"/>
      <c r="AD40" s="278"/>
      <c r="AE40" s="292"/>
      <c r="AG40" s="25"/>
      <c r="AH40" s="25"/>
      <c r="AI40" s="25"/>
      <c r="AJ40" s="25"/>
      <c r="AK40" s="25"/>
      <c r="AL40" s="25"/>
      <c r="AM40" s="25"/>
      <c r="AN40" s="25"/>
      <c r="AO40" s="25"/>
    </row>
    <row r="41" spans="1:41" ht="57.6" customHeight="1" x14ac:dyDescent="0.25">
      <c r="A41" s="303" t="s">
        <v>386</v>
      </c>
      <c r="B41" s="328">
        <v>0.04</v>
      </c>
      <c r="C41" s="29" t="s">
        <v>57</v>
      </c>
      <c r="D41" s="173">
        <v>0</v>
      </c>
      <c r="E41" s="173">
        <v>0.25</v>
      </c>
      <c r="F41" s="173">
        <v>0.25</v>
      </c>
      <c r="G41" s="173">
        <v>0.25</v>
      </c>
      <c r="H41" s="173">
        <v>0.25</v>
      </c>
      <c r="I41" s="158">
        <v>0</v>
      </c>
      <c r="J41" s="158">
        <v>0</v>
      </c>
      <c r="K41" s="158">
        <v>0</v>
      </c>
      <c r="L41" s="158">
        <v>0</v>
      </c>
      <c r="M41" s="158">
        <v>0</v>
      </c>
      <c r="N41" s="158">
        <v>0</v>
      </c>
      <c r="O41" s="158">
        <v>0</v>
      </c>
      <c r="P41" s="108">
        <f t="shared" ref="P41:P46" si="0">SUM(D41:O41)</f>
        <v>1</v>
      </c>
      <c r="Q41" s="307" t="s">
        <v>525</v>
      </c>
      <c r="R41" s="308"/>
      <c r="S41" s="308"/>
      <c r="T41" s="308"/>
      <c r="U41" s="308"/>
      <c r="V41" s="308"/>
      <c r="W41" s="308"/>
      <c r="X41" s="309"/>
      <c r="Y41" s="307" t="s">
        <v>502</v>
      </c>
      <c r="Z41" s="308"/>
      <c r="AA41" s="308"/>
      <c r="AB41" s="308"/>
      <c r="AC41" s="308"/>
      <c r="AD41" s="308"/>
      <c r="AE41" s="314"/>
    </row>
    <row r="42" spans="1:41" ht="57.6" customHeight="1" x14ac:dyDescent="0.25">
      <c r="A42" s="316"/>
      <c r="B42" s="329"/>
      <c r="C42" s="27" t="s">
        <v>58</v>
      </c>
      <c r="D42" s="28">
        <v>0</v>
      </c>
      <c r="E42" s="28"/>
      <c r="F42" s="28"/>
      <c r="G42" s="28"/>
      <c r="H42" s="28"/>
      <c r="I42" s="28"/>
      <c r="J42" s="28"/>
      <c r="K42" s="28"/>
      <c r="L42" s="28"/>
      <c r="M42" s="28"/>
      <c r="N42" s="28"/>
      <c r="O42" s="28"/>
      <c r="P42" s="108">
        <f t="shared" si="0"/>
        <v>0</v>
      </c>
      <c r="Q42" s="320"/>
      <c r="R42" s="321"/>
      <c r="S42" s="321"/>
      <c r="T42" s="321"/>
      <c r="U42" s="321"/>
      <c r="V42" s="321"/>
      <c r="W42" s="321"/>
      <c r="X42" s="322"/>
      <c r="Y42" s="320"/>
      <c r="Z42" s="321"/>
      <c r="AA42" s="321"/>
      <c r="AB42" s="321"/>
      <c r="AC42" s="321"/>
      <c r="AD42" s="321"/>
      <c r="AE42" s="323"/>
    </row>
    <row r="43" spans="1:41" ht="57.6" customHeight="1" x14ac:dyDescent="0.25">
      <c r="A43" s="303" t="s">
        <v>387</v>
      </c>
      <c r="B43" s="326">
        <v>0.03</v>
      </c>
      <c r="C43" s="29" t="s">
        <v>57</v>
      </c>
      <c r="D43" s="173">
        <v>0</v>
      </c>
      <c r="E43" s="173">
        <v>0.25</v>
      </c>
      <c r="F43" s="173">
        <v>0.25</v>
      </c>
      <c r="G43" s="173">
        <v>0.25</v>
      </c>
      <c r="H43" s="173">
        <v>0.25</v>
      </c>
      <c r="I43" s="158">
        <v>0</v>
      </c>
      <c r="J43" s="158">
        <v>0</v>
      </c>
      <c r="K43" s="158">
        <v>0</v>
      </c>
      <c r="L43" s="158">
        <v>0</v>
      </c>
      <c r="M43" s="158">
        <v>0</v>
      </c>
      <c r="N43" s="158">
        <v>0</v>
      </c>
      <c r="O43" s="158">
        <v>0</v>
      </c>
      <c r="P43" s="108">
        <f t="shared" si="0"/>
        <v>1</v>
      </c>
      <c r="Q43" s="307" t="s">
        <v>525</v>
      </c>
      <c r="R43" s="308"/>
      <c r="S43" s="308"/>
      <c r="T43" s="308"/>
      <c r="U43" s="308"/>
      <c r="V43" s="308"/>
      <c r="W43" s="308"/>
      <c r="X43" s="309"/>
      <c r="Y43" s="307" t="s">
        <v>502</v>
      </c>
      <c r="Z43" s="308"/>
      <c r="AA43" s="308"/>
      <c r="AB43" s="308"/>
      <c r="AC43" s="308"/>
      <c r="AD43" s="308"/>
      <c r="AE43" s="314"/>
    </row>
    <row r="44" spans="1:41" ht="57.6" customHeight="1" x14ac:dyDescent="0.25">
      <c r="A44" s="316"/>
      <c r="B44" s="329"/>
      <c r="C44" s="27" t="s">
        <v>58</v>
      </c>
      <c r="D44" s="28">
        <v>0</v>
      </c>
      <c r="E44" s="28"/>
      <c r="F44" s="28"/>
      <c r="G44" s="28"/>
      <c r="H44" s="28"/>
      <c r="I44" s="28"/>
      <c r="J44" s="28"/>
      <c r="K44" s="28"/>
      <c r="L44" s="28"/>
      <c r="M44" s="28"/>
      <c r="N44" s="28"/>
      <c r="O44" s="28"/>
      <c r="P44" s="108">
        <f t="shared" si="0"/>
        <v>0</v>
      </c>
      <c r="Q44" s="320"/>
      <c r="R44" s="321"/>
      <c r="S44" s="321"/>
      <c r="T44" s="321"/>
      <c r="U44" s="321"/>
      <c r="V44" s="321"/>
      <c r="W44" s="321"/>
      <c r="X44" s="322"/>
      <c r="Y44" s="320"/>
      <c r="Z44" s="321"/>
      <c r="AA44" s="321"/>
      <c r="AB44" s="321"/>
      <c r="AC44" s="321"/>
      <c r="AD44" s="321"/>
      <c r="AE44" s="323"/>
    </row>
    <row r="45" spans="1:41" ht="57.6" customHeight="1" x14ac:dyDescent="0.25">
      <c r="A45" s="303" t="s">
        <v>388</v>
      </c>
      <c r="B45" s="326">
        <v>0.03</v>
      </c>
      <c r="C45" s="29" t="s">
        <v>57</v>
      </c>
      <c r="D45" s="173">
        <v>0</v>
      </c>
      <c r="E45" s="173">
        <v>0.25</v>
      </c>
      <c r="F45" s="173">
        <v>0.25</v>
      </c>
      <c r="G45" s="173">
        <v>0.25</v>
      </c>
      <c r="H45" s="173">
        <v>0.25</v>
      </c>
      <c r="I45" s="158">
        <v>0</v>
      </c>
      <c r="J45" s="158">
        <v>0</v>
      </c>
      <c r="K45" s="158">
        <v>0</v>
      </c>
      <c r="L45" s="158">
        <v>0</v>
      </c>
      <c r="M45" s="158">
        <v>0</v>
      </c>
      <c r="N45" s="158">
        <v>0</v>
      </c>
      <c r="O45" s="158">
        <v>0</v>
      </c>
      <c r="P45" s="108">
        <f t="shared" si="0"/>
        <v>1</v>
      </c>
      <c r="Q45" s="307" t="s">
        <v>525</v>
      </c>
      <c r="R45" s="308"/>
      <c r="S45" s="308"/>
      <c r="T45" s="308"/>
      <c r="U45" s="308"/>
      <c r="V45" s="308"/>
      <c r="W45" s="308"/>
      <c r="X45" s="309"/>
      <c r="Y45" s="307" t="s">
        <v>502</v>
      </c>
      <c r="Z45" s="308"/>
      <c r="AA45" s="308"/>
      <c r="AB45" s="308"/>
      <c r="AC45" s="308"/>
      <c r="AD45" s="308"/>
      <c r="AE45" s="314"/>
    </row>
    <row r="46" spans="1:41" ht="57.6" customHeight="1" thickBot="1" x14ac:dyDescent="0.3">
      <c r="A46" s="304"/>
      <c r="B46" s="327"/>
      <c r="C46" s="24" t="s">
        <v>58</v>
      </c>
      <c r="D46" s="30">
        <v>0</v>
      </c>
      <c r="E46" s="30"/>
      <c r="F46" s="30"/>
      <c r="G46" s="30"/>
      <c r="H46" s="30"/>
      <c r="I46" s="30"/>
      <c r="J46" s="30"/>
      <c r="K46" s="30"/>
      <c r="L46" s="30"/>
      <c r="M46" s="30"/>
      <c r="N46" s="30"/>
      <c r="O46" s="30"/>
      <c r="P46" s="109">
        <f t="shared" si="0"/>
        <v>0</v>
      </c>
      <c r="Q46" s="310"/>
      <c r="R46" s="311"/>
      <c r="S46" s="311"/>
      <c r="T46" s="311"/>
      <c r="U46" s="311"/>
      <c r="V46" s="311"/>
      <c r="W46" s="311"/>
      <c r="X46" s="312"/>
      <c r="Y46" s="310"/>
      <c r="Z46" s="311"/>
      <c r="AA46" s="311"/>
      <c r="AB46" s="311"/>
      <c r="AC46" s="311"/>
      <c r="AD46" s="311"/>
      <c r="AE46" s="315"/>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053E66A-61CC-42E4-B601-2554809BF5BF}">
      <formula1>$B$21:$M$21</formula1>
    </dataValidation>
    <dataValidation type="textLength" operator="lessThanOrEqual" allowBlank="1" showInputMessage="1" showErrorMessage="1" errorTitle="Máximo 2.000 caracteres" error="Máximo 2.000 caracteres" promptTitle="2.000 caracteres" sqref="Q30:Q31" xr:uid="{CDEF4FC7-7F8F-4C50-ADCF-2FFE21598BC0}">
      <formula1>2000</formula1>
    </dataValidation>
    <dataValidation type="textLength" operator="lessThanOrEqual" allowBlank="1" showInputMessage="1" showErrorMessage="1" errorTitle="Máximo 2.000 caracteres" error="Máximo 2.000 caracteres" sqref="AC35 Q41 Q43 Q35 Y35 Q45" xr:uid="{CE61E8DE-20D6-4A7C-A893-3A6C6AF16039}">
      <formula1>2000</formula1>
    </dataValidation>
  </dataValidations>
  <pageMargins left="0.25" right="0.25" top="0.75" bottom="0.75" header="0.3" footer="0.3"/>
  <pageSetup scale="2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elements/1.1/"/>
    <ds:schemaRef ds:uri="fe9e2b3d-4c1d-4923-bca8-f2013ad4d455"/>
    <ds:schemaRef ds:uri="bea38547-d34c-4dfd-b958-4ddc302b48de"/>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Meta 1 ATENCIONES LPD</vt:lpstr>
      <vt:lpstr>Meta 2 SEGUIMIENTO LPD</vt:lpstr>
      <vt:lpstr>Meta 3 OPERAR CR</vt:lpstr>
      <vt:lpstr>Meta 4 ATENCION CR</vt:lpstr>
      <vt:lpstr>Meta 5 FORTALECER SOFIA </vt:lpstr>
      <vt:lpstr>Meta 6 ESTRATEGIA PREVENCION</vt:lpstr>
      <vt:lpstr>Meta 7 CLS</vt:lpstr>
      <vt:lpstr>Meta 8 PROTOCOLO TP</vt:lpstr>
      <vt:lpstr>Meta 9 ATENCIONES DUPLAS</vt:lpstr>
      <vt:lpstr>Hoja1</vt:lpstr>
      <vt:lpstr>Indicadores PA</vt:lpstr>
      <vt:lpstr>Territorialización PA</vt:lpstr>
      <vt:lpstr>Control de Cambios</vt:lpstr>
      <vt:lpstr>LISTAS</vt:lpstr>
      <vt:lpstr>'Indicadores PA'!Área_de_impresión</vt:lpstr>
      <vt:lpstr>'Meta 1 ATENCIONES LPD'!Área_de_impresión</vt:lpstr>
      <vt:lpstr>'Meta 2 SEGUIMIENTO LPD'!Área_de_impresión</vt:lpstr>
      <vt:lpstr>'Meta 3 OPERAR CR'!Área_de_impresión</vt:lpstr>
      <vt:lpstr>'Meta 4 ATENCION CR'!Área_de_impresión</vt:lpstr>
      <vt:lpstr>'Meta 5 FORTALECER SOFIA '!Área_de_impresión</vt:lpstr>
      <vt:lpstr>'Meta 6 ESTRATEGIA PREVENCION'!Área_de_impresión</vt:lpstr>
      <vt:lpstr>'Meta 7 CLS'!Área_de_impresión</vt:lpstr>
      <vt:lpstr>'Meta 8 PROTOCOLO TP'!Área_de_impresión</vt:lpstr>
      <vt:lpstr>'Meta 9 ATENCIONES DUPLAS'!Área_de_impresión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Jorge Javier Vidal Ortiz</cp:lastModifiedBy>
  <cp:revision/>
  <cp:lastPrinted>2024-02-08T01:08:27Z</cp:lastPrinted>
  <dcterms:created xsi:type="dcterms:W3CDTF">2011-04-26T22:16:52Z</dcterms:created>
  <dcterms:modified xsi:type="dcterms:W3CDTF">2024-02-16T20:49:58Z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