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cbautista\Downloads\"/>
    </mc:Choice>
  </mc:AlternateContent>
  <xr:revisionPtr revIDLastSave="0" documentId="13_ncr:1_{A9B8D570-42A8-48F1-B6FB-15F497238C46}" xr6:coauthVersionLast="47" xr6:coauthVersionMax="47" xr10:uidLastSave="{00000000-0000-0000-0000-000000000000}"/>
  <bookViews>
    <workbookView xWindow="-120" yWindow="-120" windowWidth="20730" windowHeight="11040" firstSheet="1" activeTab="1" xr2:uid="{00000000-000D-0000-FFFF-FFFF00000000}"/>
  </bookViews>
  <sheets>
    <sheet name="RESUMEN" sheetId="9" state="hidden" r:id="rId1"/>
    <sheet name="C1. Gestión del Riesgo" sheetId="3" r:id="rId2"/>
    <sheet name="C3. Rendicion de Cuentas " sheetId="8" r:id="rId3"/>
    <sheet name="C4. Atención a la Ciudadania" sheetId="5" r:id="rId4"/>
    <sheet name="C5. Transparencia y Acceso" sheetId="10" r:id="rId5"/>
    <sheet name="C6. Iniciativas Adicionales" sheetId="11" r:id="rId6"/>
    <sheet name="Parámetros" sheetId="2" state="hidden" r:id="rId7"/>
  </sheets>
  <definedNames>
    <definedName name="_xlnm._FilterDatabase" localSheetId="1" hidden="1">'C1. Gestión del Riesgo'!$A$4:$Q$16</definedName>
    <definedName name="_xlnm._FilterDatabase" localSheetId="2" hidden="1">'C3. Rendicion de Cuentas '!$A$4:$Q$18</definedName>
    <definedName name="_xlnm._FilterDatabase" localSheetId="3" hidden="1">'C4. Atención a la Ciudadania'!$B$4:$Q$19</definedName>
    <definedName name="_xlnm._FilterDatabase" localSheetId="4" hidden="1">'C5. Transparencia y Acceso'!$B$4:$P$17</definedName>
    <definedName name="_xlnm._FilterDatabase" localSheetId="5" hidden="1">'C6. Iniciativas Adicionales'!$B$4:$P$19</definedName>
    <definedName name="_xlnm.Print_Titles" localSheetId="2">'C3. Rendicion de Cuentas '!$3:$4</definedName>
    <definedName name="_xlnm.Print_Titles" localSheetId="3">'C4. Atención a la Ciudadania'!$3:$4</definedName>
    <definedName name="_xlnm.Print_Titles" localSheetId="4">'C5. Transparencia y Acceso'!$3:$4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9" i="11" l="1"/>
  <c r="J8" i="9" s="1"/>
  <c r="K8" i="9" s="1"/>
  <c r="K19" i="11"/>
  <c r="I8" i="9" s="1"/>
  <c r="M17" i="10"/>
  <c r="J7" i="9" s="1"/>
  <c r="K7" i="9" s="1"/>
  <c r="K17" i="10"/>
  <c r="I7" i="9" s="1"/>
  <c r="K19" i="5"/>
  <c r="I6" i="9" s="1"/>
  <c r="M13" i="5"/>
  <c r="M19" i="5" s="1"/>
  <c r="J6" i="9" s="1"/>
  <c r="K6" i="9" s="1"/>
  <c r="M18" i="8"/>
  <c r="J5" i="9" s="1"/>
  <c r="K5" i="9" s="1"/>
  <c r="K18" i="8"/>
  <c r="I5" i="9" s="1"/>
  <c r="K16" i="3"/>
  <c r="I4" i="9" s="1"/>
  <c r="M9" i="3"/>
  <c r="M16" i="3" s="1"/>
  <c r="J4" i="9" s="1"/>
  <c r="H9" i="9"/>
  <c r="H10" i="9" s="1"/>
  <c r="G9" i="9"/>
  <c r="F9" i="9"/>
  <c r="F10" i="9" s="1"/>
  <c r="E9" i="9"/>
  <c r="D9" i="9"/>
  <c r="C9" i="9"/>
  <c r="B9" i="9"/>
  <c r="G10" i="9" l="1"/>
  <c r="C10" i="9"/>
  <c r="D10" i="9"/>
  <c r="E10" i="9"/>
  <c r="I9" i="9"/>
  <c r="J9" i="9"/>
  <c r="K9" i="9" s="1"/>
  <c r="K4" i="9"/>
</calcChain>
</file>

<file path=xl/sharedStrings.xml><?xml version="1.0" encoding="utf-8"?>
<sst xmlns="http://schemas.openxmlformats.org/spreadsheetml/2006/main" count="901" uniqueCount="623">
  <si>
    <r>
      <t xml:space="preserve">Resultados Seguimiento Plan Anticorrupción y de Atención al Ciudadano 2023
</t>
    </r>
    <r>
      <rPr>
        <b/>
        <sz val="10"/>
        <color rgb="FF000000"/>
        <rFont val="Times New Roman"/>
        <family val="1"/>
      </rPr>
      <t>corte 31-agosto-2021</t>
    </r>
  </si>
  <si>
    <t>Componente</t>
  </si>
  <si>
    <t>Total de actividades y/o metas</t>
  </si>
  <si>
    <t>Estado tercer cuatrimestre 
(septiembre a diciembre)</t>
  </si>
  <si>
    <t>% Avance reportado por las dependencias responsables</t>
  </si>
  <si>
    <t>% Avance revisión OCI</t>
  </si>
  <si>
    <t>Nivel de Cumplimiento verificado por la OCI</t>
  </si>
  <si>
    <t>Sin iniciar</t>
  </si>
  <si>
    <t>Cumplida</t>
  </si>
  <si>
    <t>Cumplida con observación y/o recomendación</t>
  </si>
  <si>
    <t>En ejecución</t>
  </si>
  <si>
    <t>Sin avance</t>
  </si>
  <si>
    <t>Incumplida-atrasada</t>
  </si>
  <si>
    <t xml:space="preserve">1. Gestión del Riesgo de Corrupción </t>
  </si>
  <si>
    <t xml:space="preserve">3.  Rendición de Cuentas </t>
  </si>
  <si>
    <t>4. Atención a la Ciudadanía</t>
  </si>
  <si>
    <t>5. Transparencia y Acceso a la Información</t>
  </si>
  <si>
    <t>6. Iniciativas Adicionales - Código de Integridad</t>
  </si>
  <si>
    <t>TOTAL</t>
  </si>
  <si>
    <t>% de representación</t>
  </si>
  <si>
    <t>0 a 59%</t>
  </si>
  <si>
    <t>ZONA BAJA</t>
  </si>
  <si>
    <t>De 60 a 79%</t>
  </si>
  <si>
    <t>ZONA MEDIA</t>
  </si>
  <si>
    <t>de 80 a 100%</t>
  </si>
  <si>
    <t>ZONA ALTA</t>
  </si>
  <si>
    <t xml:space="preserve"> </t>
  </si>
  <si>
    <t>ANEXO. SEGUIMIENTO PAAC  2023 - TERCER CUATRIMESTRE (SEPTIEMBRE A DICIEMBRE)</t>
  </si>
  <si>
    <t xml:space="preserve">Componente 1. Gestión del Riesgo de Corrupción - Mapa de Riesgos de Corrupción </t>
  </si>
  <si>
    <t>Reporte proceso (Primera Línea de Defensa)</t>
  </si>
  <si>
    <t>Seguimiento Oficina de Control Interno (Tercera Línea de Defensa)</t>
  </si>
  <si>
    <t xml:space="preserve">Subcomponente </t>
  </si>
  <si>
    <t xml:space="preserve"> Actividades </t>
  </si>
  <si>
    <t xml:space="preserve">Meta o producto </t>
  </si>
  <si>
    <t xml:space="preserve">Responsable  </t>
  </si>
  <si>
    <t xml:space="preserve">Fecha programada </t>
  </si>
  <si>
    <t xml:space="preserve">Nombre del indicador </t>
  </si>
  <si>
    <t xml:space="preserve">Formula del indicador </t>
  </si>
  <si>
    <t>Medio de verificación</t>
  </si>
  <si>
    <t>Cuantitativa
(Porcentaje de avance)</t>
  </si>
  <si>
    <t>Descripción cualitativa 
(gestión realizada en el periodo)</t>
  </si>
  <si>
    <t>Porcentaje de avance</t>
  </si>
  <si>
    <t xml:space="preserve">Seguimiento a las actividades </t>
  </si>
  <si>
    <t>Observaciones y/o recomendaciones</t>
  </si>
  <si>
    <t>ESTADO</t>
  </si>
  <si>
    <t>1. Política de Administración de Riesgos</t>
  </si>
  <si>
    <t xml:space="preserve">1.1 </t>
  </si>
  <si>
    <t xml:space="preserve">Actualización, aprobación y publicación de la Política de Administración de Riesgos </t>
  </si>
  <si>
    <t>Política de administración del riesgo actualizada</t>
  </si>
  <si>
    <t>Oficina Asesora de Planeación</t>
  </si>
  <si>
    <t xml:space="preserve">septiembre </t>
  </si>
  <si>
    <t xml:space="preserve">Política de Administración del Riesgo actualizada </t>
  </si>
  <si>
    <t>Se asigna el avance del 100% cuando la política de administración del riesgo se encuentre actualizada, aprobada y publicada</t>
  </si>
  <si>
    <t>Acta de Comité de Control Interno en la cual se aprobó el documento de la política actualizada  y publicación en página Web</t>
  </si>
  <si>
    <t xml:space="preserve">El reporte del cumplimiento de la actividad se presentó en el segundo cuatrimestre 2023. </t>
  </si>
  <si>
    <t>Actividad cumplida en el segundo cuatrimestre 2023</t>
  </si>
  <si>
    <t xml:space="preserve">Se establecieron recomendaciones que quedaron plasmadas en el seguimiento realizado al segundo cuatrimestre 2023
</t>
  </si>
  <si>
    <t>1.2</t>
  </si>
  <si>
    <t>Realizar actividades de socialización de los lineamientos contenidos en la Política de Gestión de Riesgos de la Secretaría Distrital de la Mujer.</t>
  </si>
  <si>
    <t xml:space="preserve">Socialización de la política de riesgos realizadas a través de reuniones del equipo de enlaces MIPG </t>
  </si>
  <si>
    <t xml:space="preserve">Abril 
Agosto 
Diciembre </t>
  </si>
  <si>
    <t xml:space="preserve">Porcentaje de cumplimiento de las actividades de socialización de la política de riesgos </t>
  </si>
  <si>
    <t>(Número de actividades de socialización de la política de riesgos realizadas/ Número de actividades de socialización programadas (3))*100</t>
  </si>
  <si>
    <t>Actas de reuniones de enlaces MPG en las cuales se realizó la socialización</t>
  </si>
  <si>
    <t xml:space="preserve">Se realizó la socialización de la Política de Administración del Riesgo versión 7 durante el III cuatrimestre de 2023 en la mesa de enlaces </t>
  </si>
  <si>
    <t xml:space="preserve">De acuerdo con los soportes allegados por el proceso, se observa en el tercer cuatrimestre de la vigencia 2023 cuatro evidencias de reunión de mesas de trabajo Enlaces MIPG realizadas el 15/09/2023, 13/10/2023, 10/11/2023 y el 15/12/23 en las que en su contenido se observó la socialización en temas relacionados con la gestión y administración del riesgo y lineamientos establecidos en la Política de Administración del Riesgo en su versión N°7. 
De acuerdo con lo anterior, se observa el cumplimiento del 100% de la actividad de conformidad con lo programado para la vigencia 2023. </t>
  </si>
  <si>
    <t xml:space="preserve">En cuanto a las evidencias allegadas se recomienda para las actas o evidencias de reunión aportar la lista de asistencia de los participantes, ya que para el presente seguimiento se evidenció que el registro de asistencia se encontraba en archivo Word y sin diligenciar. Adicionalmente que los documentos aportados sean los definitivos y en pdf con el fin de evitar que sea susceptible de modificaciones.  
Así mismo, cabe anotar que el proceso  estableció para el presente seguimiento realizarlo en el mes de diciembre, sin embargo dichas reuniones se realizaron en los meses de septiembre, octubre, noviembre y diciembre 2023. Por lo que se recomienda al momento de formular y desarrollar las actividades planeadas revisar la fecha programada con el fin de que su ejecución se de acorde a lo establecido. 
</t>
  </si>
  <si>
    <t xml:space="preserve">2. Construcción del Mapa de Riesgos de Corrupción </t>
  </si>
  <si>
    <t>2.1</t>
  </si>
  <si>
    <t xml:space="preserve">Acompañar a los procesos en la aplicación de los lineamientos establecidos para la construcción, actualización y revisión en el aplicativo LUCHA de los riesgos asociados a corrupción de cada proceso y generar reporte para publicación en página web </t>
  </si>
  <si>
    <t>Información de riesgos asociados a corrupción actualizada en la página web de acuerdo con lo contenido en el aplicativo LUCHA</t>
  </si>
  <si>
    <t xml:space="preserve">Todos los Procesos
Consolida: Oficina Asesora de Planeación </t>
  </si>
  <si>
    <t xml:space="preserve">Enero </t>
  </si>
  <si>
    <t xml:space="preserve">Matriz de riesgos asociados a corrupción actualizada </t>
  </si>
  <si>
    <t xml:space="preserve">Se asigna el avance del 100% cuando la matriz de riesgos asociados a corrupción se encuentre actualizada y  aprobada </t>
  </si>
  <si>
    <t xml:space="preserve">Acta de Comité Institucional de Control Interno
</t>
  </si>
  <si>
    <t xml:space="preserve">El reporte del cumplimiento de la actividad se presentó en el primer cuatrimestre 2023. </t>
  </si>
  <si>
    <t>Actividad cumplida en el primer cuatrimestre 2023</t>
  </si>
  <si>
    <t>Sin observaciones y/o recomendaciones</t>
  </si>
  <si>
    <t xml:space="preserve">3. Consulta y divulgación  </t>
  </si>
  <si>
    <t>3.1</t>
  </si>
  <si>
    <t xml:space="preserve">Realizar la publicación de la Matriz de riesgos de corrupción </t>
  </si>
  <si>
    <t xml:space="preserve">Publicación a través de la página web de la Entidad de la Matriz de riesgos asociados a corrupción </t>
  </si>
  <si>
    <t>Enero</t>
  </si>
  <si>
    <t>Matriz de riesgos asociados a corrupción publicada</t>
  </si>
  <si>
    <t>Se asigna el avance del 100% cuando la matriz de riesgos asociados a corrupción se encuentre  publicada</t>
  </si>
  <si>
    <t>Actualización de la matriz de riesgos publicada en el botón de transparencia de la página Web</t>
  </si>
  <si>
    <t>3.2</t>
  </si>
  <si>
    <t>Elaborar contenido para las campañas de divulgación de la Política de Administración del Riesgo y el mapa de riesgos asociados a corrupción.</t>
  </si>
  <si>
    <t xml:space="preserve">Divulgación de la política de administración de riesgos y el mapa de riesgos asociados a corrupción de la entidad con el apoyo del proceso de comunicación estratégica </t>
  </si>
  <si>
    <t xml:space="preserve">Oficina Asesora de Planeación </t>
  </si>
  <si>
    <t xml:space="preserve">Mayo
Septiembre </t>
  </si>
  <si>
    <t>Porcentaje de piezas con contenido de la política de riesgos y el mapa de riesgos  difundidas</t>
  </si>
  <si>
    <t>(Número de piezas con contenido de la política de riesgos y mapa de riesgos difundidas a través del proceso de comunicación estratégica / Número de piezas con contenido de la política de riesgos y mapa de riesgos programadas para difusión (2))*100</t>
  </si>
  <si>
    <t>Piezas para divulgación de contenidos elaboradas
Boletinas u otros medios que se utilicen para realizar la difusión</t>
  </si>
  <si>
    <t xml:space="preserve">4. Monitoreo o revisión </t>
  </si>
  <si>
    <t xml:space="preserve">4.1 </t>
  </si>
  <si>
    <t xml:space="preserve">Realizar reuniones para la revisión de los riesgos asociados a corrupción, verificar la eficacia de los controles, determinar si se presentó o no la materialización del riesgo y realizar el cargue de las evidencias </t>
  </si>
  <si>
    <t xml:space="preserve">Seguimiento cuatrimestral para revisión de los riesgos y controles de los procesos que cuenten con riesgos asociados a corrupción </t>
  </si>
  <si>
    <t xml:space="preserve">Procesos de la Entidad </t>
  </si>
  <si>
    <t>Porcentaje de procesos con riesgos asociados a corrupción identificados que realizaron reunión cuatrimestral de seguimiento a riesgos</t>
  </si>
  <si>
    <t>(Número de procesos con riesgos asociados a corrupción que realizaron reunión de seguimiento a riesgos para el cuatrimestre / Número total de procesos que tienen identificados riesgos asociados a corrupción)* 33,3</t>
  </si>
  <si>
    <t xml:space="preserve">Actas de reuniones cuatrimestrales de seguimiento de cada proceso cargada en kawak </t>
  </si>
  <si>
    <r>
      <t xml:space="preserve">Se realiza el seguimiento cuatrimestral a riesgos quedando como evidencia en acta de:
</t>
    </r>
    <r>
      <rPr>
        <b/>
        <sz val="11"/>
        <rFont val="Times New Roman"/>
        <family val="1"/>
      </rPr>
      <t xml:space="preserve">Direccionamiento estratégico: </t>
    </r>
    <r>
      <rPr>
        <sz val="11"/>
        <rFont val="Times New Roman"/>
        <family val="1"/>
      </rPr>
      <t xml:space="preserve">Riesgo de corrupción ID 1951 control ID 5215 y riesgo de gestión ID 2156 control ID 5712
</t>
    </r>
    <r>
      <rPr>
        <b/>
        <sz val="11"/>
        <rFont val="Times New Roman"/>
        <family val="1"/>
      </rPr>
      <t xml:space="preserve">Planeación y gestión: </t>
    </r>
    <r>
      <rPr>
        <sz val="11"/>
        <rFont val="Times New Roman"/>
        <family val="1"/>
      </rPr>
      <t xml:space="preserve">riesgo ID XX Control ID XX
</t>
    </r>
    <r>
      <rPr>
        <b/>
        <sz val="11"/>
        <rFont val="Times New Roman"/>
        <family val="1"/>
      </rPr>
      <t>Gestión Contractual:</t>
    </r>
    <r>
      <rPr>
        <sz val="11"/>
        <rFont val="Times New Roman"/>
        <family val="1"/>
      </rPr>
      <t xml:space="preserve"> riesgo ID 1885 Control ID 5038
</t>
    </r>
    <r>
      <rPr>
        <b/>
        <sz val="11"/>
        <rFont val="Times New Roman"/>
        <family val="1"/>
      </rPr>
      <t>Prevención y Atención a Mujeres Victimas de Violencias :</t>
    </r>
    <r>
      <rPr>
        <sz val="11"/>
        <rFont val="Times New Roman"/>
        <family val="1"/>
      </rPr>
      <t xml:space="preserve"> Acta cargada en el riesgo ID 1959 -Control ID 5235
</t>
    </r>
    <r>
      <rPr>
        <b/>
        <sz val="11"/>
        <rFont val="Times New Roman"/>
        <family val="1"/>
      </rPr>
      <t xml:space="preserve">Gestión Disciplinaria: </t>
    </r>
    <r>
      <rPr>
        <sz val="11"/>
        <rFont val="Times New Roman"/>
        <family val="1"/>
      </rPr>
      <t xml:space="preserve">Acta cargada en riesgo ID1873 - Control ID5010.
</t>
    </r>
    <r>
      <rPr>
        <b/>
        <sz val="11"/>
        <rFont val="Times New Roman"/>
        <family val="1"/>
      </rPr>
      <t>Gestión Jurídica</t>
    </r>
    <r>
      <rPr>
        <sz val="11"/>
        <rFont val="Times New Roman"/>
        <family val="1"/>
      </rPr>
      <t xml:space="preserve">: Acta cargada en el riesgo ID 1916 Control 5111
</t>
    </r>
    <r>
      <rPr>
        <b/>
        <sz val="11"/>
        <rFont val="Times New Roman"/>
        <family val="1"/>
      </rPr>
      <t>Territorialización de la Política Pública</t>
    </r>
    <r>
      <rPr>
        <sz val="11"/>
        <rFont val="Times New Roman"/>
        <family val="1"/>
      </rPr>
      <t xml:space="preserve">: acta cargada en riesgo ID 1947, control ID 5208
</t>
    </r>
    <r>
      <rPr>
        <b/>
        <sz val="11"/>
        <rFont val="Times New Roman"/>
        <family val="1"/>
      </rPr>
      <t>Promoción de la Participación y Representación de las Mujeres:</t>
    </r>
    <r>
      <rPr>
        <sz val="11"/>
        <rFont val="Times New Roman"/>
        <family val="1"/>
      </rPr>
      <t xml:space="preserve"> acta cargada en riesgo ID 2117, control ID 5603.
</t>
    </r>
    <r>
      <rPr>
        <b/>
        <sz val="11"/>
        <rFont val="Times New Roman"/>
        <family val="1"/>
      </rPr>
      <t>Gestión administrativa:</t>
    </r>
    <r>
      <rPr>
        <sz val="11"/>
        <rFont val="Times New Roman"/>
        <family val="1"/>
      </rPr>
      <t xml:space="preserve"> Se realiza el seguimiento a los riesgos del proceso correspondiente al III Cuatrimestre de 2023. El acta se cargó en el riesgo ID 1934 Control 5169.
</t>
    </r>
    <r>
      <rPr>
        <b/>
        <sz val="11"/>
        <rFont val="Times New Roman"/>
        <family val="1"/>
      </rPr>
      <t xml:space="preserve">Atención a la ciudadanía: </t>
    </r>
    <r>
      <rPr>
        <sz val="11"/>
        <rFont val="Times New Roman"/>
        <family val="1"/>
      </rPr>
      <t xml:space="preserve">Se realiza seguimiento a los riesgos del proceso correspondiente al 3er cuatrimestre 2023. Acta cargada en el riesgo ID 2132 control ID 5664.
</t>
    </r>
    <r>
      <rPr>
        <b/>
        <sz val="11"/>
        <rFont val="Times New Roman"/>
        <family val="1"/>
      </rPr>
      <t>Gestión financiera</t>
    </r>
    <r>
      <rPr>
        <sz val="11"/>
        <rFont val="Times New Roman"/>
        <family val="1"/>
      </rPr>
      <t xml:space="preserve">: Se realiza seguimiento al III cuatrimestre 2023  a los riesgos del proceso. Se adjunto acta en el riesgo ID 1961 Control Id 5239. 
</t>
    </r>
    <r>
      <rPr>
        <b/>
        <sz val="11"/>
        <rFont val="Times New Roman"/>
        <family val="1"/>
      </rPr>
      <t>Gestión documental:</t>
    </r>
    <r>
      <rPr>
        <sz val="11"/>
        <rFont val="Times New Roman"/>
        <family val="1"/>
      </rPr>
      <t xml:space="preserve"> Se realizó el seguimiento a los riesgos del proceso correspondiente al III Cuatrimestre de 2023. El acta se cargó en el riesgo ID 1906 Control 5084.
</t>
    </r>
    <r>
      <rPr>
        <b/>
        <sz val="11"/>
        <rFont val="Times New Roman"/>
        <family val="1"/>
      </rPr>
      <t xml:space="preserve">Promoción del acceso a la justicia para las mujeres: </t>
    </r>
    <r>
      <rPr>
        <sz val="11"/>
        <rFont val="Times New Roman"/>
        <family val="1"/>
      </rPr>
      <t>Se realizó el seguimiento a los riesgos del proceso correspondiente al III Cuatrimestre de 2023. El acta se cargó en el riesgo ID 2635, control 5291</t>
    </r>
    <r>
      <rPr>
        <b/>
        <sz val="11"/>
        <rFont val="Times New Roman"/>
        <family val="1"/>
      </rPr>
      <t xml:space="preserve">
GESTIÓN DE TALENTO HUMANO: </t>
    </r>
    <r>
      <rPr>
        <sz val="11"/>
        <rFont val="Times New Roman"/>
        <family val="1"/>
      </rPr>
      <t>Se realizó el seguimiento a los riesgos del proceso correspondiente al III Cuatrimestre de 2023 el 27 de diciembre de 2023. El acta se cargó en el riesgo ID 1895, control 5054.</t>
    </r>
  </si>
  <si>
    <t>De acuerdo con los soportes allegados para el segundo cuatrimestre de la vigencia 2023, se observó el seguimiento cuatrimestral a la gestión del riesgo de los dieciocho (18) procesos  que cuentan con riesgos asociados a corrupción documentados a través de actas de reunión en las que se verificó la eficacia de los controles y se reportó si el riesgo se materializó o no para el período de seguimiento y que se relacionan a continuación:
Direccionamiento Estratégico: Acta del 18 de diciembre 2023, con fecha de cargue del 20 de diciembre 2023
Gestión del Conocimiento: Acta del 21 de diciembre 2023, con fecha de cargue del 22 de diciembre 2023
Atención a la ciudadanía: Acta del 28 de diciembre 2023, con fecha de cargue del 28 de diciembre 2023
Gestión Disciplinaria: Acta del 21 de diciembre 2023, con fecha de cargue del 22 de diciembre 2023
Gestión Contractual: Acta del 19 de diciembre 2023, con fecha de cargue del 21 de diciembre 2023
Gestión Jurídica: Acta del 13 de diciembre 2023, con fecha de cargue del 21 de diciembre 2023
Promoción del acceso a la justicia para las mujeres: Acta del 29 de diciembre 2023, con fecha de cargue del 26 de diciembre 2023
Gestión Documental: Acta del 14 de diciembre 2023, con fecha de cargue del 22 de diciembre 2023
Gestión Administrativa: Acta del 15 de diciembre 2023, con fecha de cargue del 22 de diciembre 2023
Gestión Financiera: Acta del 12 de diciembre 2023, con fecha de cargue del 22 de diciembre 2023
Territorialización de la Política Pública:  Acta del 22 de diciembre 2023, con fecha de cargue del 22 de diciembre 2023
Promoción de la Participación y Representación de las Mujeres: Acta del 22 de diciembre 2023, con fecha de cargue del 22 de diciembre 2023                     
Prevención y Atención a Mujeres Victimas de Violencias: Acta del 28 de diciembre 2023, con fecha de cargue del 22 de diciembre 2023
Gestión de Talento Humano: Acta del 27 de diciembre 2023, con fecha de cargue del 27 de diciembre 2023
Seguimiento, Evaluación y Control: Acta del 18 de diciembre 2023, con fecha de cargue del 28 de diciembre 2023
Gestión Tecnológica: Acta del 21 de diciembre 2023, con fecha de cargue del 28 de diciembre 2023
Gestión del Sistema Distrital del Cuidado: Acta del 22 de diciembre 2023, con fecha de cargue del 29 de diciembre 2023
Desarrollo de Capacidades: Acta del 22 de diciembre 2023, con fecha de cargue del 29 de diciembre 2023
Por lo anterior, se observa cumplimiento de la actividad en el 100 % representado en el seguimiento cuatrimestral a la gestión del riesgo por proceso realizado durante la vigencia 2023.O10</t>
  </si>
  <si>
    <t xml:space="preserve">En lo que respecta al contenido del acta de seguimiento del proceso Promoción de Acceso a la Justicia se evidenciaron diferencias entre la fecha del acta (29 de diciembre 2023) y la fecha de cargue  (26 de diciembre 2023) en el aplicativo LUCHA.
</t>
  </si>
  <si>
    <t>4.2</t>
  </si>
  <si>
    <t xml:space="preserve">Realizar el acompañamiento y orientación a los procesos  para ajustar los riesgos en el aplicativo lucha de acuerdo a los seguimientos cuatrimestrales y aprobación por parte del Comité Institucional de Control Interno </t>
  </si>
  <si>
    <t xml:space="preserve">Matriz de riesgos actualizada </t>
  </si>
  <si>
    <t>Procesos de la Entidad 
Consolida: Oficina Asesora de Planeación</t>
  </si>
  <si>
    <t>Enero 
Junio 
Diciembre</t>
  </si>
  <si>
    <t xml:space="preserve">Porcentaje de ajustes realizados para la actualización de la matriz de riesgos asociados a corrupción </t>
  </si>
  <si>
    <t>(Número de ajustes a la matriz de riesgos de corrupción aprobados / Número de ajuste  a la matriz de riesgos de corrupción requeridos)*33,3</t>
  </si>
  <si>
    <t xml:space="preserve">Matriz actualizada y publicada con los cambios aprobados por el comité </t>
  </si>
  <si>
    <t xml:space="preserve">Se realizó el acompañamiento y orientación a los procesos  para ajustar los riesgos en el aplicativo lucha de acuerdo a los seguimientos cuatrimestrales y se lleva la matriz 2 veces a aprobación por parte del Comité Institucional de Control Interno para generar las nueva versiones </t>
  </si>
  <si>
    <t>De acuerdo con los soportes aportados por la Oficina Asesora de Planeación, se evidenció la matriz de riesgos de corrupción versión 5 aprobada en el Comité Institucional de Control Interno del 04 de diciembre 2023, la cual se encuentra publicada  la página web institucional en el botón de transparencia y acceso a la información numeral 4.3.
En virtud de lo anterior, se observa cumplimiento del 100%, representado en los ajustes realizados y actualización a la matriz de riesgos asociados a corrupción acorde con la meta producto y formula del indicador  para el tercer cuatrimestre 2023.</t>
  </si>
  <si>
    <t xml:space="preserve">Se recomienda al proceso para próximas programaciones analizar la meta o producto, el indicador formulado y el medio de verificación establecido en virtud de la descripción de la actividad, ya que si bien la matriz de riesgos asociados a corrupción aprobada, actualizada y publicada en página web es el resultado de la gestión realizada desde la Oficina Asesora de Planeación como parte del análisis a las solicitudes que realizan los proceso en el marco del seguimiento cuatrimestral a la gestión del riesgo. Sin embargo dicha evidencia no permite identificar el acompañamiento que la Oficina Asesora de Planeación efectúa en estos temas a los procesos de la entidad.
</t>
  </si>
  <si>
    <t xml:space="preserve">5. Seguimiento </t>
  </si>
  <si>
    <t xml:space="preserve">5.1 </t>
  </si>
  <si>
    <t>Realizar la evaluación independiente sobre la implementación de la política de administración del riesgo de la Secretaría Distrital de la Mujer.</t>
  </si>
  <si>
    <t>Seguimiento a la implementación de la política de administración del riesgo</t>
  </si>
  <si>
    <t xml:space="preserve">Oficina de Control Interno  </t>
  </si>
  <si>
    <t xml:space="preserve">Diciembre </t>
  </si>
  <si>
    <t>Evaluación independiente a la política de riesgos realizada</t>
  </si>
  <si>
    <t>Se asigna el avance del 100% cuando se realice el Informe de evaluación independiente a la implementación de la política de riesgos</t>
  </si>
  <si>
    <t>Informe de evaluación independiente a la implementación de la política de riesgos</t>
  </si>
  <si>
    <t>La Oficina de Control Interno realizó la evaluación independiente sobre la implementación de la política de administración del riesgo de la Secretaría Distrital de la Mujer, cuyo informe con los resultados fue emitido mediante memorando radicado N°3-2023-005594 del 12-dic-23 y publicado en el Botón de Transparencia de la página web institucional en la misma fecha.</t>
  </si>
  <si>
    <t xml:space="preserve">Para el periodo evaluado (septiembre a diciembre) la Oficina de Control Interno efectuó el seguimiento y evaluación a la implementación de la política de administración del riesgo de la Entidad, cuyos resultados quedaron registrados en el informe remitido el 12 de diciembre de 2023 mediante radicado N° 3-2023-005594. 
Adicionalmente dicho informe se encuentra publicado en el  Botón de Transparencia y Acceso a la Información en el siguiente link: https:   //www.sdmujer.gov.co/ley-de-transparencia-y-acceso-a-la-informacion-publica/control/reportes-de-control-interno
En virtud de lo anterior, se observa cumplimiento de la actividad  al 100% de acuerdo a lo programado. </t>
  </si>
  <si>
    <t xml:space="preserve">5.2 </t>
  </si>
  <si>
    <t>Realizar el seguimiento a la gestión de los riesgos asociados a corrupción de la Secretaría Distrital de la Mujer.</t>
  </si>
  <si>
    <t>Seguimiento cuatrimestral a la gestión de los riesgos asociados a corrupción de la Secretaría Distrital de la Mujer en el marco del Plan Anticorrupción y de atención a la ciudadanía programado para la vigencia</t>
  </si>
  <si>
    <t>Enero
Mayo
Septiembre</t>
  </si>
  <si>
    <t>Porcentaje de seguimientos a la gestión de los riesgos asociados a corrupción de la Secretaría Distrital de la Mujer realizados por la Oficina de Control Interno - OCI</t>
  </si>
  <si>
    <t>(Número de seguimientos a la gestión de los riesgos asociados a corrupción realizados por la OCI / Número de seguimientos a la gestión de los riesgos de corrupción programados por la OCI en el marco del PAAC (3))*100</t>
  </si>
  <si>
    <t>Informes de seguimientos cuatrimestral  realizados por la OCI</t>
  </si>
  <si>
    <t>La Oficina de Control Interno realizó el seguimiento del segundo cuatrimestre de 2023 a la gestión de los riesgos asociados a corrupción de la Secretaría Distrital de la Mujer en el marco del Plan Anticorrupción y de atención a la ciudadanía de la vigencia 2023, cuyo informe con los resultados fue emitido mediante memorando radicado N°3-2023-004063 del 13-sep-23 y publicado en el Botón de Transparencia de la página web institucional en la misma fecha.</t>
  </si>
  <si>
    <t>De acuerdo con los soportes,  la Oficina de Control Interno para el tercer cuatrimestre de la vigencia 2023 realizó el  seguimiento a la gestión de los riesgos asociados a corrupción cuyos resultados se emitieron en el  informe de seguimiento del Plan Anticorrupción y de atención a la ciudadanía de la vigencia 2023 (tercer cuatrimestre) y sus anexos, dicho informe fue emitido mediante  radicado N° 3-2023-004063 del 13 de septiembre de 2023 y adicionalmente se encuentra publicado en la  página web institucional en el botón de transparencia y acceso a la información en el numeral 4.8 disponible en el siguiente link: https://www.sdmujer.gov.co/ley-de-transparencia-y-acceso-a-la-informacion-publica/control/reportes-de-control-interno
En virtud de lo anterior, se evidencia cumplimiento en el 100%  ya que al corte del presente seguimiento se evidenciaron 3 informes emitidos de acuerdo a lo programado.</t>
  </si>
  <si>
    <t>Informes de auditoria y seguimiento donde se registren los resultados del análisis y evaluación de los riesgos asociados a corrupción, de conformidad con el Plan Anual de Auditoría.</t>
  </si>
  <si>
    <t>Porcentaje de los informes de auditoria y de seguimiento de los riesgos asociados a corrupción</t>
  </si>
  <si>
    <t>(Numero de informes de auditoria y  seguimientos emitidos / Numero de informes de auditoria y seguimiento programados donde aplique la revisión de riesgos de corrupción)*100</t>
  </si>
  <si>
    <t>Informes de auditoria y seguimiento realizados por la OCI</t>
  </si>
  <si>
    <t>En la vigencia 2023 se ejecutaron seis (6) auditorias internas de las cuales en tres (3) a los procesos de Promoción de la Participación y Representación de las Mujeres, Desarrollo de Capacidades para la Vida de las Mujeres y Gestión Contractual se aplicó el análisis y evaluación de riesgos asociados a corrupción, cuyo informes fueron emitidos mediante memorandos radicados N°3-2023002403 del 25-abr-23, 3-2023-002295 del 18-abr-23, y 3-2023-004710 del 31-oct-23 y se encuentran publicados en el Botón de Transparencia de la pagina web institucional en las mismas fechas.</t>
  </si>
  <si>
    <t>De acuerdo con los soportes,  la Oficina de Control Interno para el tercer cuatrimestre de la vigencia 2023 realizó tres (3) auditorias a los procesos de Promoción de la Participación y Representación de las Mujeres (radicados N°3-2023002403 del 25 de abril 2023), Desarrollo de Capacidades para la Vida de las Mujeres (radicado N° 3-2023-002295 del 18 de abril 23) y Gestión Contractual  (radicado N° 3-2023-004710 del 31 de octubre 2023) en los que se realizó el análisis y evaluación de riesgos asociados a corrupción. 
Por otra parte, se realizó seguimiento a la gestión de riesgos por proceso en los que se efectuó análisis a todos los riesgos de corrupción, los resultados de dicho ejercicio quedaron registrados en el informe remitido mediante memorando con radicado N° 3-2023-005174 del 24 de noviembre de 2023. adicionalmente se encuentra publicado en la  página web institucional en el botón de transparencia y acceso a la información en el numeral 4.8 disponible en el siguiente link: https://www.sdmujer.gov.co/ley-de-transparencia-y-acceso-a-la-informacion-publica/control/reportes-de-control-interno
En virtud de lo anterior se observa cumplimiento de la actividad programada en el 100%.</t>
  </si>
  <si>
    <t>Avance promedio del componente "Gestión del Riesgo de Corrupción"</t>
  </si>
  <si>
    <t xml:space="preserve">Componente 3.  Rendición de Cuentas </t>
  </si>
  <si>
    <t xml:space="preserve">Nombre del Indicador </t>
  </si>
  <si>
    <t xml:space="preserve">
1. Informar avances y resultados de la Gestión con calidad y en lenguaje comprensible </t>
  </si>
  <si>
    <t>Realizar el informe de los resultados del desarrollo de la estrategia de rendición de cuentas en lenguaje comprensible</t>
  </si>
  <si>
    <t xml:space="preserve">Retroalimentar a la ciudadanía a través del informe de los resultados de la estrategia de rendición de cuentas publicado en la sección de transparencia - menú participa </t>
  </si>
  <si>
    <t xml:space="preserve"> Informe de los resultados de estrategia de rendición de cuentas publicado </t>
  </si>
  <si>
    <t xml:space="preserve"> El 100% de avance se alcanzará una vez se haya desarrollado el diálogo, la audiencia pública de rendición de cuentas y se haya publicado el informe. El avance se reporta cuando el proceso de rendición de cuenta se termina, teniendo en cuenta las actividades propuestas en la estrategia de rendición de cuentas para la vigencia. </t>
  </si>
  <si>
    <t xml:space="preserve">Informe de los resultados de la estrategia de rendición de cuentas publicado en el botón de transparencia - menú participa </t>
  </si>
  <si>
    <t>Se realiza en informe de sistematización del desarrollo de la Audiencia de Rendición de Cuentas la cual se llevó a cabo el 13 de diciembre. Este se encuentra publicado en el link de transparencia en el numeral 4.7.3/ Informes de Rendición de Cuentas a la Ciudadanía, para su consulta.</t>
  </si>
  <si>
    <t xml:space="preserve">Se evidencia soportes del informe estrategia rendición de cuentas 2023, liderado por la Oficina Asesora de Planeación en el que se relacionó temáticas  focalizadas en la labor ejecutada por las dependencias misionales de la SDMujer, así como las áreas transversales coadyuvaron al cumplimiento de los objetivos estratégicos de la Entidad : Por otra parte, se observó la presentación realizada de la rendición de cuentas , soportado por un archivo pdf donde se adjuntan pantallazos de que dichos  documentos que se encuentran publicados  en la página web de la SDMujer, en el botón de transparencia, modulo 4.7.3 Informe de rendición de cuentas a los ciudadanos. 
Dado lo anterior, el avance cuantitativo corresponde al 100%  de lo programado para la vigencia. </t>
  </si>
  <si>
    <t>Sin Observaciones y/o recomendaciones</t>
  </si>
  <si>
    <t xml:space="preserve">Diseñar y elaborar las piezas de comunicación para informar sobre la gestión de la SDMujer a la ciudadanía a partir de los insumos de las áreas misionales </t>
  </si>
  <si>
    <t xml:space="preserve">Ciudadanía informada sobre la gestión de la SDMujer a través de piezas de comunicación </t>
  </si>
  <si>
    <t xml:space="preserve">
Áreas Misionales
Consolida: Proceso Comunicación estratégica 
</t>
  </si>
  <si>
    <t xml:space="preserve">30 de Abril 
30 de Agosto
30 de Diciembre </t>
  </si>
  <si>
    <t>Reporte cuatrimestral de piezas comunicativas sobre la gestión de la SDMujer publicadas con una muestra aleatoria de la publicación de piezas en las redes sociales</t>
  </si>
  <si>
    <t>(Número de piezas comunicativas publicadas por la SDMujer para informar a la ciudadanía sobre su gestión / Número de piezas solicitadas por las áreas misionales con los contenidos requeridos) *33,3</t>
  </si>
  <si>
    <t>Reporte cuatrimestral de piezas comunicativas publicadas con una muestra aleatoria de la publicación de piezas en las redes sociales</t>
  </si>
  <si>
    <t>Se diseñaron, elaboraron y publicaron piezas comunicativas en las redes sociales de la SDMujer</t>
  </si>
  <si>
    <t xml:space="preserve">De acuerdo con los soportes allegados por el proceso responsable, se evidenció PDF de cinco (05) páginas con piezas graficas y documentos Excel mediante el cual se relaciona una muestra de las piezas comunicativas diseñadas en los meses de septiembre a diciembre del 2023 con los enlaces que permiten verificar dicha publicidad a través de las  redes sociales de la SDMujer. 
Dado lo anterior, el avance cuantitativo corresponden al 100% de acuerdo con lo programado. </t>
  </si>
  <si>
    <r>
      <t xml:space="preserve">Se reitera al proceso responsable las recomendaciones realizadas en el informe de seguimiento PAAC 2023 primer y segundo cuatrimestre, anexo 1 remitido mediante memorandos 3-2023-002606 del 15-05-2023 y 3-2023-004063 del 13-09-2023 , donde se solicita hacer entrega solo de las piezas comunicativas que reflejen la gestión realizada por las áreas misionales en representación de la SDMujer, más no de los servicios o estrategias de la entidad. Lo anterior teniendo en cuenta que la actividad formulada indica </t>
    </r>
    <r>
      <rPr>
        <u/>
        <sz val="11"/>
        <rFont val="Times New Roman"/>
        <family val="1"/>
      </rPr>
      <t xml:space="preserve">"Diseñar y elaborar las piezas de comunicación para informar sobre la gestión de la SDMujer" </t>
    </r>
    <r>
      <rPr>
        <sz val="11"/>
        <rFont val="Times New Roman"/>
        <family val="1"/>
      </rPr>
      <t>(subrayado fuera de texto) y el avance de la actividad se pudo identificar solo en los enlaces de la rendición de cuentas realizada por la Alcaldía Mayor de Bogotá, e igualmente que la información reportada en la descripción cualitativa sea acorde con la actividad y meta  formulada, ya que se hace referencia de los servicios prestados por la entidad.</t>
    </r>
  </si>
  <si>
    <t xml:space="preserve">1.3 </t>
  </si>
  <si>
    <t>Diseñar y elaborar piezas comunicativas de píldoras informativas sobre el procesos de la estrategia de rendición de cuentas a partir de los insumos proporcionados por la Oficina Asesora de Planeación.</t>
  </si>
  <si>
    <t xml:space="preserve">Píldoras informativas sobre el proceso de la estrategia de rendición de cuentas publicadas </t>
  </si>
  <si>
    <t>Oficina Asesora de planeación 
Consolida: Proceso Comunicación estratégica</t>
  </si>
  <si>
    <t xml:space="preserve">30 de Diciembre </t>
  </si>
  <si>
    <t>Píldoras de rendición de cuentas de la SDMujer publicadas</t>
  </si>
  <si>
    <t>Sumatoria del número de píldoras informativas del informe de rendición de cuentas elaboradas y publicadas por el proceso de comunicación estratégica</t>
  </si>
  <si>
    <t>Reporte (inventario) de piezas comunicativas de rendición de cuentas</t>
  </si>
  <si>
    <t>Se elaboró el inventario de las piezas comunicativas con información necesaria para las rendiciones de cuentas y diálogos ciudadanos de la SDMujer</t>
  </si>
  <si>
    <t xml:space="preserve">De acuerdo con la verificación realizada se identifica el reporte de piezas graficas de los meses de septiembre a diciembre en las que se brinda información de campañas, actividades de la entidad, así como se observaron archivos en PDF denominados:
* Piezas rendición de cuentas
* Presentación Audiencia Pública Dic13 V0
* Videos de invitación y de la rendición de cuentas del 13-12-2023
 </t>
  </si>
  <si>
    <t>Se recomienda que en el inventario que se realiza de piezas graficas se verifique que los enlaces de las publicaciones y videos permitan el acceso a los mismos, permitiendo evidenciar su ejecución y la fecha de las mismas.</t>
  </si>
  <si>
    <t>1.4</t>
  </si>
  <si>
    <t xml:space="preserve">Revisar y actualizar información que genere procesos participativos informados y producción de conocimiento </t>
  </si>
  <si>
    <t xml:space="preserve">Información estadística actualizada de interés para la ciudadanía sobre la situación de derechos de las mujeres  publicada a través del OMEG
</t>
  </si>
  <si>
    <t>Todas las áreas según corresponda
Consolida: Dirección de Gestión del Conocimiento</t>
  </si>
  <si>
    <t>Porcentaje de estudios y/o investigaciones con  información estadística actualizados sobre la situación de derechos de las mujeres en Bogotá,  publicados en el OMEG</t>
  </si>
  <si>
    <t>(Numero de estudios y/o investigaciones con información estadística actualizados sobre la situación de derechos de las mujeres en Bogotá,  publicados en el OMEG/ Numero de estudios y/o investigaciones con información estadística actualizados sobre la situación de derechos de las mujeres en Bogotá,  publicados en el OMEG, programados(3))*100</t>
  </si>
  <si>
    <t>Estudios y/o investigaciones con información estadística actualizados sobre la situación de derechos de las mujeres en Bogotá,  publicados en el OMEG</t>
  </si>
  <si>
    <t>Para el periodo comprendido entre septiembre a diciembre se realizó el informe sobre el diagnostico del derecho de las mujeres "Mujeres en las localidades y mujeres cuidadoras Bogotá con enfoque territorial" el cual incluye información estadística por los ocho derechos priorizados realizando su publicación en el mes de noviembre 
https://omeg.sdmujer.gov.co/index.php/component/phocadownload/category/13?Itemid=367</t>
  </si>
  <si>
    <r>
      <t xml:space="preserve">De acuerdo con los soportes allegados por la dependencia responsable para el periodo evaluado, se evidencia el documento denominado </t>
    </r>
    <r>
      <rPr>
        <i/>
        <sz val="11"/>
        <rFont val="Times New Roman"/>
        <family val="1"/>
      </rPr>
      <t>“Mujeres en las localidades y mujeres cuidadoras Bogotá con enfoque territorial".</t>
    </r>
    <r>
      <rPr>
        <sz val="11"/>
        <rFont val="Times New Roman"/>
        <family val="1"/>
      </rPr>
      <t xml:space="preserve">
La publicación del documento se pudo verificar en el Observatorio de Mujer y Equidad de Género (OMEG) en la parte de investigaciones/diagnósticos locales con fecha de publicación del 07 de noviembre de 2023. 
Dado lo anterior, el avance cuantitativo corresponden al 100% de acuerdo con lo programado. 
</t>
    </r>
  </si>
  <si>
    <t>1.5</t>
  </si>
  <si>
    <t xml:space="preserve">
Generar alertas frente a la publicación de las Declaraciones de renta y conflicto de interés a las y los servidores de la SDMujer, en cumplimiento con lo establecido en la Ley 2013 de 2019</t>
  </si>
  <si>
    <t>Alertas enviadas a los sujetos obligados frente a las fechas de publicación de las declaraciones de renta y conflicto de interés</t>
  </si>
  <si>
    <t xml:space="preserve">Talento Humano </t>
  </si>
  <si>
    <t>Agosto a Noviembre</t>
  </si>
  <si>
    <t xml:space="preserve"> Porcentaje de alertas enviadas para realizar la declaración de renta y conflicto de intereses (Ley 2013 de 2019)</t>
  </si>
  <si>
    <t>(Numero de alertas enviadas a los sujetos obligados para realizar la declaración de renta y conflicto de intereses (Ley 2013 de 2019) / Numero de alertas programadas a los sujetos obligados para realizar la declaración de renta y conflicto de intereses (Ley 2013 de 2019 (4))*100</t>
  </si>
  <si>
    <t xml:space="preserve">correos electrónicos de alerta </t>
  </si>
  <si>
    <t>Se remitieron los correos electrónicos relacionados con las alertas emitidas a los sujetos obligados para realizar la declaración de renta y conflicto de intereses.</t>
  </si>
  <si>
    <t>De acuerdo con los soportes allegados por el proceso responsable, se observó: 
1. Dos (2) correos a servidoras de la entidad reiterando la actualización de la Declaración Ley 2013 de 2019 en el SIGEP en el mes de octubre
2. Cinco (5) correos a servidoras (es) de la entidad reiterando la actualización de la Declaración Ley 2013 de 2019 en el SIGEP en el mes de noviembre
3. Cinco (5) correos a servidoras de la entidad reiterando la actualización de la Declaración Ley 2013 de 2019 en el SIGEP en el mes de diciembre
4. Dos (2) Piezas comunicativas correo masivo a Planta Permanente . Carreras y de Libre Nombramiento en los meses de agosto y septiembre de 2023
5. Un (1) archivo en pdf "Conflicto de Interés - Declaración Ley 2013 de 2019 - Seguimiento Alertas" correspondiente a los meses de noviembre y diciembre de 2023
6. Tres (3) archivos en pdf "Seguimiento SIGEP" de los meses de octubre y noviembre de 2023. 
De acuerdo con lo anterior, se observa un cumplimiento del 100%, de conformidad con lo programado.</t>
  </si>
  <si>
    <t xml:space="preserve">Se sugiere revisar los soportes que dan cuenta del cumplimiento de la actividad en el periodo programado, debido a que dentro de los mismos la dependencia remitió evidencias de la ejecución de la actividad en el mes de agosto de 2023, y para el presente seguimiento el periodo a reportar corresponde al tercer cuatrimestre de 2023 que acorde a la  fecha programada serian soportes de los meses de septiembre a noviembre de 2023. Se aclara que dicho soporte fue tenido en cuenta en el seguimiento del PAAC II Cuatrimestre de 2023. </t>
  </si>
  <si>
    <t>2.2</t>
  </si>
  <si>
    <t>Realizar espacios con grupos poblacionales de mujeres en sus diferencias y diversidad (grupos étnicos, jóvenes y mujeres lesbianas, bisexuales y transgénero)**</t>
  </si>
  <si>
    <t>Espacios virtuales con grupos de mujeres en sus diferencias y diversidad realizados.</t>
  </si>
  <si>
    <t xml:space="preserve">Dirección de Enfoque Diferencial </t>
  </si>
  <si>
    <t xml:space="preserve">Mayo a Agosto </t>
  </si>
  <si>
    <t>Número de espacios virtuales realizados con grupos de mujeres en sus diferencias y diversidad</t>
  </si>
  <si>
    <t>(Número de espacios virtuales con grupos de mujeres en sus diferencias y diversidad realizados/Número de espacios virtuales con grupos de mujeres en sus diferencias y diversidad programados) (4))*100</t>
  </si>
  <si>
    <t xml:space="preserve">Formatos de evidencia de reuniones internas y externas diligenciados  y listados de asistencia </t>
  </si>
  <si>
    <t>2.3</t>
  </si>
  <si>
    <t xml:space="preserve">Realizar rendición permanente de cuentas en el marco del Consejo Consultivo de Mujeres. </t>
  </si>
  <si>
    <t xml:space="preserve">Informes de rendición de cuentas presentados en el Consejo Consultivo de Mujeres 
</t>
  </si>
  <si>
    <t>Subsecretaría del Cuidado y Políticas de Igualdad</t>
  </si>
  <si>
    <t xml:space="preserve">Marzo 
Junio
Septiembre 
Diciembre </t>
  </si>
  <si>
    <t xml:space="preserve"> Porcentaje de informes de rendición de cuentas de la SDMujer presentados en el marco del Consejo Consultivo de Mujeres</t>
  </si>
  <si>
    <t>(Número de informes de rendición de cuentas presentados por la SDMujer en el marco del Consejo Consultivo de Mujeres / Número de informes de rendición de cuentas programados para ser presentados por la SDMujer en el marco del Consejo Consultivo de Mujeres (4))*100</t>
  </si>
  <si>
    <t xml:space="preserve">Informes presentados </t>
  </si>
  <si>
    <t>Se realizan informes de rendición de cuentas permanente al consejo consultivo de Mujeres de Bogotá, correspondientes al tercer y cuarto trimestre de 2023. Este informe fue aprobado por la Subsecretaria y publicado en la pagina web de la SDMujer en el enlace: 
https://www.sdmujer.gov.co/ley-de-transparencia-y-acceso-a-la-informacion-publica/informacion-de-interes/informacion-adicional/instancias-de-coordinacion/secretaria-tecnica/consejo-consultivo-mujeres</t>
  </si>
  <si>
    <t>De acuerdo con los soportes allegados, se observan los informes correspondientes al tercer y cuarto  trimestre de 2023 en el que se aprecia la relación de las actividades de rendición de cuentas al Consejo Consultivo de Mujeres, los resultados obtenidos para el periodo así como la relación de las evidencias, dicho informe se encuentra publicado en la pagina web de la SDMujer en el botón de transparencia en el numeral 9.1.2.1.  
De acuerdo con lo anterior, se observa un cumplimiento del 100%, de conformidad con lo programado.</t>
  </si>
  <si>
    <t>2.4</t>
  </si>
  <si>
    <t xml:space="preserve">Realizar audiencia pública de rendición de cuentas </t>
  </si>
  <si>
    <t>Audiencia pública de rendición de cuentas realizada</t>
  </si>
  <si>
    <t xml:space="preserve">Todas las áreas de la Entidad 
Consolida: Oficina Asesora de Planeación </t>
  </si>
  <si>
    <t xml:space="preserve"> Diciembre</t>
  </si>
  <si>
    <t>Avance en la realización de la audiencia pública de rendición de cuentas</t>
  </si>
  <si>
    <t>Se asigna el 100% de avance cuando haya culminado la audiencia pública de rendición de cuentas</t>
  </si>
  <si>
    <t>Pieza de invitación
Informe de sistematización de la audiencia pública
Presentación de la audiencia pública</t>
  </si>
  <si>
    <t>Para la invitación a participar de la audiencia pública se realizó pieza de invitación la cual fue publicada en la sede electrónica de y  en redes sociales de la entidad. 
La Audiencia Pública de Rendición de Cuentas se llevó a cabo el 13 de diciembre de 2023. El informe de sistematización y la presentación de este espacio se encuentran publicados en el link de transparencia en el numeral 4.7.3/ Informes de Rendición de Cuentas a la Ciudadanía, para su consulta.</t>
  </si>
  <si>
    <r>
      <t>De acuerdo con la verificación realizada se identifican los siguientes soportes: 
* Pieza de invitación a la Rendición de Cuentas 13 de diciembre de 2023
* Informe de Sistematización de la Audiencia Pública del 13-12-2023</t>
    </r>
    <r>
      <rPr>
        <b/>
        <i/>
        <sz val="11"/>
        <rFont val="Times New Roman"/>
        <family val="1"/>
      </rPr>
      <t xml:space="preserve"> "# Bogotá se las juega por las Mujeres"</t>
    </r>
    <r>
      <rPr>
        <sz val="11"/>
        <rFont val="Times New Roman"/>
        <family val="1"/>
      </rPr>
      <t xml:space="preserve">
* Presentación de las temáticas tratadas en la audiencia publica de rendición de cuentas .
Dado lo anterior, el avance cuantitativo corresponde al 100%   de lo programado para la vigencia. </t>
    </r>
  </si>
  <si>
    <t>3. Responder a compromisos propuestos, evaluación y retroalimentación en los ejercicios de rendición de cuentas con acciones correctivas para mejora</t>
  </si>
  <si>
    <t xml:space="preserve">Aplicar encuesta de evaluación y retroalimentación sobre los espacios de rendición de cuentas </t>
  </si>
  <si>
    <t>Resultados de la evaluación y retroalimentación  incluidos en el informe de sistematización de los espacios realizados de rendición de cuentas de la SDMujer</t>
  </si>
  <si>
    <t xml:space="preserve">
Áreas Misionales 
Consolida: Oficina Asesora de Planeación</t>
  </si>
  <si>
    <t>Diciembre</t>
  </si>
  <si>
    <t>Informe de sistematización de rendición de cuentas con numeral de evaluación y retroalimentación de los espacios de rendición de cuentas</t>
  </si>
  <si>
    <t>Se asigna el 100%  cuando se realice el informe de sistematización de rendición de cuentas que incluye el numeral de evaluación y retroalimentación de los espacios de rendición de cuentas</t>
  </si>
  <si>
    <t>Informe de sistematización de rendición de cuentas</t>
  </si>
  <si>
    <t>En desarrollo de la Audiencia Pública se aplicó la encuesta de evaluación a la ciudadanía asistente, de acuerdo con el formato establecido por la Veeduría Distrital, del cual se obtuvieron 84 respuestas. Los resultados de la encuesta  se encuentran en el numeral 6 del  informe de sistematización de la audiencia, el cual se encuentra publicado en el link de transparencia numeral 4.7.3/ Informes de Rendición de Cuentas a la Ciudadanía</t>
  </si>
  <si>
    <t xml:space="preserve">De acuerdo con la verificación realizada se identifican soportes del Informe de sistematización de rendición de cuentas y Dialogo Ciudadano 2023 “# Bogotá se la juega por las Mujeres" en el que se evidencia los resultados de la aplicación de la encuesta a las delegadas asistentes de los diferentes grupos poblacionales en el punto 6 y 7, evidenciando los resultados de la aplicación de la encuesta a las delegadas asistentes de los diferentes grupos poblacionales. Igualmente adjuntan un pdf denominado "Resultados aplicación encuesta evaluación audiencia 2023", del cual se obtuvieron 84 respuestas. 
Dado lo anterior, el avance cuantitativo corresponde al 100%  de lo programado para la vigencia. </t>
  </si>
  <si>
    <t>Realizar seguimiento a los compromisos  generados en el proceso de rendición de cuentas de las vigencias 2021 y 2022.</t>
  </si>
  <si>
    <t xml:space="preserve">Seguimiento de los compromisos  publicados en página web 
</t>
  </si>
  <si>
    <t xml:space="preserve">Enero 
Mayo 
Septiembre </t>
  </si>
  <si>
    <t xml:space="preserve">Porcentaje de seguimientos a los compromisos  derivados del proceso de rendición de cuentas publicados </t>
  </si>
  <si>
    <t>(Número de seguimientos a compromisos de la rendición de cuentas publicados en la página web / Número de seguimientos a los compromisos del proceso de rendición de cuentas programados (3))*100</t>
  </si>
  <si>
    <t>Matriz de seguimiento a compromisos derivados del proceso de rendición de cuentas disponible en la página web</t>
  </si>
  <si>
    <t>Se realizó la consolidación del reporte realizado por las áreas misionales sobre los avance a los compromisos de Rendición de cuentas de las vigencias 2021-2022, correspondiente al 2do. trimestre de la vigencia 2023, el cual se encuentra publicado en la página web institucional en el numeral 4.7.3 Informes de Rendición de Cuentas a la Ciudadanía, para  consulta.</t>
  </si>
  <si>
    <t>De acuerdo con la verificación realizada se evidencia soporte del segundo seguimiento trimestral de los compromisos de rendición de cuentas de las vigencias 2021-2022,  en el que se relaciona los compromisos, acción a implementar, el avance – seguimiento de abril a junio de 2023 y pantallazo de publicación en página web con el enlace efectuado en el mes de julio de 2023.</t>
  </si>
  <si>
    <t>3.3</t>
  </si>
  <si>
    <t>Sensibilizar a mujeres sordas en el derecho a la participación y representación con equidad, con énfasis en rendición de cuentas.</t>
  </si>
  <si>
    <t>Mujeres sordas sensibilizadas a través del curso virtual en el derecho a la participación y representación con equidad, con énfasis en rendición de cuentas.</t>
  </si>
  <si>
    <t>Dirección de Enfoque Diferencial</t>
  </si>
  <si>
    <t>Junio a Septiembre</t>
  </si>
  <si>
    <t>Porcentaje de mujeres sordas sensibilizadas a través del curso virtual en el derecho a la participación y representación con equidad, con énfasis en rendición de cuentas.</t>
  </si>
  <si>
    <t>(Número de mujeres sordas sensibilizadas  / El número de mujeres sordas programadas (20))*100</t>
  </si>
  <si>
    <t>Reportes de seguimiento a la participación de las mujeres en el proceso de sensibilización generados por la plataforma Moodle. 
Reporte final de mujeres que aprueban el curso generado por la plataforma Moodle.</t>
  </si>
  <si>
    <t xml:space="preserve">En septiembre se desarrolló el Módulo 5 del Curso virtual sobre el Derecho a la Participación y Representación con Equidad y énfasis en Rendición de Cuentas, denominado: Rendición de cuentas, un derecho de la ciudadanía, con lo cual se dio por terminado el curso. Este Módulo tuvo como objetivos contribuir a la comprensión de la rendición de cuentas (qué es, para qué es, principios y elementos, y cómo rinden cuentas las entidades públicas del Distrito Capital) y reflexionar acerca de la importancia de la participación de las ciudadanas en los ejercicios de rendición de cuentas de las entidades del Distrito Capital. En total 30 participantes finalizaron el curso. Estas participantes cumplieron el requisito de obtener como mínimo 105 puntos, que corresponden al 70% de la calificación máxima que se podía obtener al realizar el 100% de las actividades y foros del curso. El reporte de participantes que finalizaron satisfactoriamente el curso, según grupos, es el siguiente: Grupo A: 4 participantes; Grupo B: 10 participantes; Grupo C: 9 participantes y Grupo D: 7 participantes para un total de 30. De acuerdo con lo anterior, se dio cumplimiento a la meta fijada de sensibilizar a 20 mujeres sordas en el derecho a la participación y representación con equidad, con énfasis en rendición de cuentas. </t>
  </si>
  <si>
    <r>
      <t xml:space="preserve">La dependencia responsable aportó evidencias que dan cuenta del cumplimiento de la actividad programada( 20 mujeres sordas sensibilizadas respecto al derecho a la participación y representación con equidad, énfasis en rendición de cuentas), donde se evidencia que para esta actividad se sensibilizaron en total 30 mujeres sordas en los 5 módulos que conforman el curso virtual, siendo el modulo 5 </t>
    </r>
    <r>
      <rPr>
        <i/>
        <sz val="11"/>
        <color theme="1"/>
        <rFont val="Times New Roman"/>
        <family val="1"/>
      </rPr>
      <t>"Rendición de cuentas, un derecho de la ciudadanía"</t>
    </r>
    <r>
      <rPr>
        <sz val="11"/>
        <color theme="1"/>
        <rFont val="Times New Roman"/>
        <family val="1"/>
      </rPr>
      <t>. Dentro de los soportes se tienen: 
1.  Correo de la Dirección de Gestión del Conocimiento con el reporte final generado por la plataforma Moodle, enviado el 29 de septiembre (Nombre del archivo en PDF: Correo DGC reporte final plataforma Moodle 29-09-20239)
2. Reporte final consolidado por grupos, con las bases de datos de las participantes y las calificaciones obtenidas (Nombre del archivo en PDF: REPORTE FINAL BASES DE DATOS POR GRUPO) 
3. Reporte final consolidado generado por la Plataforma Moodle con las calificaciones de las participantes (Nombre del archivo en PDF: REPORTE FINAL PLATAFORMA MOODLE).
Dado lo anterior, el avance cuantitativo corresponde a más del 100%  programado representado en 30 de las 20 mujeres sordas sensibilizadas a través del curso virtual en el derecho a la participación y representación con equidad, con énfasis en rendición de cuentas.</t>
    </r>
  </si>
  <si>
    <t xml:space="preserve">
Sin Observaciones y/o recomendaciones</t>
  </si>
  <si>
    <t>3.4</t>
  </si>
  <si>
    <t>Realizar formación a colaboradoras y colaboradores de la Secretaría Distrital de la Mujer sobre siete derechos de la política pública de mujeres y equidad de género (Derecho a la paz, la educación, salud plena, participación, cultura libre de sexismo, hábitat, trabajo),</t>
  </si>
  <si>
    <t xml:space="preserve">Talleres de formación en los derechos de la Política Publica de Mujeres </t>
  </si>
  <si>
    <t xml:space="preserve">Dirección de Derechos y Diseño de políticas </t>
  </si>
  <si>
    <t xml:space="preserve">Abril a Diciembre </t>
  </si>
  <si>
    <t>Porcentaje de talleres de formación en derechos de la política pública de mujeres realizados con colaboradores y colaboradoras de la SDMujer</t>
  </si>
  <si>
    <t>(Número de talleres de formación en los derechos de las mujeres realizados con colaboradoras y colaboradores de la SDMujer / Número de talleres programados (7)) * 100</t>
  </si>
  <si>
    <t>Listados de asistencia
Formato ""Ficha de resultados de sensibilizaciones"" de los talleres</t>
  </si>
  <si>
    <t xml:space="preserve">Durante el tercer cuatrimestre 2023 se realizaron tres (3) talleres virtuales dirigidos al talento humano de la SDMujer sobre los derechos priorizados en la PPMyEG, así:
- 1 taller sobre el derecho a la educación con equidad, enfocado en mujeres científicas colombianas (21/09/2023), con participación de 51 personas (50 mujeres, 1 hombre). 
- 1 taller sobre el derecho al trabajo en condiciones de igualdad y dignidad, abordando el tema garantías laborales para las mujeres (19/10/2023), con participación de 17 mujeres.
- 1 taller sobre el derecho a la participación y representación con equidad, enfocado en los procesos organizativos comunales de mujeres (16/11/2023), con participación de 55 personas (54 mujeres, 1 hombre). </t>
  </si>
  <si>
    <t xml:space="preserve">La dependencia responsable aporto tres (3) evidencias en formato PDF formato TEGDM-FOP-19 "Ficha de resultado de sensibilizaciones" con sus respectivos listados de asistencia de tres (3) de los siete (7) derechos priorizados por la PPMyEG, derecho a la educación con equidad, derecho de las mujeres al trabajo en condiciones de igualdad y dignidad y Participación histórica de las mujeres comunales en las fechas 21-09-2023, 19-10-2023 y 16-11-2023, respectivamente. 
El avance del periodo anterior de esta actividad era del 57,1%. (4 talleres sobre el derecho a una cultura libre de sexismo realizado el 07-04-2023, derecho a la paz y convivencia con equidad de género realizado el 18-05-2023, derecho al hábitat y una vivienda digna realizado el 13-07-2023 y el derecho a la salud plena  realizado el 17-08-2023.)
Dado lo anterior, el avance cuantitativo corresponde al 100%  representado en 7 de los 7 talleres sobre derechos de la política pública de mujeres y equidad de género programados para la vigencia.
</t>
  </si>
  <si>
    <t>3.5</t>
  </si>
  <si>
    <t xml:space="preserve">Actualizar el documento de la Estrategia de rendición de cuentas </t>
  </si>
  <si>
    <t>Estrategia de rendición de cuentas 2023 actualizada</t>
  </si>
  <si>
    <t xml:space="preserve">Agosto </t>
  </si>
  <si>
    <t>Avance en la actualización de la estrategia de rendición de cuentas</t>
  </si>
  <si>
    <t>Se asigna el 100%  cuando se tiene el documento de la estrategia de rendición de cuentas actualizado y publicado</t>
  </si>
  <si>
    <t>Documento de estrategia de RDC</t>
  </si>
  <si>
    <t>Avance promedio del componente "Rendición de Cuentas"</t>
  </si>
  <si>
    <t>Componente 4. Mecanismos para mejorar la Atención a la Ciudadanía</t>
  </si>
  <si>
    <t>Nombre del Indicador</t>
  </si>
  <si>
    <t xml:space="preserve">Formula del Indicadores </t>
  </si>
  <si>
    <t xml:space="preserve">
1. Planeación estratégica del servicio al ciudadano 
</t>
  </si>
  <si>
    <t>1.1</t>
  </si>
  <si>
    <t xml:space="preserve">Caracterización de grupos de valor </t>
  </si>
  <si>
    <t>Grupos de valor caracterizados</t>
  </si>
  <si>
    <t>Subsecretaría de Gestión Corporativa - 
Proceso de Atención a la Ciudadanía</t>
  </si>
  <si>
    <t>30 de septiembre</t>
  </si>
  <si>
    <t>Avance en la caracterización de los grupos de valor</t>
  </si>
  <si>
    <t>Se asigna un avance del 100% cuando el proceso de caracterización se encuentre terminado y se cuente con un informe que recoja la caracterización</t>
  </si>
  <si>
    <t xml:space="preserve">Informe de caracterización de los grupos de valor </t>
  </si>
  <si>
    <t>Se elaboró un (1) informe de caracterización de los grupos de valor de la SDMujer. Este documento se encuentra publicado en el menú "Atención y Servicios a la Ciudadanía" de la página web de la entidad, en el siguiente link:
https://www.sdmujer.gov.co/sites/default/files/2023-09/documentos/Documento_Caracterizacion_de_Usuarios_2023_VF.pdf</t>
  </si>
  <si>
    <t xml:space="preserve">Para el periodo del seguimiento efectuado (septiembre a diciembre) y de acuerdo a los soportes allegados se evidenció el documento de Caracterización de Usuarias(os) septiembre 2023 el cual contiene priorización de variables, análisis de información por localidad, estrato, sexo, escolaridad, entre otros, asimismo relacionan las conclusiones identificadas en el ejercicio realizado. 
Por lo anterior, se observa el cumplimiento de lo programado al 100% con la elaboración del documento de caracterización de grupos de valor. </t>
  </si>
  <si>
    <t xml:space="preserve">
2. Fortalecimiento del talento humano al servicio ciudadano                </t>
  </si>
  <si>
    <t>Capacitación en protocolos de atención incluyente.</t>
  </si>
  <si>
    <t xml:space="preserve">Servidoras/es que atienden a la ciudadanía capacitadas (os) en protocolos de atención incluyente </t>
  </si>
  <si>
    <t xml:space="preserve">Gestión del Talento Humano
Consolida: Subsecretaría de Gestión Corporativa - 
Proceso Atención a la Ciudadanía </t>
  </si>
  <si>
    <t>Junio 
diciembre</t>
  </si>
  <si>
    <t>Porcentaje de capacitaciones en protocolos de atención incluyente realizadas</t>
  </si>
  <si>
    <t>(Número de capacitaciones realizadas sobre protocolos de atención incluyente  /Número de capacitaciones sobre protocolos programadas (2)) * 100</t>
  </si>
  <si>
    <t xml:space="preserve">Grabaciones de las capacitaciones
Listados de asistencia
</t>
  </si>
  <si>
    <t>Se ejecutó la segunda capacitación en protocolos de atención incluyente, dirigida a servidoras, servidores y contratistas de la Entidad, que brindan atención a la ciudadanía. La capacitación se llevo a cabo el día 02 de noviembre de 2023.
La grabación de la capacitación puede ser consultada en el siguiente link: 
https://secretariadistritald-my.sharepoint.com/:v:/g/personal/dpedraza_sdmujer_gov_co/EUIFfrk1i0NGi7mjrLjl19MBSdp4jICsVwb2mTOCnk8nfg?referrer=Teams.TEAMS-ELECTRON&amp;referrerScenario=MeetingChicletGetLink.view.view</t>
  </si>
  <si>
    <t xml:space="preserve">De acuerdo con los soportes allegados por el proceso responsable, se evidenció  que el 02 de noviembre 2023 se realizó capacitación en protocolos de atención preferencial e incluyente en el que se observó la participación de 37 personas entre servidoras (es) y colaboradores de dependencias como: Dirección de Enfoque Diferencial, Dirección del Sistema de Cuidado, Subsecretaría de Gestión Corporativa, Dirección de Territorialización, Dirección de Talento Humano, Dirección de Gestión de Conocimiento, Oficina Asesora de Planeación, Subsecretaría de Fortalecimiento, Dirección de Contratación y Dirección de Derechos y Diseño de Política. 
En virtud de lo anterior, se observa el cumplimiento al 100% con el desarrollo de dos (2) capacitaciones realizadas en la vigencia 2023 en cuanto a protocolos de atención. 
</t>
  </si>
  <si>
    <t>Desarrollar actividades para evaluar el cumplimiento de los aspectos de accesibilidad al medio físico en los puntos de atención a la ciudadanía conforme a lo establecido en la NTC 6047.</t>
  </si>
  <si>
    <t xml:space="preserve">Seguimiento al desarrollo de actividades para evaluar el cumplimiento de los aspectos de accesibilidad al medio físico en los puntos de atención a la ciudadanía 
</t>
  </si>
  <si>
    <t>diciembre</t>
  </si>
  <si>
    <t xml:space="preserve"> Avance en la evaluación del cumplimiento de aspectos de accesibilidad al medio físico en los puntos de atención a la ciudadanía.
</t>
  </si>
  <si>
    <t>Asignar el 100% de avance cuando se hayan evaluado las condiciones de accesibilidad en todos los puntos de atención al ciudadano</t>
  </si>
  <si>
    <t xml:space="preserve">Informe de seguimiento </t>
  </si>
  <si>
    <t>Se elaboró un (1) informe de seguimiento al cumplimiento de los aspectos de accesibilidad al medio físico en los puntos de atención a la ciudadanía de la SDMujer.</t>
  </si>
  <si>
    <t xml:space="preserve">Para el periodo del seguimiento efectuado (septiembre a diciembre) y de acuerdo a los soportes allegados se observó el Informe de seguimiento al cumplimiento de los aspecto de accesibilidad al medio físico en los puntos de atención de la SDMujer 2023, el cual en su contenido se relaciona el seguimiento efectuado a los aspectos de accesibilidad pendientes de ejecución en la vigencia 2022 y se refleja la ejecución de aspectos realizados en la vigencia 2023 en los que se encuentra que se realizó la instalación de señalización básica y en braile de todos los puntos de atención de la SDMujer. 
Lo anterior, permite identificar el cumplimiento de la actividad al 100% con la elaboración del informe. </t>
  </si>
  <si>
    <t>Se recomienda continuar con el seguimiento de los aspectos de accesibilidad que quedaron pendientes de realizar en la vigencia 2023, con el propósito de que se de continuidad en la gestión para el cumplimiento en su totalidad y de esta manera fortalecer los puntos de atención a la ciudadanía.</t>
  </si>
  <si>
    <t>Participar en los espacios de articulación interinstitucional y promoción de la cooperación e intercambio de conocimientos en temas de atención a la ciudadanía de acuerdo a la programación enviada por la Red Distrital de Quejas y Reclamos (Veeduría Distrital), Secretaría General de la Alcaldía Mayor de Bogotá, y otras entidades distritales y nacionales.</t>
  </si>
  <si>
    <t xml:space="preserve">Participación en los espacios de articulación interinstitucional </t>
  </si>
  <si>
    <t>Abril 
Agosto
Diciembre</t>
  </si>
  <si>
    <t xml:space="preserve"> Porcentaje de participación de la SDMujer en espacios de articulación interinstitucional </t>
  </si>
  <si>
    <t xml:space="preserve"> (Número de participaciones efectivas de la SDMujer en espacios de articulación interinstitucional/ Número de participaciones programadas de la SDMujer en espacios de articulación interinstitucional (9)) * 100</t>
  </si>
  <si>
    <t>Listados de asistencias de los espacios de articulación interinstitucional en los cuales participa la SDMujer.</t>
  </si>
  <si>
    <t>Durante el tercer cuatrimestre, el proceso de Atención a la Ciudadanía, participó en los siguientes espacios de articulación interinstitucional y promoción de la cooperación e intercambio de conocimientos en temas de atención a la ciudadanía:
- 14/09/2023: Nodos Sectoriales - Competencias sector Hábitat, dirigido por la Red Distrital de Quejas y Reclamos (Veeduría Distrital).
- 02/11/2023: Socialización de la Guía Metodológica de Inducción y Reinducción - Manejo de PQRS y Bogotá te escucha, dirigido por la Veeduría Distrital.
- 03/11/2023: Nodos Sectoriales - Competencias Veeduría Distrital, dirigido por la Red Distrital de Quejas y Reclamos (Veeduría Distrital).
- 14/11/2023: Nodos Sectoriales - Competencias sector Mujeres, dirigido por la Red Distrital de Quejas y Reclamos (Veeduría Distrital).
- 16/11/2023: Nodos Sectoriales - Competencias sector Seguridad, Convivencia y Justicia, dirigido por la Red Distrital de Quejas y Reclamos (Veeduría Distrital).</t>
  </si>
  <si>
    <t>Se evidenció para el periodo del presente seguimiento (septiembre a diciembre) que la Entidad participo en 5 espacios de articulación interinstitucional convocados por la Veeduría Distrital en sesiones de las siguientes fechas:
a. Nodo Sectorial - Competencias sector Hábitat, dirigido por la Red Distrital de Quejas y Reclamos (Veeduría Distrital), realizado el 14 de septiembre 2023.
b. Socialización de la Guía Metodológica de Inducción y Reinducción - Manejo de PQRS y Bogotá te escucha, realizada el 02 de noviembre de 2023.
c. Nodo Sectorial - Competencias Veeduría Distrital, dirigido por la Red Distrital de Quejas y Reclamos, realizada el 03 de noviembre de 2023.
d. Nodo Sectorial - Competencias sector Mujeres, dirigido por la Red Distrital de Quejas y Reclamos, realizada el 14 de noviembre de 2023.
e. Nodo Sectorial - Competencias sector Seguridad, Convivencia y Justicia, dirigido por la Red Distrital de Quejas y Reclamos, realizada el 16 de noviembre de 2023.
Por lo anterior, se observa el cumplimiento en el 100% representado en catorce  (14) espacios de articulación e intercambio de conocimientos en los cuales participó la entidad durante la vigencia 2023.</t>
  </si>
  <si>
    <t>Adoptar las sugerencias enviadas por la Dirección Distrital de Calidad del Servicio de la Secretaría General de la Alcaldía Mayor, las cuales son remitidas a la Entidad solo cuando se generan observaciones frente al cumplimiento de los criterios de calidad y oportunidad en la emisión de respuestas de PQRS y la operatividad del Sistema Distrital para la Gestión de Peticiones Ciudadanas - Bogotá te escucha.</t>
  </si>
  <si>
    <t xml:space="preserve">Sugerencias relacionadas con la emisión de respuestas y la operatividad del Sistema Distrital para la Gestión de Peticiones Ciudadanas, Bogotá Te Escucha adoptadas
</t>
  </si>
  <si>
    <t>Subsecretaría de Gestión Corporativa - 
Proceso Atención a la Ciudadanía</t>
  </si>
  <si>
    <t>Julio 
diciembre</t>
  </si>
  <si>
    <t>Porcentaje de cumplimiento de los criterios de calidad relacionadas con la emisión de respuestas y la operatividad del Sistema Distrital para la Gestión de Peticiones Ciudadanas, Bogotá Te Escucha adoptadas</t>
  </si>
  <si>
    <t>(Número de informes de seguimiento a la respuesta de PQRS de Bogotá te escucha elaborados /Número de informes de seguimiento a la respuesta de PQRS de Bogotá te escucha programados (2)) *100"</t>
  </si>
  <si>
    <t>Informes de seguimiento a la adopción de las sugerencias relacionadas con la emisión de respuestas y la operatividad del sistema Bogotá Te Escucha</t>
  </si>
  <si>
    <t>Se realizó un (1) informe de seguimiento a la adopción de las sugerencias relacionadas con la emisión de respuestas y la operatividad del sistema Bogotá te escucha.</t>
  </si>
  <si>
    <t>De acuerdo con los soportes allegados por el proceso responsable para el proceso evaluado (septiembre a diciembre), se evidenció documento PDF  "Informe de seguimiento a la adopción de las sugerencias relacionadas con la emisión de respuestas y la operatividad del sistema Bogotá te escucha Segundo semestre 2023", la cual contiene la relación de la cantidad de respuestas analizadas del segundo semestre con el porcentaje de cumplimiento, adicionalmente se evidencio los anexos del informe que están contenidos en memorandos de socialización del informe de la Dirección Distrital de Calidad y actas de reunión realizadas con las dependencias para el análisis de observaciones  identificadas en la gestión y trámite de peticiones.
Por lo anterior, se evidencia su cumplimiento al 100% representado en dos (2) informe de seguimiento de acuerdo a lo programado.</t>
  </si>
  <si>
    <t xml:space="preserve">
3. Gestión de relacionamiento con la ciudadanía
</t>
  </si>
  <si>
    <t xml:space="preserve">Estrategia de fortalecimiento de canal virtual de atención </t>
  </si>
  <si>
    <t>Actividades adelantadas para el fortalecimiento del canal de atención virtual de la entidad (Resolución 1519 de 2020)</t>
  </si>
  <si>
    <t xml:space="preserve">
Proceso Comunicación estratégica
Proceso de Gestión Tecnológica 
Consolida: Subsecretaría de Gestión Corporativa - 
Proceso Atención a la Ciudadanía</t>
  </si>
  <si>
    <t xml:space="preserve">30 de noviembre </t>
  </si>
  <si>
    <t>Número de actividades adelantadas para el fortalecimiento del canal de atención virtual de la entidad</t>
  </si>
  <si>
    <t>Sumatoria de las actividades adelantadas para el fortalecimiento del canal de atención virtual de la entidad</t>
  </si>
  <si>
    <t>Informe de actividades adelantadas para el fortalecimiento del canal de atención virtual de la entidad</t>
  </si>
  <si>
    <t>Se elaboró un (1) informe de actividades para el fortalecimiento del canal de atención virtual de la SDMujer.</t>
  </si>
  <si>
    <t xml:space="preserve">De acuerdo con los soportes allegados por el proceso responsable para el proceso evaluado (septiembre a diciembre), se evidenció documento PDF "Informe de actividades para el fortalecimiento del canal de atención virtual de la SDMujer" en el que en su contenido se relacionan tres (3) mesas de trabajo realizadas el 26 de abril, 25 de octubre y 29 de noviembre 2023, en articulación entre el proceso de Atención a la Ciudadanía y el proceso Gestión Tecnológica en el que se realizó seguimiento a las acciones de fortalecimiento del canal virtual en atención a las disposiciones de la Resolución 1519 de 2020. 
En virtud de lo anterior, se observa cumplimiento del 100% de acuerdo a lo programado. </t>
  </si>
  <si>
    <t>Fortalecer a servidoras/es y contratistas de la Secretaría Distrital de la Mujer en la atención a las mujeres en sus diferencias y diversidad con enfoque diferencial.</t>
  </si>
  <si>
    <t>Jornadas de socialización de recomendaciones para la atención a las mujeres en sus diferencias y diversidad con enfoque diferencial, realizadas.</t>
  </si>
  <si>
    <t>Febrero a 
Abril</t>
  </si>
  <si>
    <t>Porcentaje de jornadas de socialización de recomendaciones para la atención a las mujeres en sus diferencias y diversidad con enfoque diferencial logrado</t>
  </si>
  <si>
    <t>(Número de jornadas de socialización de recomendaciones para la atención a las mujeres en sus diferencias y diversidad con enfoque diferencial realizadas / Número de jornadas de socialización de recomendaciones para la atención a las mujeres en sus diferencias y diversidad con enfoque diferencial programadas (3))*100</t>
  </si>
  <si>
    <t>Formatos de evidencia de reuniones internas y externas diligenciados y listados de asistencia.</t>
  </si>
  <si>
    <t xml:space="preserve">Sensibilizar a servidoras/es y contratistas en temas de atención a la ciudadanía y gestión de peticiones ciudadanas. </t>
  </si>
  <si>
    <t xml:space="preserve">Sensibilizaciones a servidoras/es y contratistas en temas de atención a la ciudadanía y gestión de peticiones ciudadanas
 </t>
  </si>
  <si>
    <t>Porcentaje de acciones de sensibilización a servidoras/es y contratistas en temas de atención a la ciudadanía y gestión de peticiones ciudadanas realizadas</t>
  </si>
  <si>
    <t>(Número de acciones de sensibilización a servidoras/es y contratistas en temas de atención a la ciudadanía y gestión de peticiones ciudadanas realizadas / Número de acciones de sensibilizaciones a servidoras/es y contratistas en temas de atención a la ciudadanía y gestión de peticiones ciudadanas programadas (12)) *100</t>
  </si>
  <si>
    <t xml:space="preserve">Listados de asistencia
Presentación y/o grabación de Teams </t>
  </si>
  <si>
    <t>Se ejecutaron tres (3) actividades de capacitación dirigidas a servidoras, servidores y contratistas de la Entidad, en los siguientes temas:
- 21/09/2023: Capacitación en gestión de PQRS en Bogotá te escucha. Dirigido a enlaces de las dependencias.
- 21/11/2023: Cuarto taller de gestión de PQRS en Bogotá te escucha y actualización de documentos de Atención a la Ciudadanía. Dirigido a enlaces de las dependencias.
- 30/11/2023: Capacitación en gestión de PQRS y manejo del sistema Bogotá te escucha. Dirigido a usuarios de la Dirección del Sistema del Cuidado.</t>
  </si>
  <si>
    <t xml:space="preserve">De acuerdo con los soportes allegados por el proceso responsable para el periodo evaluado (septiembre a diciembre), se evidenció tres (3) presentaciones y tres (3) listados de asistencias detallados de la siguiente manera :
Listado del 21 de septiembre y 30 de noviembre 2023  Capacitación Gestión de PQRS en Bogotá te escucha con 30 participantes.
Listado del 21 de noviembre 2023 Cuarto taller 2023 Gestión de PQRS en Bogotá te escucha con 14 participantes.
Dentro de los temas tratados en las sensibilizaciones se encuentran: tipologías de las peticiones, tiempos de respuesta, canales de atención, formatos, roles de los usuarios en el Sistema Bogotá te Escucha, criterios de calidad de las respuestas y funcionalidades del sistema. 
En virtud de lo anterior, se observa el cumplimiento del 100% representado en doce (12)  Sensibilizaciones a servidoras/es y contratistas en temas de atención a la ciudadanía y gestión de peticiones ciudadanas realizadas durante la vigencia 2023 de acuerdo a lo programado. </t>
  </si>
  <si>
    <t xml:space="preserve">Difundir piezas comunicacionales para sensibilizar a las servidoras/es y contratistas en temas de atención a la ciudadanía y gestión de peticiones ciudadanas. </t>
  </si>
  <si>
    <t xml:space="preserve">Sensibilización a las servidoras/es y contratistas en temas de atención a la ciudadanía y gestión de peticiones ciudadanas, a través de piezas de comunicación
</t>
  </si>
  <si>
    <t>Porcentaje de piezas de comunicación difundidas para sensibilizar a servidores y/o contratistas en temas de atención a la ciudadanía y gestión de peticiones</t>
  </si>
  <si>
    <t>(Número de piezas comunicacionales difundidas para sensibilizar a servidoras/es y/o contratistas en temas de atención al ciudadano / Número de piezas comunicacionales programadas para sensibilizar a servidoras/es y/o contratistas en temas de atención al ciudadano (6)) * 100</t>
  </si>
  <si>
    <t xml:space="preserve">Piezas elaboradas 
Boletinas
Correos electrónicos 
U otros medios en los que se tenga previsto difundir </t>
  </si>
  <si>
    <t>Se realizó la divulgación de dos (2) piezas comunicacionales a través de la Boletina Informativa. Éstas fueron:
- Boletina 19 de septiembre: Protocolo de lenguaje claro en la atención a la ciudadanía.
- Boletina 26 de septiembre: Envío de peticiones ciudadanas al correo de Atención a la Ciudadanía.
- Boletina 08 de noviembre: Nuevo formato de registro de apertura de buzón de PQRS (versión 1).
- Boletina 06 de diciembre: Socialización de nueva versión Procedimiento AC-PR-2 Gestión de Peticiones, Quejas, Reclamos, Sugerencias y Denuncias de la Ciudadanía (versión 11).</t>
  </si>
  <si>
    <t>De acuerdo con los soportes allegados por el proceso responsable, se evidenció  cuatro  (4) archivos  PDF de las Boletinas informativas divulgadas por correo electrónico a las y los colaboradores de la SDMujer de la siguiente manera:
19 y 26 de septiembre 2023: Socialización de tips de protocolos de atención con lenguaje claro y proceso a seguir cuanto se recibe una petición. 
08 de noviembre 2023: Socialización del formato de apertura del buzón de sugerencias.
06  de diciembre 2023: Socialización de la versión 11 del Procedimiento AC-PR-2 Gestión de Peticiones, Quejas, Reclamos, Sugerencias y Denuncias de la Ciudadanía.
En virtud de lo anterior,  se observa cumplimiento del 100% representado en  un total de diez  (10)  piezas de comunicación difundidas para sensibilizar a servidores y/o contratistas en temas de atención a la ciudadanía y gestión de peticiones del total programado para la vigencia 2023.</t>
  </si>
  <si>
    <t xml:space="preserve">
4. Conocimiento al servicio al ciudadano    
</t>
  </si>
  <si>
    <t>4.1</t>
  </si>
  <si>
    <t xml:space="preserve">Diseño y desarrollo de nuevos escenarios de relacionamiento con la ciudadanía </t>
  </si>
  <si>
    <t>Identificar escenarios de relacionamientos de las  áreas misionales</t>
  </si>
  <si>
    <t>Julio 
 diciembre</t>
  </si>
  <si>
    <t xml:space="preserve">Numero de escenarios de relacionamiento identificados en la SDMujer </t>
  </si>
  <si>
    <t xml:space="preserve">Sumatoria de los escenarios de relacionamiento identificados en la SDMujer </t>
  </si>
  <si>
    <t xml:space="preserve">Reporte semestral </t>
  </si>
  <si>
    <t>Se realizó un (1) reporte para la identificación de escenarios de relacionamiento con la ciudadanía.</t>
  </si>
  <si>
    <t xml:space="preserve">De acuerdo al soporte allegado por el proceso responsable, se evidenció un (1) documento en PDF de "Informe de escenarios de relacionamiento con la ciudadanía segundo semestre 2023", el cual define cuatro (4) escenarios relevantes (consulta de información pública, que hace trámites o accede a servicios, que hace denuncias o interpone PQRS y que participa haciendo propuestas) de interacción entre la ciudadanía y la entidad.
En virtud de lo anterior se observó el cumplimiento de la actividad al 100% con la elaboración de dos (2) informes semestrales realizados en la vigencia 2023. 
</t>
  </si>
  <si>
    <t>Se recomienda al proceso responsable para próximas programaciones analizar la formula del indicador que permita medir objetivamente el porcentaje de avance para cada periodo, ya que esta dado en números "sumatoria".
Por cuanto el porcentaje de avance se establecido de acuerdo con las evidencias aportadas por el proceso la cual corresponde a periodo semestral, toda vez que la formula del indicador no se puede medir en términos porcentuales.</t>
  </si>
  <si>
    <t>4.3</t>
  </si>
  <si>
    <t>Elaborar informes mensuales de seguimiento a la gestión de las peticiones ciudadanas.</t>
  </si>
  <si>
    <t>Seguimiento a la gestión de las peticiones ciudadanas.</t>
  </si>
  <si>
    <t xml:space="preserve">Febrero a 
Diciembre </t>
  </si>
  <si>
    <t xml:space="preserve"> Porcentaje de seguimientos a la gestión de peticiones realizados</t>
  </si>
  <si>
    <t>(Número de seguimientos realizados a la gestión de peticiones / Número de seguimientos a la gestión de peticiones programados (11))*100</t>
  </si>
  <si>
    <t>Informes mensuales de seguimiento</t>
  </si>
  <si>
    <t>En el período se elaboraron cuatro (4) informes mensuales de seguimiento de PQRS y Atención a la Ciudadanía correspondientes a la gestión de los meses de agosto, septiembre, octubre y noviembre. Estos informes fueron elaborados y publicados en la página web de la SDMujer en los meses de septiembre, octubre, noviembre y diciembre, y pueden ser visualizados ingresando al siguiente link:
https://www.sdmujer.gov.co/ley-de-transparencia-y-acceso-a-la-informacion-publica/instrumentos-de-gestion-de-informacion-publica/informe-de-peticiones-quejas-reclamos-denuncias-y-solicitudes-de-acceso-a-la-informacion</t>
  </si>
  <si>
    <t>De acuerdo con los soportes allegados, se observa en el tercer cuatrimestre de la vigencia 2023  la elaboración y publicación de cuatro (4) informes de seguimiento mensual a la Gestión de PQRS, así:
a. Correspondiente al mes de agosto, publicado el 15 de septiembre 2023.
b. Correspondiente al mes de septiembre, publicado el 20 de octubre 2023. 
c. Correspondiente al mes de octubre, publicado el 23 de noviembre 2023.
d. Correspondiente al mes de noviembre, publicado el 20 de diciembre 2023.
Estos informes se encuentran publicados en la página web de la entidad en el botón de transparencia y acceso a la información dentro del numeral 4.10. 
En virtud de lo anterior, se evidencia el cumplimiento del 100% representado en once (11) informes de seguimiento a la gestión de las PQRS del total programado para la vigencia 2023.</t>
  </si>
  <si>
    <t xml:space="preserve">
5. Evaluación de Gestión y medición de la percepción ciudadana    
</t>
  </si>
  <si>
    <t>5.1</t>
  </si>
  <si>
    <t>Diseño e implementación del método de ciudadano incógnito en el canal telefónico.</t>
  </si>
  <si>
    <t>Método de ciudadano incógnito en el canal telefónico diseñado e implementado</t>
  </si>
  <si>
    <t xml:space="preserve"> Avance en la implementación del método de ciudadano incógnito</t>
  </si>
  <si>
    <t>Se asigna el avance del 100% cuando se tenga el informe elaborado sobre el resultado del método de ciudadano incógnito</t>
  </si>
  <si>
    <t>Informe elaborado sobre el resultado del método de ciudadano incógnito.</t>
  </si>
  <si>
    <t>Se elaboró un (1) informe de resultados de la aplicación del método de ciudadano incógnito.</t>
  </si>
  <si>
    <t xml:space="preserve">Para el periodo evaluado (septiembre a diciembre) y de acuerdo a los soportes allegados se observó archivo PDF denominado Informe de Resultados de la aplicación del método del ciudadano incógnito de noviembre 2023, en el que en su contenido se encuentran lo resultado de la aplicación en la que se verificaron aspectos como: protocolo y desempeño de las(os) servidoras(es), tiempos de respuesta, información suministrada, asimismo dicho documento contiene conclusiones y recomendaciones dadas desde la Subsecretaria de Gestión Corporativa. 
En virtud de lo anterior, se evidencia cumplimiento del 100% representado en los resultados de la implementación del ciudadano incógnito en los canales de atención telefónico.  </t>
  </si>
  <si>
    <t>5.2</t>
  </si>
  <si>
    <t>Actualizar la información relacionada al proceso de Atención a la Ciudadanía en plataformas virtuales (Portal Web Institucional y Guía de Trámites y Servicios de la Alcaldía Mayor de Bogotá D.C.).</t>
  </si>
  <si>
    <t>Revisión de los servicios y estrategias de la entidad</t>
  </si>
  <si>
    <t>Subsecretaría de Gestión Corporativa - Proceso de Atención a la Ciudadanía</t>
  </si>
  <si>
    <t xml:space="preserve">febrero a
 Diciembre </t>
  </si>
  <si>
    <t xml:space="preserve">Porcentaje de Seguimientos realizados a las plataformas virtuales de los servicios y estrategias de la entidad </t>
  </si>
  <si>
    <t>(Numero de seguimientos realizados a las plataformas virtuales de los servicios y estrategias de la entidad /Número de  seguimientos programados a las plataformas virtuales de los servicios y estrategias de la entidad (11)) * 100</t>
  </si>
  <si>
    <t xml:space="preserve">Acta de seguimiento mensual </t>
  </si>
  <si>
    <t>Se realizaron cuatro (4) reuniones de seguimiento mensual, correspondientes a los meses de septiembre, octubre, noviembre y diciembre, para la revisión de los servicios y estrategias de la SDMujer, con el fin de evidenciar las actualizaciones correspondientes en la Guía de Trámites y Servicios, y posteriormente, remitir el certificado de confiabilidad a la Secretaría General de la Alcaldía Mayor de Bogotá.</t>
  </si>
  <si>
    <t>De acuerdo con los soportes allegados, se observa en el tercer cuatrimestre de la vigencia 2023 los seguimientos realizados a las plataformas virtuales de los servicios y estrategias de la entidad de la siguiente manera:
a. Se llevaron a cabo reuniones los días 05 de septiembre, 04 de octubre, 03 de noviembre y 05 de diciembre 2023, en el que se hizo revisión de las actualizaciones de la guía de trámites y servicios correspondiente a los meses de septiembre a diciembre.  
b. Se elaboraron lo oficios de remisión del certificado de confiabilidad así:
Radicado 1-2023-014157 del 05-09-2023, en el que se hizo remisión del certificado del mes de septiembre. 
Radicado 1-2023-016502 del 03-10-2023, en el que se hizo remisión del certificado del mes de octubre. 
Radicado 1-2023-018978 del 03-11-2023, en el que se hizo remisión del certificado del mes de noviembre. 
Radicado 1-2023-021596 del 06-12-2023, en el que se hizo remisión del certificado del mes de diciembre. 
En virtud de lo anterior, se evidencia el cumplimiento del 100% representado en doce (12) seguimientos realizados a las plataformas virtuales de los servicios y estrategias de la entidad del total programado  para la vigencia 2023.</t>
  </si>
  <si>
    <t>5.3</t>
  </si>
  <si>
    <t>Medir la satisfacción de la ciudadanía con respecto a la atención y retroalimentar sus resultados.</t>
  </si>
  <si>
    <t xml:space="preserve">Medición de la satisfacción de la ciudadanía frente a los servicios y estrategias de la SDMujer. 
</t>
  </si>
  <si>
    <t xml:space="preserve">Número de informes de medición de la satisfacción de la ciudadanía frente a los servicios y estrategias de la SDMujer publicados </t>
  </si>
  <si>
    <t>Sumatoria de los informes de medición de la satisfacción de la ciudadanía frente a los servicios y estrategias de la SDMujer publicados</t>
  </si>
  <si>
    <t xml:space="preserve">Informe semestral de satisfacción publicado </t>
  </si>
  <si>
    <t>Se realizo una (1) medición semestral y su respectivo informe de la satisfacción de la ciudadanía respecto de los servicios y estrategias brindados por la SDMujer. El informe de la encuesta se encuentra publicado en la página web en el siguiente link:
https://www.sdmujer.gov.co/ley-de-transparencia-y-acceso-a-la-informacion-publica/planeacion/informe-trimestral-de-medicion-de-satisfaccion</t>
  </si>
  <si>
    <t xml:space="preserve">De acuerdo con los soportes allegados, se observa en el tercer cuatrimestre de la vigencia 2023 un (1) informe de resultados de encuesta de satisfacción de servicios y estrategias correspondiente al segundo semestre 2023 que refleja los resultados y conclusiones de la encuesta aplicada. 
Dicho informe se encuentra publicado en la página web institucional en el link de transparencia y acceso a la información en el numeral 4.11.
En virtud de lo anterior se observó el cumplimiento de la actividad al 100% con la elaboración de dos (2) informes semestrales realizados en la vigencia 2023. 
</t>
  </si>
  <si>
    <t>Se recomienda al proceso responsable para próximas programaciones analizar la formula del indicador que permita medir objetivamente el porcentaje de avance para cada periodo, ya que este no presenta unidades medibles.
Por cuanto el porcentaje de avance se estableció de acuerdo con las evidencias aportadas por el proceso la cual corresponde a periodo semestral, toda vez que la formula del indicador no se puede medir en términos porcentuales.</t>
  </si>
  <si>
    <t>Avance promedio del componente "Atención a la Ciudadanía"</t>
  </si>
  <si>
    <t>Componente 5. Mecanismos para la Transparencia y Acceso a la Información</t>
  </si>
  <si>
    <t>1. Lineamientos de Transparencia Activa</t>
  </si>
  <si>
    <t xml:space="preserve">Revisar y actualizar información para el cumplimiento del anexo dos de la resolución 1519 del 2020 - botón de transparencia </t>
  </si>
  <si>
    <t xml:space="preserve">Seguimientos realizados a la actualización de la información publicada en el botón de transparencia </t>
  </si>
  <si>
    <t>Todos los Procesos
Consolida: Oficina Asesora de Planeación</t>
  </si>
  <si>
    <t xml:space="preserve">Abril
Agosto
Diciembre  </t>
  </si>
  <si>
    <t>Porcentaje de cumplimiento de la programación del seguimiento a la actualización de la información publicada en el botón de transparencia</t>
  </si>
  <si>
    <t>(Seguimientos realizados a la actualización de la información del botón de transparencia de la página Web de la SDMujer / Seguimientos programados a la actualización de la información del botón de transparencia de la página web de la SDMujer (3)) *100</t>
  </si>
  <si>
    <t xml:space="preserve"> Matriz de seguimiento realizados</t>
  </si>
  <si>
    <t>Se realiza seguimiento a la publicación de información en los diferentes numerales del botón de transparencia para los meses de septiembre, octubre, noviembre y diciembre de 2023</t>
  </si>
  <si>
    <t xml:space="preserve">Para el periodo del presente seguimiento (septiembre - diciembre), el proceso aportado los siguientes documentos:
a. Matriz de seguimiento a las publicaciones de septiembre a diciembre 2023: documento el cual contiene un seguimiento detallado de las actualizaciones realizadas en el botón de transparencia. Esta matriz incluye la descripción del numeral correspondiente, el contenido actualizado y detalle de su actualización, así como el enlace donde se encuentra publicada la información. Es importante destacar que esta verificación se llevó a cabo mes a mes para el periodo evaluado. 
b. Carpeta de soportes de actualizaciones del tercer cuatrimestre de 2023: Dentro de esta carpeta, se encontraron capturas de pantalla que muestran las publicaciones realizadas durante el tercer cuatrimestre en el botón de transparencia.
En virtud de lo anterior, se observa cumplimiento del 100% representado en los seguimientos realizados a la actualización de la información publicada en el botón de transparencia de la página web institucional. </t>
  </si>
  <si>
    <t xml:space="preserve">1.2 </t>
  </si>
  <si>
    <t xml:space="preserve">Suministrar oportunamente información veraz, confiable y verificable, sustentada en fuentes de información fidedignas que permitan la toma de decisiones basadas en la evidencia en la Secretaría Distrital de la Mujer. </t>
  </si>
  <si>
    <t xml:space="preserve">Producción y publicación mensual en la página del OMEG de reportes acumulados sobre las atenciones de la Secretaria Distrital de la Mujer </t>
  </si>
  <si>
    <t xml:space="preserve">Dirección de Gestión del Conocimiento </t>
  </si>
  <si>
    <t xml:space="preserve">Febrero a Noviembre
</t>
  </si>
  <si>
    <t>Porcentaje de reportes acumulados de atenciones de la SDMujer publicados en la página del OMEG, con periodicidad mensual</t>
  </si>
  <si>
    <t>Número de  reportes acumulados de atenciones de la SDMujer publicados con periodicidad  mensual en el OMEG / Número de reportes acumulados de atenciones de la SDMujer programados para publicación mensual en el OMEG (10)) *100</t>
  </si>
  <si>
    <t>Reporte acumulado publicado mensualmente en la página del OMEG</t>
  </si>
  <si>
    <t xml:space="preserve">Como parte de la operación, actualización de usabilidad de la página del OMEG y publicación de información de interés, se realizó la publicación de los  reportes de atenciones de la Secretaria de la Mujer teniendo como fuente de información el registro Simisional y las llamadas a la línea purpura. Específicamente: 
a. Reporte atenciones enero 1 -agosto  31 de  2023. Publicado el 29 de septiembre de 2023 en el link https://omeg.sdmujer.gov.co/phocadownload/2023/RepAtenciones_AGO31.pdf
b. Reporte atenciones enero a septiembre 30 de 2023. Publicado el 10 de octubre de 2023 en el link https://omeg.sdmujer.gov.co/phocadownload/2023/RepAtenciones_SEP30.pdf
c. Reporte atenciones enero a octubre 31 de 2023. Publicado el 14 de noviembre de 2023 en el link  https://omeg.sdmujer.gov.co/phocadownload/2023/RepAtenciones_OCT31-1.pdf
</t>
  </si>
  <si>
    <t xml:space="preserve">Para el periodo del presente seguimiento (septiembre - diciembre) y de conformidad con las soportes aportados por parte del Proceso Gestión del Conocimiento, se observó tres (3) reportes de atenciones con corte al 31 de agosto, al 30 de septiembre y al 31 de octubre de 2023, las cuales fueron publicados en el mes de septiembre, octubre y noviembre 2023
Dichos documentos contienen el reporte de atenciones realizadas desde las Casas de Igualdad y Oportunidad para las Mujeres, Casa de Todas, Sistema de Cuidado, Duplas Psicosociales, Casa Refugio, Centros de Inclusión Digital, Estrategia de Justicia de Género, así como las atenciones realizadas por la Línea Purpura Distrital.
De acuerdo con lo anterior, se evidenció cumplimiento del 100%, representado en diez (10) reportes de atenciones del total programado para la vigencia 2023. </t>
  </si>
  <si>
    <t xml:space="preserve">Elaborar piezas comunicativas en lenguaje claro, incluyente y con enfoque de género, para fortalecer la comunicación de la entidad con la ciudadanía.  </t>
  </si>
  <si>
    <t xml:space="preserve">Elaborar el reporte con el inventario de piezas comunicativas  en lenguaje claro, incluyente y con enfoque de género, producidas y publicadas por el proceso de comunicación estratégica 
</t>
  </si>
  <si>
    <t>Proceso Comunicación estratégica</t>
  </si>
  <si>
    <t>Reporte con el inventario de piezas comunicativas en lenguaje claro, incluyente y con enfoque de género elaboradas de acuerdo con las solicitudes de las áreas misionales con el contenido requerido</t>
  </si>
  <si>
    <t>(Número de Reporte con el inventario de piezas comunicativas en lenguaje claro, incluyente y con enfoque de género producidas y publicadas / Número de reportes programados con el inventario de piezas comunicativas en lenguaje claro, incluyente y con enfoque de género producidas y publicadas (3))*100"</t>
  </si>
  <si>
    <t xml:space="preserve"> Reporte con el inventario de piezas comunicativas </t>
  </si>
  <si>
    <t>Se diseñaron, produjeron y publicaron las piezas comunicativas en lenguaje claro, incluyente y con enfoque de género, de acuerdo con las solicitudes de las diferentes áreas de la SDMujer y sus necesidades misionales</t>
  </si>
  <si>
    <t>Para el periodo del presente seguimiento (septiembre - diciembre) y de conformidad con las soportes aportados por parte del Proceso Comunicación estratégica, se observó un total de 1.341 piezas comunicativas así: 
a. Septiembre 2023. Contiene 480 piezas graficas en temas como: celebración del día del amor y la amistad, piezas de conmemoración 28S-Día de la acción global por el acceso al aborto legal y seguro, inauguración Manzana del Cuidado Antonio Nariño, entre otros. 
b. Octubre 2023. Contiene 200 piezas gráficas en temas como: Sistema del Cuidado, mapa de las Manzanas del Cuidado, conmemoración de mujeres raizales, carrusel duplas psicosociales, Mujeres víctimas de violencia dentro de la estrategia de “Hospitales”, entre otros. 
c. Noviembre 2023. Contiene 330 piezas gráficas en temas como: Lengua de señas CIOM rural, Día Internacional de la Eliminación de Violencias contra las Mujeres 25N, manzanas del cuidado, Consejo Consultivo de Mujeres, entre otros. 
d. Diciembre 2023. Contiene 331 piezas gráficas en temas como: Feria de servicios en manzana de cuidado, Encuentro Consejo Consultivo de Mujeres y Consejo, cambio de horario de CIOM, rendición de cuentas, entre otros. 
En virtud de lo anterior, se observa cumplimento del 100% representado en las piezas elaboradas con lenguaje claro, incluyente y con enfoque de género durante la vigencia 2023.</t>
  </si>
  <si>
    <t xml:space="preserve">Se recomienda para los casos en los que se aporte evidencia de enlaces o links, verificar que se cuente con los permisos para poder realizar su consulta, toda vez que los links relacionados en el inventario de piezas no fue posible su verificación. </t>
  </si>
  <si>
    <t>Realizar la divulgación del Plan Anticorrupción y de Atención a la Ciudadanía 2023 y sus componentes, a través de piezas graficas y/o videos difundidos en los distintos canales de comunicación con que cuenta la Entidad, para conocimientos interno y externo del mismo.</t>
  </si>
  <si>
    <t>Acciones de divulgación del Plan Anticorrupción y de Atención a la Ciudadanía realizadas</t>
  </si>
  <si>
    <t>Proceso Comunicación estratégica
Responsable: Oficina Asesora de Planeación</t>
  </si>
  <si>
    <t>Número de publicaciones realizadas en canales de comunicación internos y externos para divulgar el Plan Anticorrupción y de Atención a la Ciudadanía 2023 y sus componentes</t>
  </si>
  <si>
    <t>Sumatoria de las piezas gráficas publicadas para realizar la divulgación del Plan Anticorrupción y de Atención a la Ciudadanía 2023 y sus componentes</t>
  </si>
  <si>
    <t xml:space="preserve">Reporte de las piezas elaboradas
y publicadas </t>
  </si>
  <si>
    <t xml:space="preserve">Se realizo la divulgación del Plan Anticorrupción y de Atención a la Ciudadanía 2023, a través de piezas graficas difundidos en las boletinas y pagina web de la entidad </t>
  </si>
  <si>
    <t>Para el periodo del presente seguimiento (septiembre - diciembre) se observó que durante la vigencia 2023 se realizó divulgación del Plan Anticorrupción y de Atención a la Ciudadanía 2023 a través de la página web institucional, así como en la boletina en el que se dio a conocer las modificaciones a dicho plan presentados durante el 2023, por cuanto se observa su cumplimiento al 100%</t>
  </si>
  <si>
    <t>2. Lineamientos de Transparencia Pasiva</t>
  </si>
  <si>
    <t>2.1.</t>
  </si>
  <si>
    <t>Hacer seguimiento a las respuestas de las peticiones ciudadanas de acuerdo con las competencias de cada una de las dependencias y de conformidad con la normatividad vigente.</t>
  </si>
  <si>
    <t>Ejercicios de control de calidad de las respuestas emitidas a las PQRS.</t>
  </si>
  <si>
    <t xml:space="preserve">Atención a la ciudadanía </t>
  </si>
  <si>
    <t xml:space="preserve">Enero
abril
Julio
Octubre </t>
  </si>
  <si>
    <t>Porcentaje de ejercicios de control de la calidad de las respuestas brindadas a las PQRS realizados</t>
  </si>
  <si>
    <t>(Número de ejercicios de control de calidad de las respuestas a las PQR realizados / Número de ejercicios programados (4)) *100</t>
  </si>
  <si>
    <t>Actas del ejercicio de control de calidad de las respuestas a las PQRS</t>
  </si>
  <si>
    <t>Se elaboró un (1) informe trimestral en octubre (III trimestre 2023) de las actas de los ejercicios de control de calidad de las respuestas a las PQRS, con sus respectivos ejercicios de control de calidad y acciones (si aplica), correspondientes a la muestra seleccionada de la gestión de los meses de julio a septiembre de 2023.</t>
  </si>
  <si>
    <t xml:space="preserve">Se llevó a cabo la verificación de las evidencias cargadas por parte del proceso de atención a la ciudadanía, en cumplimiento de la meta " Ejercicios de control de calidad de las respuestas emitidas a las PQRS.". Se observó lo siguiente:
1.	Acta de reunión del 17 de agosto 2023, en el que se realizó revisión de los criterios de calidad correspondiente al mes de julio, para lo cual se tomo una muestra del 5% de las respuestas a PQRS gestionadas (9),  en el que se diligencia como parte del anexo del acta un archivo excel en el que de la muestra verificada se revisa radicado de entrada y  salida, fecha de vencimiento de términos, fecha de cierre en el Sistema Bogotá te Escucha y se analiza si se dio dentro de los tiempos establecidos, adicionalmente se verifica que la respuesta emitida cumpla con aspectos como: coherencia, claridad, calidez, oportunidad y manejo del sistema; en caso de identificarse se dejan observaciones. Las cuales posterior a ello se remitió memorando con radicado N° 3-2023-003917 a la dependencia responsable (Dirección Administrativa y Financiera) de las novedades identificadas en dicho ejercicio para que tomen los correctivos necesarios. 
2.	Acta de reunión del 13 de septiembre de 2023, en el que se realizó revisión de los criterios de calidad correspondiente al mes de agosto, para lo cual se tomo una muestra del 5% de las respuestas a PQRS gestionadas (13),  en el que se diligencia como parte del anexo del acta un archivo Excel en el que de la muestra verificada se revisa radicado de entrada y  salida, fecha de vencimiento de términos, fecha de cierre en el Sistema Bogotá te Escucha y se analiza si se dio dentro de los tiempos establecidos, adicionalmente se verifica que la respuesta emitida cumpla con aspectos como: coherencia, claridad, calidez, oportunidad y manejo del sistema; en caso de identificarse se dejan observaciones. Las cuales posterior a ello se remitió memorando con radicado N° 3-2023-004225 a la dependencia responsable (Dirección Administrativa y Financiera) de las novedades identificadas en dicho ejercicio para que tomen los correctivos necesarios. 
3. Acta de reunión del 13 de octubre de 2023, en el que se realizó revisión de los criterios de calidad correspondiente al mes de septiembre, para lo cual se tomo una muestra del 5% de las respuestas a PQRS gestionadas (17),  en el que se diligencia como parte del anexo del acta un archivo Excel en el que de la muestra verificada se revisa radicado de entrada y  salida, fecha de vencimiento de términos, fecha de cierre en el Sistema Bogotá te Escucha y se analiza si se dio dentro de los tiempos establecidos, adicionalmente se verifica que la respuesta emitida cumpla con aspectos como: coherencia, claridad, calidez, oportunidad y manejo del sistema; en caso de identificarse se dejan observaciones.
En virtud de lo anterior, se evidencia cumplimiento del 100% reflejado en nueve (9) ejercicios de control de calidad de las respuestas emitidas a las PQRS del total programado para la vigencia 2023. 
</t>
  </si>
  <si>
    <t xml:space="preserve">3. Elaboración los Instrumentos de Gestión de la Información </t>
  </si>
  <si>
    <t xml:space="preserve">3.1 </t>
  </si>
  <si>
    <t>Revisar y actualizar el Inventario de Activos de Información.</t>
  </si>
  <si>
    <t xml:space="preserve">Inventario de activos de información actualizado </t>
  </si>
  <si>
    <t xml:space="preserve">
Oficina Asesora de Planeación - Gestión Tecnológica 
Consolida: Dirección de Gestión Administrativa y Financiera - Proceso de Gestión Documental  </t>
  </si>
  <si>
    <t>Avance en la actualización del levantamiento de activos de información</t>
  </si>
  <si>
    <t>(Número de áreas con activos de información levantados / Número de áreas de la entidad) * 100</t>
  </si>
  <si>
    <t xml:space="preserve">Inventario de activos de Información actualizado </t>
  </si>
  <si>
    <t>Se actualizó registro de activos de información con las distintas dependencias de la Entidad y este instrumento fue aprobado en el comité de gestión y desempeño No. 14 realizado el 27 de diciembre de 2023
Este documento fue publicado en la página web
INICIO  -&gt; LEY DE TRANSPARENCIA Y ACCESO A LA INFORMACIÓN PÚBLICA -&gt; 7. DATOS ABIERTOS  -&gt; 7.1. INSTRUMENTOS DE GESTIÓN DE INFORMACIÓN PÚBLICA -&gt; 7.1.1 Registro de activos de información -&gt; 2023
RESOLUCIÓN No. 0542 DE 29 DIC 2023 publicada en página web de la Entidad. Por medio de la cual se adopta el Registro de Activos de Información e Índice de Información Clasificada y Reservada de la Secretaría Distrital de la Mujer, y se dictan otras disposiciones.
Finalmente este documento se publicó en el portal de datos abiertos Bogotá</t>
  </si>
  <si>
    <r>
      <t xml:space="preserve">Para el periodo del presente seguimiento (septiembre a diciembre) y de acuerdo a los soportes allegados por el proceso se observó lo siguiente: 
1. Resolución N° 542 del 29 de diciembre de 2023 </t>
    </r>
    <r>
      <rPr>
        <i/>
        <sz val="11"/>
        <color theme="1"/>
        <rFont val="Times New Roman"/>
        <family val="1"/>
      </rPr>
      <t xml:space="preserve">“Por medio de la cual se adopta el Registro de Activos de Información e Índice de Información Clasificada y Reservada de la Secretaría Distrital de la Mujer, y se dictan otras disposiciones.”.
</t>
    </r>
    <r>
      <rPr>
        <sz val="11"/>
        <color theme="1"/>
        <rFont val="Times New Roman"/>
        <family val="1"/>
      </rPr>
      <t xml:space="preserve">2. Formato Excel Registro Activos de Información 2023 que hace parte del acto administrativo de adopción.
3.Pantallazo de publicación del 29 de diciembre 2023 del Registro de Activos de Información 2023.
En virtud de lo anterior, se evidencia cumplimiento del 100% de la actividad de acuerdo a lo programado. 
</t>
    </r>
  </si>
  <si>
    <t>En revisión del archivo en Excel aportado por el proceso y la información publicada en página web, se evidenció que el formato de Registro Activos de Información no cuenta en el encabezado con la codificación registrada en el Sistema Integrado de Gestión LUCHA.</t>
  </si>
  <si>
    <t xml:space="preserve">3.2 </t>
  </si>
  <si>
    <t>Revisar y actualizar el Índice de Información Clasificada y Reservada.</t>
  </si>
  <si>
    <t>Índice de información clasificada y reservada actualizado</t>
  </si>
  <si>
    <t>Avance en la actualización del índice de información clasificada y reservada</t>
  </si>
  <si>
    <t>(Número de áreas con el índice de información clasificada y reservada, actualizado/ Número de áreas de la entidad) * 100"</t>
  </si>
  <si>
    <t xml:space="preserve">Índice de información Clasificada y reservada </t>
  </si>
  <si>
    <t>Se actualizó índice de información clasificada y reservada con las distintas dependencias de la Entidad y este instrumento fue aprobado en el comité de gestión y desempeño No. 14 realizado el 27 de diciembre de 2023
Este documento fue publicado en la página web
INICIO  -&gt; LEY DE TRANSPARENCIA Y ACCESO A LA INFORMACIÓN PÚBLICA -&gt; 7. DATOS ABIERTOS  -&gt; 7.1. INSTRUMENTOS DE GESTIÓN DE INFORMACIÓN PÚBLICA -&gt; 7.1.2 Índice de información clasificada y reservada -&gt; 2023
RESOLUCIÓN No. 0542 DE 29 DIC 2023 publicada en página web de la Entidad. Por medio de la cual se adopta el Registro de Activos de Información e Índice de Información Clasificada y Reservada de la Secretaría Distrital de la Mujer, y se dictan otras disposiciones.
Finalmente este documento se publicó en el portal de datos abiertos Bogotá</t>
  </si>
  <si>
    <r>
      <t xml:space="preserve">Para el periodo del presente seguimiento (septiembre a diciembre) y de acuerdo a los soportes allegados por el proceso se observó lo siguiente: 
1. Resolución N° 542 del 29 de diciembre de 2023 </t>
    </r>
    <r>
      <rPr>
        <i/>
        <sz val="11"/>
        <color theme="1"/>
        <rFont val="Times New Roman"/>
        <family val="1"/>
      </rPr>
      <t xml:space="preserve">“Por medio de la cual se adopta el Registro de Activos de Información e Índice de Información Clasificada y Reservada de la Secretaría Distrital de la Mujer, y se dictan otras disposiciones.”.
</t>
    </r>
    <r>
      <rPr>
        <sz val="11"/>
        <color theme="1"/>
        <rFont val="Times New Roman"/>
        <family val="1"/>
      </rPr>
      <t xml:space="preserve">2. Formato Excel Índice de información clasificada y reservada 2023 que hace parte del acto administrativo de adopción.
3.Pantallazo de publicación del 29 de diciembre 2023 del Índice de información clasificada y reservada 2023.
En virtud de lo anterior, se evidencia cumplimiento del 100% de la actividad de acuerdo a lo programado. 
</t>
    </r>
  </si>
  <si>
    <t xml:space="preserve">3.3 </t>
  </si>
  <si>
    <t>Revisar y actualizar el Esquema de Publicación de Información de acuerdo a la resolución 1519.</t>
  </si>
  <si>
    <t>Esquema de publicación de información actualizado</t>
  </si>
  <si>
    <t>Agosto</t>
  </si>
  <si>
    <t xml:space="preserve">Esquema de Publicación actualizado </t>
  </si>
  <si>
    <t xml:space="preserve">Se asigna el 100% cuando el esquema de publicación se encuentre publicado </t>
  </si>
  <si>
    <t xml:space="preserve">Documento de esquema de Publicación oficializado </t>
  </si>
  <si>
    <t xml:space="preserve">4. Criterio diferencial de accesibilidad </t>
  </si>
  <si>
    <t>Dar cumplimiento a los lineamientos de accesibilidad web establecidos por la normatividad vigente</t>
  </si>
  <si>
    <t>accesibilidad en las publicaciones realizadas en la página web de la entidad</t>
  </si>
  <si>
    <t>Oficina Asesora de Planeación - Gestión tecnológica</t>
  </si>
  <si>
    <t xml:space="preserve">Abril
Agosto
Diciembre   </t>
  </si>
  <si>
    <t xml:space="preserve">porcentaje de publicaciones en cumplimiento de accesibilidad web </t>
  </si>
  <si>
    <t>(Número de publicaciones con accesibilidad realizadas / Número de publicaciones con accesibilidad solicitadas)*33,3</t>
  </si>
  <si>
    <t xml:space="preserve">Listados de Publicaciones realizadas </t>
  </si>
  <si>
    <t>Se realizo la verificación del cumplimiento de la normatividad vigente de la Ley 1519 para la accesibilidad web y se realizaron las adecuaciones necesarias para dar cumplimiento con lineamientos establecidos.
Se realizan ajustes en la presentación de los contenidos, mejorando las alternativas textuales a los contenidos no textuales (imágenes, etc.), y ajustando los niveles de contraste para mejorar la visualización de la información publicada.</t>
  </si>
  <si>
    <t xml:space="preserve">Para el periodo del presente seguimiento (septiembre a diciembre) y de acuerdo a los soportes allegados por el proceso se observó lo siguiente: 
a. Publicaciones pagina web: Se observa documento que contiene la relación de las publicaciones realizadas para el periodo evaluado  en la pagina web el cual se observa titulo del documento, tipo de contenido, autor, estatus y  fecha y hora de publicación.
b. TAW informe resumen: Se observa documento resumen de la herramienta TAW que contiene el análisis de la accesibilidad de las publicaciones en la pagina web.
En virtud de lo anterior, se observa el cumplimiento al 100% representado en las verificaciones para dar cumplimiento con los criterios de accesibilidad del contenido de las publicaciones realizadas en la página web. </t>
  </si>
  <si>
    <t xml:space="preserve">Producir y publicar videos subtitulados y en lengua de señas colombiana - LSC para público en condición de discapacidad auditiva </t>
  </si>
  <si>
    <t xml:space="preserve">Videos subtitulados y traducidos a lengua de señas colombiana - LSC producidos y publicados </t>
  </si>
  <si>
    <t xml:space="preserve">
Consolidan: Comunicación Estratégica
Apoyo traducción LSC: Enfoque Diferencial 
</t>
  </si>
  <si>
    <t xml:space="preserve">Entre septiembre a Noviembre </t>
  </si>
  <si>
    <t>Porcentaje de videos subtitulados y traducidos a lengua de señas colombiana - LSC</t>
  </si>
  <si>
    <t>(Número de videos subtitulados y traducidos a lengua de señas colombiana - LSC producidos y publicados/ Total de videos subtitulados y traducidos a lengua de señas colombiana - LSC programados (2)) *100</t>
  </si>
  <si>
    <t xml:space="preserve">Un (1) reporte de los videos realizados 
</t>
  </si>
  <si>
    <t>Se realizaron 2 videos con información importante de los servicios brindados por la SDMujer, y fueron interpretados a Lengua de Señas Colombianas. Posteriormente fueron cargados en las redes sociales de la Secretaría y cargados en YouTube para conocimiento del público en general</t>
  </si>
  <si>
    <t xml:space="preserve">Para el periodo del presente seguimiento (septiembre a diciembre) y de acuerdo a los soportes allegados por el proceso se observó que se realizaron dos (2)  videos que corresponden a información de Casas de Justicia y Da el primer paso, en el que se evidenció que cuentan con subtítulos e interpretación en lengua de señas para personas en condición de discapacidad en el que se brinda información de los servicios de la SDMujer. 
En virtud de lo anterior, se observa cumplimiento del 100% de acuerdo a lo programado. </t>
  </si>
  <si>
    <t xml:space="preserve">5. Monitoreo del Acceso a la Información Pública </t>
  </si>
  <si>
    <t>5.1.</t>
  </si>
  <si>
    <t>Generar dentro de los informes trimestrales de seguimiento a la gestión de las peticiones ciudadanas y del proceso de Atención a la Ciudadanía el seguimiento específico a las solicitudes de acceso a información, de acuerdo con el artículo 52 del Decreto 103 de 2015.
Presentar un informe de solicitudes de acceso a la información en el que se indique:
1. Número de solicitudes recibidas y número de solicitudes
respondidas.
2. Número de solicitudes trasladadas a otra institución
3. Tiempo de respuesta promedio a las solicitudes. 
4. Número de solicitudes en las que se negó el acceso a la
información.</t>
  </si>
  <si>
    <t xml:space="preserve">Seguimientos a la gestión de las peticiones ciudadanas y del proceso de Atención a la Ciudadanía realizados
</t>
  </si>
  <si>
    <t xml:space="preserve">Enero
Abril
Julio
octubre </t>
  </si>
  <si>
    <t>Porcentaje de seguimientos realizados a la gestión de peticiones ciudadanas</t>
  </si>
  <si>
    <t xml:space="preserve"> (Número de seguimientos realizados a la gestión de peticiones ciudadanas / Número de seguimientos programados a la gestión de peticiones ciudadanas (4)) *100</t>
  </si>
  <si>
    <t>Informes de los seguimientos</t>
  </si>
  <si>
    <t>Se elaboró un (1) informe trimestral de seguimiento a la gestión de PQRS y atención a la ciudadanía, en el mes de octubre, correspondientes al tercer trimestre 2023. Este informe se encuentra publicado en la página web de la SDMujer, en el menú "Atención y Servicios a la Ciudadanía", en la siguiente ruta:
https://www.sdmujer.gov.co/ley-de-transparencia-y-acceso-a-la-informacion-publica/instrumentos-de-gestion-de-informacion-publica/informe-de-peticiones-quejas-reclamos-denuncias-y-solicitudes-de-acceso-a-la-informacion</t>
  </si>
  <si>
    <t xml:space="preserve">Para el periodo del presente seguimiento (septiembre a diciembre) y de acuerdo a los soportes allegados por el proceso se observó lo siguiente: 
Documento en PDF denominado Informe de Gestión de PQRS y de Atención a la Ciudadanía tercer trimestre 2023 en el que en su contenido se observa el total de peticiones recibidas, canales de atención, tiempo promedio de respuesta, requerimientos por dependencia, respuestas de fondo entre otros; adicionalmente se relaciona las acciones realizadas en el tercer cuatrimestre en cuanto a la implementación de la Política Pública de Servicio a la Ciudadanía. 
Dicho informe se encuentra publicado en la página web institucional en el botón de transparencia y acceso a la información en el numeral 4.10. 
De acuerdo con lo anterior, se observa cumplimiento del 100% representado informes (4) del total programado para la vigencia 2023. </t>
  </si>
  <si>
    <t>Avance promedio del componente "Transparencia y Acceso a la Información"</t>
  </si>
  <si>
    <t xml:space="preserve">Componente 6. Iniciativas Adicionales - Código de Integridad y Conflicto de interés </t>
  </si>
  <si>
    <t xml:space="preserve">Nombre de indicador </t>
  </si>
  <si>
    <t xml:space="preserve">formula del indicador </t>
  </si>
  <si>
    <t xml:space="preserve">1. Diagnóstico </t>
  </si>
  <si>
    <t>Realizar encuesta a las servidoras y servidores de la Entidad para conocer sus propuestas de actividades sobre el código de integridad para la vigencia 2023.</t>
  </si>
  <si>
    <t>Reporte de las respuestas generadas en la encuesta realizada.</t>
  </si>
  <si>
    <t>Dirección de Talento Humano</t>
  </si>
  <si>
    <t>Abril</t>
  </si>
  <si>
    <t>Encuesta a las servidoras y servidores de la Entidad para conocer sus propuestas de actividades relacionadas con el Código de Integridad.</t>
  </si>
  <si>
    <t>Se asigna el avance del 100% cuando se realice el reporte de las respuestas generadas en la encuesta realizada.</t>
  </si>
  <si>
    <t>Reporte de las respuestas generadas en  la encuesta realizada</t>
  </si>
  <si>
    <t>Realizar la evaluación relacionada con las acciones de integridad desarrolladas en la vigencia 2022.</t>
  </si>
  <si>
    <t>Reporte de las respuestas generadas en la evaluación de las acciones de integridad 2022 realizada.</t>
  </si>
  <si>
    <t>Evaluación de las acciones de integridad ejecutadas en la vigencia 2022.</t>
  </si>
  <si>
    <t>Se asigna el avance del 100% cuando se realice el reporte de las respuestas generadas en la evaluación realizada.</t>
  </si>
  <si>
    <t>Reporte de las respuestas generadas en la evaluación realizada.</t>
  </si>
  <si>
    <t xml:space="preserve">2. Alistamiento </t>
  </si>
  <si>
    <t>Socializar con el equipo de gestoras y gestores de integridad los resultados de la encuesta sobre las propuestas para actividades 2023 y los resultados de la evaluación sobre las acciones de integridad ejecutadas en el 2022.</t>
  </si>
  <si>
    <t>Socialización de los resultados de la encuesta sobre las propuestas para actividades 2023 y los resultados de la evaluación sobre las acciones de integridad ejecutadas en el 2022 con el Equipo de Gestoras y Gestores de Integridad.</t>
  </si>
  <si>
    <t xml:space="preserve">Abril </t>
  </si>
  <si>
    <t>Socialización de los resultados de la encuesta sobre las propuestas para actividades 2023 y los resultados de la evaluación sobre las acciones de integridad ejecutadas en el 2022.</t>
  </si>
  <si>
    <t>Se asigna el avance del 100% cuando realice la socialización de los resultados de la encuesta sobre las propuestas para actividades 2023 y los resultados de la evaluación sobre las acciones de integridad ejecutadas en el 2022 con el Equipo de Gestoras y Gestores de Integridad.</t>
  </si>
  <si>
    <t>Acta de reunión del Equipo de Gestoras y Gestores de Integridad.</t>
  </si>
  <si>
    <t>Convocatoria y actualización del Equipo de Gestoras y Gestores de Integridad de la Entidad por cumplimiento de al vigencia (2 años) del equipo actual.</t>
  </si>
  <si>
    <t>Conformación del nuevo equipo de Gestoras y Gestores de Integridad de la Entidad, por un periodo de 2 años.</t>
  </si>
  <si>
    <t>Conformación del nuevo Equipo de Gestoras y Gestores de Integridad.</t>
  </si>
  <si>
    <t>Se asigna el avance del 100% cuando se realice la conformación del nuevo Equipo de Gestoras y Gestores de Integridad mediante acto administrativo.</t>
  </si>
  <si>
    <t>Acto Administrativo por el cual se conforma el nuevo Equipo de Gestoras y Gestores de Integridad de la Entidad.</t>
  </si>
  <si>
    <t xml:space="preserve">Realizar la Propuesta de  transición del PAAC al Programa de  transparencia y ética pública  </t>
  </si>
  <si>
    <t xml:space="preserve">Propuesta del Programa de transparencia y ética pública </t>
  </si>
  <si>
    <t xml:space="preserve">Diciembre  </t>
  </si>
  <si>
    <t xml:space="preserve">Propuesta de Programa de transparencia y ética pública  </t>
  </si>
  <si>
    <t>Se asigna el avance del 100% cuando se realice la propuesta del programa de transparencia y ética pública</t>
  </si>
  <si>
    <t xml:space="preserve">Documento  Excel  de la propuesta del programa de transparencia y ética pública </t>
  </si>
  <si>
    <t xml:space="preserve">Se realizar la construcción de la propuesta de transición del PAAC al Programa de  transparencia y ética pública en conjunto los procesos de la entidad  </t>
  </si>
  <si>
    <r>
      <t xml:space="preserve">De acuerdo con la verificación de evidencias presentadas por la Oficina Asesora de Planeación, en cumplimiento de la presente actividad se evidencia archivo Excel denominado "Propuesta Programa de Transparencia y Ética Pública", el cual contiene 9  componentes que se desarrollan a través de actividades programadas con metas o productos, en cumplimiento de las disposiciones establecidas en el artículo 31 de la Ley 2195 de 2022 </t>
    </r>
    <r>
      <rPr>
        <i/>
        <sz val="11"/>
        <color theme="1"/>
        <rFont val="Times New Roman"/>
        <family val="1"/>
      </rPr>
      <t>"Por medio de la cual se adoptan medidas en materia de transparencia, prevención y lucha contra la corrupción y se dictan otras disposiciones".</t>
    </r>
    <r>
      <rPr>
        <sz val="11"/>
        <color theme="1"/>
        <rFont val="Times New Roman"/>
        <family val="1"/>
      </rPr>
      <t xml:space="preserve">
Lo anterior permite identificar el cumplimiento de la actividad al 100% de acuerdo a lo programado para la vigencia 2023.  </t>
    </r>
  </si>
  <si>
    <t xml:space="preserve">3. Armonización  </t>
  </si>
  <si>
    <t>Realizar la difusión y socialización del Código de Integridad a través de los canales internos de comunicación.</t>
  </si>
  <si>
    <t>Pieza gráfica divulgada mediante correo institucional o Boletina a toda la entidad, con información del Código de Integridad de la Entidad.</t>
  </si>
  <si>
    <t xml:space="preserve">
Proceso Comunicación estratégica
Consolida: Dirección de Talento Humano</t>
  </si>
  <si>
    <t>Abril
Agosto
Diciembre</t>
  </si>
  <si>
    <t xml:space="preserve">Porcentaje de piezas de difusión y socialización del código de integridad publicadas </t>
  </si>
  <si>
    <t>(Número de piezas de difusión y socialización del código de integridad publicadas / Número de piezas de difusión y socialización del código de integridad elaboradas (3)) * 100</t>
  </si>
  <si>
    <t>Reporte de las piezas de difusión y socialización del código de integridad publicadas.</t>
  </si>
  <si>
    <t>Se realizó la difusión y divulgación del código de integridad a través de piezas gráficas publicadas en la Boletina de la Entidad.</t>
  </si>
  <si>
    <t>De acuerdo con la revisión efectuada de las evidencias presentadas por la Dirección de Talento Humano, para la presente actividad se identifica que para el tercer cuatrimestre se presentaron los siguientes soportes
	Archivo PDF con los pantallazos de las publicaciones realizadas respecto de los valores del Código de integridad socializados a través de Boletina e intranet, en las siguientes fechas: 07/09/2023, 14/09/2023, 21/09/2023, 05/10/2023, 12/10/2023, 19/10/2023, 26/10/2023, 2/11/2023, 10/11/2023, 16/11/2023, 23/11/2023, 30/11/2023, 14/12/2023, 21/12/2023.
En virtud de lo anterior se da cumplimiento a la meta e indicador formulado en el 100%.</t>
  </si>
  <si>
    <t xml:space="preserve">Se recomienda para próximos reportes aportar evidencias que permitan identificar la meta o producto en su totalidad puesto que si bien se observa la difusión del Código de Integridad, en los soportes allegados no fue posible identificar que su difusión se haya realizado a toda la entidad de acuerdo a lo formulado. 
</t>
  </si>
  <si>
    <t>Actualización del Código de Integridad de la Entidad.</t>
  </si>
  <si>
    <t>Código de Integridad de la Entidad actualizado.</t>
  </si>
  <si>
    <t>Dirección de Talento Humano
Equipo de Gestoras y Gestores de Integridad de la Entidad</t>
  </si>
  <si>
    <t>Se asigna el avance del 100% cuando el Código de Integridad de la Entidad se encuentre actualizado.</t>
  </si>
  <si>
    <t>Código de Integridad actualizado y acto administrativo por el cual se adopta.</t>
  </si>
  <si>
    <t>Se realizó la actualización del código de integridad, aprobado mediante comité de MIPG del 27 de diciembre de 2023, se publicó en la página web de la Entidad y se socializó a todas las personas vinculadas a la Entidad, a través del correo de la Dirección de Talento Humano.</t>
  </si>
  <si>
    <t xml:space="preserve">De acuerdo con la verificación de evidencias presentadas por la Dirección de Talento Humano, en cumplimiento de la presente actividad se aportaron los siguientes documentos:
1. Resolución No.0527 del 28 de diciembre de 2023, por medio de la cual se realiza la actualización del Código de Integridad de la Secretaría de la Mujer.	
2. Código de Integridad del mes de diciembre 2023.
2.	Correo electrónico del 29 de diciembre de 2023 en el que se realizó la socialización a toda la Entidad de la Actualización 
del Código de Integridad. 
En virtud de lo anterior se da cumplimiento en el 100% a la meta y al indicador formulado. </t>
  </si>
  <si>
    <t>4. Implementación</t>
  </si>
  <si>
    <t>Integrar en la Inducción y reinducción de personal la socialización y divulgación del Código de Integridad.</t>
  </si>
  <si>
    <t xml:space="preserve">Jornadas de inducción y reinducción realizadas en la Entidad sobre el código de integridad. </t>
  </si>
  <si>
    <t xml:space="preserve">Dirección de Talento Humano </t>
  </si>
  <si>
    <t>Número de jornadas de inducción o reinducción realizadas con socialización de código de integridad</t>
  </si>
  <si>
    <t>Sumatoria de las jornadas de inducción o reinducción realizadas con socialización de código de integridad.</t>
  </si>
  <si>
    <t>Actas, Grabaciones, Presentaciones y listados de asistencia utilizadas en jornadas de inducción o reinducción para divulgar o socializar el código de integridad.</t>
  </si>
  <si>
    <t>Se llevaron a cabo jornadas de inducción y reinducción donde se intervino respecto del código de integridad de la Entidad.</t>
  </si>
  <si>
    <t>De acuerdo con la verificación de evidencias presentadas por la Dirección de Talento Humano, en cumplimiento de la presente actividad se encuentran los siguientes documentos:
1.	Archivo PDF de Listado de asistencia del 28-12-2023, de Sensibilización TH - Principios éticos (código de integridad).
2.	Archivo PDF de los correos electrónicos del 09-02-2023, 07-02-2023, 06-02-2023, de programa de inducción 
prevista para el 07-02-2023 y 09-02-2023; listado de asistencia de proceso de inducción 2da parte del 09-02-2023,  
evaluación jornada de inducción febrero 2023, listado de asistencia de inducción primera jornada del 07-02-2023.
3.	Archivo PDF de los correos electrónicos del 02-10-2023; 28-09-2023; de programa de inducción prevista para el 
02-10-2023; cronograma y temáticas en la cual se identifica el Código de Integridad y Política de Conflicto de Interés; listado de asistencia de inducción institucional del 10-02-2023.
4.	Presentación del Código de Integridad SDMujer 2023
5.	Archivo PDF de Reinducción Código de Integridad 
6.	Archivo PDF de Sensibilización de código de integridad y valores éticos del 26-12-2023
En virtud de lo anterior se da cumplimiento a la meta y al indicador formulado.</t>
  </si>
  <si>
    <t>Realizar una actividad general, que permita la reflexión y apropiación del código de integridad de la entidad.</t>
  </si>
  <si>
    <t>Actividad de reflexión y apropiación del código de integridad de la Entidad.</t>
  </si>
  <si>
    <t>Desarrollo de la actividad de reflexión y apropiación del código de integridad.</t>
  </si>
  <si>
    <t>Se asigna un avance del 100% cuando la actividad se haya culminado y se haya elaborado documento.</t>
  </si>
  <si>
    <t>Documento sobre la ejecución de la actividad de reflexión y apropiación del código de integridad.</t>
  </si>
  <si>
    <t>Se ejecutaron dos (2) acciones de integridad macro con el fin de permitir la reflexión y apropiación del código de integridad de la entidad.</t>
  </si>
  <si>
    <t xml:space="preserve">De acuerdo con la verificación de evidencias presentadas por la Dirección de Talento Humano, en cumplimiento de la presente actividad se aportaron los siguientes documentos:
Archivo PDF denominado "Actividades macro de integridad realizadas en la vigencia 2023 -SDMujer", en las que se relacionan dos actividades así: en el mes de septiembre 2023 se llevo a cabo la actividad "Crucigrama de valores" y en el mes de noviembre y diciembre 2023 se desarrolló la actividad "El dado de la integridad", dichas dinámicas fueron realizadas en las sedes de la Entidad así como en el nivel central. 
En virtud de lo anterior se da cumplimiento al 100% a la meta y al indicador formulado. </t>
  </si>
  <si>
    <t>Promover el desarrollo de cursos relacionados con integridad para las servidoras, servidores y contratistas de la entidad.</t>
  </si>
  <si>
    <t>Invitaciones enviadas a las servidoras, servidores y contratistas de la entidad para realizar los cursos relacionados con integridad.</t>
  </si>
  <si>
    <t>Porcentaje de invitaciones enviadas a las servidoras, servidores y contratistas de la entidad para realizar los cursos relacionados con integridad.</t>
  </si>
  <si>
    <t>(Número de invitaciones enviadas a las servidoras, servidores y contratistas de la entidad para que realicen los cursos relacionados con integridad / Número de invitaciones programadas para ser enviadas a las servidoras, servidores y contratistas de la entidad para que realicen los cursos relacionados con integridad (3)) * 100</t>
  </si>
  <si>
    <t>Correos electrónicos de las invitaciones enviadas.</t>
  </si>
  <si>
    <t>Se remitieron los correos desde la Dirección de Talento Humano por medio de los cuales se promovió el desarrollo de cursos relacionados con integridad para las servidoras, servidores y contratistas de la entidad.</t>
  </si>
  <si>
    <t>De acuerdo con la verificación de evidencias presentadas por la Dirección de Talento Humano, en cumplimiento de la presente actividad fue aportado archivo PDF de correos electrónicos del 29-11-2023 y 26-12-2023, en los que se promociona el desarrollo de cursos relacionados con integridad.
Adicionalmente fue aportado certificados de diplomado de transparencia, integridad, prevención y lucha contra la corrupción efectuado por servidoras. En virtud de lo anterior se da cumplimiento del 100% a la meta y al indicador ya que durante la vigencia 2023 se realizaron invitaciones a las(os) servidoras(es) para realizar los cursos relacionados con integridad.</t>
  </si>
  <si>
    <t>5. Evaluación y Seguimiento</t>
  </si>
  <si>
    <t>Realizar reuniones con el Equipo de Gestoras y Gestores de Integridad de la Entidad por lo menos una vez cada cuatro meses.</t>
  </si>
  <si>
    <t>Reuniones con el Equipo de Gestoras y Gestores de Integridad de la Entidad realizadas</t>
  </si>
  <si>
    <t xml:space="preserve">Porcentaje de reuniones del Equipo de Gestoras y Gestores de Integridad de la Entidad realizadas </t>
  </si>
  <si>
    <t>(Número de reuniones realizadas con el Equipo de Gestoras y Gestores de Integridad de la Entidad / Número de reuniones con el Equipo de Gestoras y Gestores de Integridad de la Entidad programadas (3))*100</t>
  </si>
  <si>
    <t>Actas de reuniones. 
Listados de asistencia.
Grabaciones de reuniones.
Presentaciones realizadas.</t>
  </si>
  <si>
    <t>Se realizó reunión con el grupo de gestoras de integridad el 21 de diciembre de 2023.</t>
  </si>
  <si>
    <t xml:space="preserve">De acuerdo con la verificación de evidencias presentadas por la Dirección de Talento Humano, para el periodo del presente seguimiento (septiembre a diciembre) se aportaron los siguientes documentos:
1.	Acta de reunión del 21-12-2023, cuyo objetivo fue realizar la tercera reunión con el grupo de gestoras de integridad de la SDMUJER para la vigencia 2023, con el objetivo de realizar seguimiento a la ejecución de las acciones relacionadas el cual cuenta con el listado de asistencia.
2.	Presentación del 21 de diciembre de 2023, al Grupo de Gestoras y Gestores de Integridad 2023 – 2025.
3.	Listado de asistencia del 21-12-2023 de la tercera reunión gestoras y gestores de integridad 2023.
Adicionalmente en atención a las recomendaciones emitidas en el seguimiento del segundo cuatrimestre 2023, fue aportada acta de reunión, presentación y listado de asistencia de las segunda reunión de gestores de integridad realizado el 3 de agosto de 2023 en el que se hizo socialización del código de integridad, así como de la actividad valores SDMujer con el fin de que sea promovida por los gestores en la Entidad. 
En virtud de la anterior, se observa el cumplimiento del 100% representado en las tres reuniones del equipo de gestores de integridad de la Secretaria Distrital de la Mujer realizados en la vigencia 2023.  </t>
  </si>
  <si>
    <t>Realizar informe de las acciones adelantadas en temas de integridad en la SDMUJER durante toda la vigencia 2023.</t>
  </si>
  <si>
    <t>informe de las acciones realizadas en relación con el tema de integridad al cierre de la vigencia 2023.</t>
  </si>
  <si>
    <t>Consolidación de la información correspondiente a las acciones realizadas en la vigencia 2023 en materia de integridad.</t>
  </si>
  <si>
    <t>Se asigna un avance del 100% cuando se consolide la totalidad de la información en un documento.</t>
  </si>
  <si>
    <t>Documento que consolida la información relacionada con las acciones desarrolladas en materia de integridad en la vigencia 2023.</t>
  </si>
  <si>
    <t>Se elaboró el informe de las acciones realizadas en relación con el tema de integridad al cierre de la vigencia 2023.</t>
  </si>
  <si>
    <t xml:space="preserve">De acuerdo con la verificación efectuada de las evidencias presentadas por la Dirección de Talento Humano, en cumplimiento de la presente actividad fue aportado un archivo PDF que contiene el consolidado las acciones de integridad con registro fotográfico realizadas en la vigencia 2023, las cuales se encuentran discriminadas por: acciones de difusión, actividades de apropiación del Código de Integridad, actualización, entre otros.
En virtud de lo anterior se da cumplimiento a la meta y al indicador de acuerdo a lo formulado. </t>
  </si>
  <si>
    <t xml:space="preserve">Se recomienda para próximas formulaciones analizar las actividades y medios de verificación que se programan, en virtud de que la actividad y meta hacen referencia a un informe y el documento aportado en su contenido no cuenta con los elementos mínimos que debe contener un informe como lo son objetivos, conclusiones, entre otros; con el propósito de que exista articulación en la actividad y meta o producto formulada y las evidencias que dan cuenta de su ejecución. </t>
  </si>
  <si>
    <t>Realizar la evaluación relacionada con las acciones de integridad desarrolladas en la vigencia 2023 y comparar los resultados de la evaluación realizada para las acciones 2022, con el fin de determinar aspectos relevantes en los avances de implementación y apropiación.</t>
  </si>
  <si>
    <t>Determinar aspectos relevantes en los avances de implementación y apropiación del código de integridad, comparando las evaluaciones de las acciones adelantadas en el 2022 y en el 2023.</t>
  </si>
  <si>
    <t>Documento que consolide los aspectos relevantes en los avances de implementación y apropiación del código de integridad, comparando las evaluaciones de las acciones adelantadas en el 2022 y en el 2023.</t>
  </si>
  <si>
    <t>Se asigna un avance del 100% cuando se consolide los aspectos relevantes en los avances de implementación y apropiación del código de integridad, comparando las evaluaciones de las acciones adelantadas en el 2022 y en el 2023 en un documento.</t>
  </si>
  <si>
    <t>Se realizó la evaluación relacionada con las acciones de integridad desarrolladas en la vigencia 2023 y se compararon los resultados de la evaluación realizada para las acciones 2022, donde se determinaron aspectos relevantes en los avances de implementación y apropiación.</t>
  </si>
  <si>
    <t xml:space="preserve">De acuerdo con la verificación efectuada de las evidencias presentadas por la Dirección de Talento Humano, en desarrollo de la presente actividad para el periodo evaluado se aportaron los siguientes documentos:	
Archivo PDF de Informe Encuesta Acciones de Integridad 2023, en el que se encuentra relacionado los resultados de la encuesta acciones integridad SDMujer 2023 aplicada, así como el comparativo 2022 – 2023 y conclusiones identificadas en la aplicación de dicho instrumento. 
En virtud de lo anterior se observa cumplimiento del 100%  de la meta y el indicador de acuerdo a lo programado. </t>
  </si>
  <si>
    <t xml:space="preserve">6. Gestión anual para la prevención de conflictos de interés </t>
  </si>
  <si>
    <t>6.1</t>
  </si>
  <si>
    <t>Realizar la divulgación a través de los medios internos de comunicación de la entidad para promover el diligenciamiento y cargue de la declaración de renta y conflicto de interés en los sistemas de información destinados para tal fin.</t>
  </si>
  <si>
    <t>Acciones realizadas para promover el diligenciamiento y cargue de la declaración de renta y conflicto de intereses en los sistemas de información destinados para tal fin.</t>
  </si>
  <si>
    <t>Porcentaje de acciones realizadas para promover el diligenciamiento y cargue de la declaración de renta y conflicto de interés en los sistemas de información destinados para tal fin.</t>
  </si>
  <si>
    <t xml:space="preserve"> (Número de acciones realizadas para promover el diligenciamiento y cargue de la declaración de renta y conflicto de interés en los sistemas de información destinados para tal fin / Número de acciones programadas para promover el diligenciamiento y cargue de la declaración de renta y conflicto de interés en los sistemas de información destinados para tal fin (3)) * 100</t>
  </si>
  <si>
    <t>Correos electrónicos.</t>
  </si>
  <si>
    <t>Se ejecutaron acciones enfocadas a la divulgación  para promover el diligenciamiento y cargue de la declaración de renta y conflicto de interés en los sistemas de información destinados para tal fin, así como el seguimiento y las alertas a las que hubo lugar.</t>
  </si>
  <si>
    <t xml:space="preserve">De acuerdo con la verificación efectuada de las evidencias presentadas por la Dirección de Talento Humano, en desarrollo de la presente actividad se aportaron los siguientes documentos:
1.	Archivo PDF de seguimiento alertas conflicto de interés declaración ley 2013 de 2019.
2.	Correos electrónicos del 05 de diciembre de 2023; 31 de octubre de 2023; 05 de diciembre de 2023; 28 de diciembre de 2023; 27 de noviembre de 2023; 16 de noviembre de 2023; 02 de noviembre de 2023; 01 de noviembre de 2023; 26 de diciembre de 2023;  de actualización de la declaración ley 2013 de 2019 en el SIGEP.
3.	Archivos PDF de seguimiento SIGEP en el que se relaciona el nombre de la servidora o servidor, número de documento y fecha de la última publicación en SIGEP. 
En virtud de lo anterior se observa cumplimiento del 100%  de la meta y el indicador de acuerdo a lo programado. </t>
  </si>
  <si>
    <t>Avance promedio del componente "Código de Integridad"</t>
  </si>
  <si>
    <t xml:space="preserve">Estado </t>
  </si>
  <si>
    <t xml:space="preserve">Características </t>
  </si>
  <si>
    <t>Su programación no se encuentra dentro del periodo evaluado.</t>
  </si>
  <si>
    <t>Ejecutada al 100% y dentro de los plazos establecidos.</t>
  </si>
  <si>
    <t>Si bien la actividad fue cumplida en un 100% se identificaron debilidades/novedades.</t>
  </si>
  <si>
    <t>Se encuentra en desarrollo y el plazo de ejecución no se ha vencido.</t>
  </si>
  <si>
    <t>La actividad se encuentra dentro del tiempo programado pero no presentó avance en su ejecución en el primer  cuatrimestre 2023.</t>
  </si>
  <si>
    <t>Incumplida - atrasada</t>
  </si>
  <si>
    <t>Sin ejecutar al 100% y con plazos vencidos.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</si>
</sst>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Times New Roman"/>
      <family val="1"/>
    </font>
    <font>
      <sz val="11"/>
      <color theme="1"/>
      <name val="Times New Roman"/>
      <family val="1"/>
    </font>
    <font>
      <b/>
      <sz val="12"/>
      <color theme="0"/>
      <name val="Century Gothic"/>
      <family val="2"/>
    </font>
    <font>
      <b/>
      <sz val="12"/>
      <color rgb="FFFF0000"/>
      <name val="Century Gothic"/>
      <family val="2"/>
    </font>
    <font>
      <sz val="11"/>
      <name val="Calibri"/>
      <family val="2"/>
      <scheme val="minor"/>
    </font>
    <font>
      <sz val="11"/>
      <name val="Segoe UI"/>
      <family val="2"/>
    </font>
    <font>
      <b/>
      <sz val="12"/>
      <name val="Times New Roman"/>
      <family val="1"/>
    </font>
    <font>
      <b/>
      <sz val="14"/>
      <name val="Times New Roman"/>
      <family val="1"/>
    </font>
    <font>
      <b/>
      <sz val="11"/>
      <name val="Times New Roman"/>
      <family val="1"/>
    </font>
    <font>
      <sz val="10"/>
      <color rgb="FF000000"/>
      <name val="Times New Roman"/>
      <family val="1"/>
    </font>
    <font>
      <b/>
      <sz val="14"/>
      <color theme="1"/>
      <name val="Times New Roman"/>
      <family val="1"/>
    </font>
    <font>
      <sz val="11"/>
      <name val="Times New Roman"/>
      <family val="1"/>
    </font>
    <font>
      <b/>
      <sz val="16"/>
      <color theme="1"/>
      <name val="Times New Roman"/>
      <family val="1"/>
    </font>
    <font>
      <sz val="11"/>
      <color rgb="FF000000"/>
      <name val="Times New Roman"/>
      <family val="1"/>
    </font>
    <font>
      <b/>
      <sz val="10"/>
      <color rgb="FF000000"/>
      <name val="Times New Roman"/>
      <family val="1"/>
    </font>
    <font>
      <u/>
      <sz val="11"/>
      <color theme="10"/>
      <name val="Calibri"/>
      <family val="2"/>
      <scheme val="minor"/>
    </font>
    <font>
      <sz val="8"/>
      <name val="Times New Roman"/>
      <family val="1"/>
    </font>
    <font>
      <sz val="8"/>
      <color rgb="FF000000"/>
      <name val="Times New Roman"/>
      <family val="1"/>
    </font>
    <font>
      <sz val="8"/>
      <color theme="1"/>
      <name val="Times New Roman"/>
      <family val="1"/>
    </font>
    <font>
      <b/>
      <sz val="8"/>
      <color theme="1"/>
      <name val="Times New Roman"/>
      <family val="1"/>
    </font>
    <font>
      <b/>
      <sz val="11"/>
      <color rgb="FF000000"/>
      <name val="Times New Roman"/>
      <family val="1"/>
    </font>
    <font>
      <sz val="11"/>
      <color rgb="FFFF0000"/>
      <name val="Times New Roman"/>
      <family val="1"/>
    </font>
    <font>
      <sz val="10"/>
      <color theme="1"/>
      <name val="Calibri"/>
      <family val="2"/>
      <scheme val="minor"/>
    </font>
    <font>
      <b/>
      <sz val="18"/>
      <color theme="0"/>
      <name val="Calibri"/>
      <family val="2"/>
      <scheme val="minor"/>
    </font>
    <font>
      <sz val="11"/>
      <color rgb="FF000000"/>
      <name val="Calibri"/>
      <family val="2"/>
      <scheme val="minor"/>
    </font>
    <font>
      <sz val="11"/>
      <color rgb="FF002060"/>
      <name val="Calibri"/>
      <family val="2"/>
      <scheme val="minor"/>
    </font>
    <font>
      <b/>
      <sz val="18"/>
      <color rgb="FF00B050"/>
      <name val="Calibri"/>
      <family val="2"/>
      <scheme val="minor"/>
    </font>
    <font>
      <sz val="11"/>
      <color rgb="FF00B050"/>
      <name val="Calibri"/>
      <family val="2"/>
      <scheme val="minor"/>
    </font>
    <font>
      <sz val="11"/>
      <color rgb="FFFFC000"/>
      <name val="Calibri"/>
      <family val="2"/>
      <scheme val="minor"/>
    </font>
    <font>
      <sz val="11"/>
      <color rgb="FF7030A0"/>
      <name val="Calibri"/>
      <family val="2"/>
      <scheme val="minor"/>
    </font>
    <font>
      <sz val="11"/>
      <color rgb="FF00FFFF"/>
      <name val="Calibri"/>
      <family val="2"/>
      <scheme val="minor"/>
    </font>
    <font>
      <sz val="11"/>
      <color rgb="FFFF0066"/>
      <name val="Calibri"/>
      <family val="2"/>
      <scheme val="minor"/>
    </font>
    <font>
      <i/>
      <sz val="11"/>
      <color theme="1"/>
      <name val="Times New Roman"/>
      <family val="1"/>
    </font>
    <font>
      <u/>
      <sz val="11"/>
      <name val="Times New Roman"/>
      <family val="1"/>
    </font>
    <font>
      <i/>
      <sz val="11"/>
      <name val="Times New Roman"/>
      <family val="1"/>
    </font>
    <font>
      <b/>
      <i/>
      <sz val="11"/>
      <name val="Times New Roman"/>
      <family val="1"/>
    </font>
    <font>
      <b/>
      <sz val="18"/>
      <name val="Calibri"/>
      <family val="2"/>
      <scheme val="minor"/>
    </font>
  </fonts>
  <fills count="17">
    <fill>
      <patternFill patternType="none"/>
    </fill>
    <fill>
      <patternFill patternType="gray125"/>
    </fill>
    <fill>
      <patternFill patternType="solid">
        <fgColor theme="4" tint="0.39997558519241921"/>
        <bgColor indexed="64"/>
      </patternFill>
    </fill>
    <fill>
      <patternFill patternType="solid">
        <fgColor rgb="FF00B050"/>
        <bgColor indexed="64"/>
      </patternFill>
    </fill>
    <fill>
      <patternFill patternType="solid">
        <fgColor rgb="FF92D050"/>
        <bgColor indexed="64"/>
      </patternFill>
    </fill>
    <fill>
      <patternFill patternType="solid">
        <fgColor rgb="FFFFFF00"/>
        <bgColor indexed="64"/>
      </patternFill>
    </fill>
    <fill>
      <patternFill patternType="solid">
        <fgColor theme="5" tint="0.39997558519241921"/>
        <bgColor indexed="64"/>
      </patternFill>
    </fill>
    <fill>
      <patternFill patternType="solid">
        <fgColor rgb="FFFF0000"/>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patternFill>
    </fill>
    <fill>
      <patternFill patternType="solid">
        <fgColor theme="4" tint="0.59999389629810485"/>
        <bgColor indexed="64"/>
      </patternFill>
    </fill>
    <fill>
      <patternFill patternType="solid">
        <fgColor theme="6" tint="0.59999389629810485"/>
        <bgColor indexed="64"/>
      </patternFill>
    </fill>
    <fill>
      <patternFill patternType="solid">
        <fgColor theme="8" tint="0.59999389629810485"/>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diagonal/>
    </border>
    <border>
      <left style="hair">
        <color auto="1"/>
      </left>
      <right style="hair">
        <color auto="1"/>
      </right>
      <top style="hair">
        <color auto="1"/>
      </top>
      <bottom style="hair">
        <color auto="1"/>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s>
  <cellStyleXfs count="5">
    <xf numFmtId="0" fontId="0" fillId="0" borderId="0"/>
    <xf numFmtId="9" fontId="1" fillId="0" borderId="0" applyFont="0" applyFill="0" applyBorder="0" applyAlignment="0" applyProtection="0"/>
    <xf numFmtId="0" fontId="12" fillId="0" borderId="0"/>
    <xf numFmtId="0" fontId="18" fillId="0" borderId="0" applyNumberFormat="0" applyFill="0" applyBorder="0" applyAlignment="0" applyProtection="0"/>
    <xf numFmtId="0" fontId="18" fillId="0" borderId="0" applyNumberFormat="0" applyFill="0" applyBorder="0" applyAlignment="0" applyProtection="0"/>
  </cellStyleXfs>
  <cellXfs count="295">
    <xf numFmtId="0" fontId="0" fillId="0" borderId="0" xfId="0"/>
    <xf numFmtId="0" fontId="3" fillId="0" borderId="1" xfId="0" applyFont="1" applyBorder="1" applyAlignment="1">
      <alignment horizontal="center"/>
    </xf>
    <xf numFmtId="0" fontId="4" fillId="2" borderId="1" xfId="0" applyFont="1" applyFill="1" applyBorder="1" applyAlignment="1">
      <alignment horizontal="center" vertical="center"/>
    </xf>
    <xf numFmtId="0" fontId="4" fillId="0" borderId="1" xfId="0" applyFont="1" applyBorder="1" applyAlignment="1">
      <alignment wrapText="1"/>
    </xf>
    <xf numFmtId="0" fontId="4" fillId="3"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4" fillId="5" borderId="1" xfId="0" applyFont="1" applyFill="1" applyBorder="1" applyAlignment="1">
      <alignment horizontal="center" vertical="center"/>
    </xf>
    <xf numFmtId="0" fontId="4" fillId="0" borderId="1" xfId="0" applyFont="1" applyBorder="1" applyAlignment="1">
      <alignment vertical="center" wrapText="1"/>
    </xf>
    <xf numFmtId="0" fontId="4" fillId="6" borderId="1" xfId="0" applyFont="1" applyFill="1" applyBorder="1" applyAlignment="1">
      <alignment horizontal="center" vertical="center"/>
    </xf>
    <xf numFmtId="0" fontId="4" fillId="7" borderId="1" xfId="0" applyFont="1" applyFill="1" applyBorder="1" applyAlignment="1">
      <alignment horizontal="center" vertical="center"/>
    </xf>
    <xf numFmtId="0" fontId="0" fillId="0" borderId="0" xfId="0" applyAlignment="1">
      <alignment horizontal="justify" vertical="center"/>
    </xf>
    <xf numFmtId="0" fontId="0" fillId="0" borderId="0" xfId="0" applyAlignment="1">
      <alignment wrapText="1"/>
    </xf>
    <xf numFmtId="0" fontId="7" fillId="0" borderId="0" xfId="0" applyFont="1" applyAlignment="1">
      <alignment horizontal="justify" vertical="center" wrapText="1"/>
    </xf>
    <xf numFmtId="0" fontId="0" fillId="0" borderId="0" xfId="0" applyAlignment="1">
      <alignment horizontal="justify" vertical="center" wrapText="1"/>
    </xf>
    <xf numFmtId="0" fontId="8" fillId="0" borderId="0" xfId="0" applyFont="1" applyAlignment="1">
      <alignment horizontal="justify" vertical="center" wrapText="1"/>
    </xf>
    <xf numFmtId="0" fontId="0" fillId="0" borderId="0" xfId="0" applyAlignment="1">
      <alignment horizontal="center" vertical="center"/>
    </xf>
    <xf numFmtId="0" fontId="11" fillId="11" borderId="14" xfId="0" applyFont="1" applyFill="1" applyBorder="1" applyAlignment="1">
      <alignment horizontal="center" vertical="center" wrapText="1"/>
    </xf>
    <xf numFmtId="0" fontId="11" fillId="11" borderId="1" xfId="0" applyFont="1" applyFill="1" applyBorder="1" applyAlignment="1">
      <alignment horizontal="center" vertical="center" wrapText="1"/>
    </xf>
    <xf numFmtId="0" fontId="11" fillId="11" borderId="5" xfId="0" applyFont="1" applyFill="1" applyBorder="1" applyAlignment="1">
      <alignment horizontal="center" vertical="center" wrapText="1"/>
    </xf>
    <xf numFmtId="0" fontId="11" fillId="8" borderId="1" xfId="0" applyFont="1" applyFill="1" applyBorder="1" applyAlignment="1">
      <alignment horizontal="center" vertical="center" wrapText="1"/>
    </xf>
    <xf numFmtId="9" fontId="13" fillId="0" borderId="6" xfId="1" applyFont="1"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lignment horizontal="justify" vertical="center" wrapText="1"/>
    </xf>
    <xf numFmtId="0" fontId="11" fillId="8" borderId="14" xfId="0" applyFont="1" applyFill="1" applyBorder="1" applyAlignment="1">
      <alignment horizontal="center" vertical="center"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4" fillId="9" borderId="5" xfId="0" applyFont="1" applyFill="1" applyBorder="1" applyAlignment="1">
      <alignment horizontal="center" vertical="center" wrapText="1"/>
    </xf>
    <xf numFmtId="9" fontId="14" fillId="0" borderId="14" xfId="1" applyFont="1" applyFill="1" applyBorder="1" applyAlignment="1">
      <alignment horizontal="center" vertical="center" wrapText="1"/>
    </xf>
    <xf numFmtId="9" fontId="13" fillId="0" borderId="6" xfId="1" applyFont="1" applyBorder="1" applyAlignment="1">
      <alignment horizontal="center" vertical="center" wrapText="1"/>
    </xf>
    <xf numFmtId="9" fontId="15" fillId="0" borderId="6" xfId="1" applyFont="1" applyBorder="1" applyAlignment="1">
      <alignment horizontal="center" vertical="center" wrapText="1"/>
    </xf>
    <xf numFmtId="0" fontId="4" fillId="0" borderId="1" xfId="0" applyFont="1" applyBorder="1" applyAlignment="1">
      <alignment horizontal="center" vertical="center" wrapText="1"/>
    </xf>
    <xf numFmtId="0" fontId="3"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horizontal="center" vertical="center" wrapText="1"/>
    </xf>
    <xf numFmtId="0" fontId="0" fillId="0" borderId="0" xfId="0" applyAlignment="1">
      <alignment horizontal="left" vertical="center"/>
    </xf>
    <xf numFmtId="0" fontId="2" fillId="0" borderId="0" xfId="0" applyFont="1" applyAlignment="1">
      <alignment horizontal="left" vertical="center"/>
    </xf>
    <xf numFmtId="0" fontId="0" fillId="0" borderId="8" xfId="0" applyBorder="1" applyAlignment="1">
      <alignment horizontal="center" wrapText="1"/>
    </xf>
    <xf numFmtId="0" fontId="11" fillId="8" borderId="4" xfId="0" applyFont="1" applyFill="1" applyBorder="1" applyAlignment="1">
      <alignment horizontal="center" vertical="center" wrapText="1"/>
    </xf>
    <xf numFmtId="0" fontId="11" fillId="0" borderId="1"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 xfId="0" applyFont="1" applyBorder="1" applyAlignment="1">
      <alignment horizontal="center" vertical="center" wrapText="1"/>
    </xf>
    <xf numFmtId="0" fontId="5" fillId="0" borderId="0" xfId="0" applyFont="1" applyAlignment="1">
      <alignment horizontal="center" vertical="center" wrapText="1"/>
    </xf>
    <xf numFmtId="0" fontId="16" fillId="0" borderId="1" xfId="0" applyFont="1" applyBorder="1" applyAlignment="1">
      <alignment horizontal="justify" vertical="center" wrapText="1"/>
    </xf>
    <xf numFmtId="0" fontId="5" fillId="0" borderId="0" xfId="0" applyFont="1" applyAlignment="1">
      <alignment horizontal="justify" vertical="center" wrapText="1"/>
    </xf>
    <xf numFmtId="0" fontId="2" fillId="0" borderId="0" xfId="0" applyFont="1" applyAlignment="1">
      <alignment horizontal="justify" vertical="center"/>
    </xf>
    <xf numFmtId="0" fontId="6" fillId="0" borderId="0" xfId="0" applyFont="1" applyAlignment="1">
      <alignment horizontal="justify" vertical="center" wrapText="1"/>
    </xf>
    <xf numFmtId="9" fontId="4" fillId="0" borderId="14" xfId="0" applyNumberFormat="1" applyFont="1" applyBorder="1" applyAlignment="1">
      <alignment horizontal="center" vertical="center"/>
    </xf>
    <xf numFmtId="0" fontId="4" fillId="10" borderId="5" xfId="0" applyFont="1" applyFill="1" applyBorder="1" applyAlignment="1">
      <alignment horizontal="center" vertical="center" wrapText="1"/>
    </xf>
    <xf numFmtId="0" fontId="11" fillId="11" borderId="7" xfId="0" applyFont="1" applyFill="1" applyBorder="1" applyAlignment="1">
      <alignment horizontal="center" vertical="center" wrapText="1"/>
    </xf>
    <xf numFmtId="9" fontId="14" fillId="0" borderId="14" xfId="0" applyNumberFormat="1" applyFont="1" applyBorder="1" applyAlignment="1">
      <alignment horizontal="center" vertical="center"/>
    </xf>
    <xf numFmtId="0" fontId="0" fillId="0" borderId="0" xfId="0" applyAlignment="1">
      <alignment horizontal="center" vertical="center" wrapText="1"/>
    </xf>
    <xf numFmtId="0" fontId="19" fillId="13" borderId="32" xfId="2" applyFont="1" applyFill="1" applyBorder="1" applyAlignment="1">
      <alignment horizontal="left" vertical="top"/>
    </xf>
    <xf numFmtId="0" fontId="19" fillId="13" borderId="0" xfId="2" applyFont="1" applyFill="1" applyAlignment="1">
      <alignment horizontal="left" vertical="top"/>
    </xf>
    <xf numFmtId="164" fontId="19" fillId="13" borderId="0" xfId="2" applyNumberFormat="1" applyFont="1" applyFill="1" applyAlignment="1">
      <alignment horizontal="center" vertical="center"/>
    </xf>
    <xf numFmtId="164" fontId="19" fillId="13" borderId="0" xfId="2" applyNumberFormat="1" applyFont="1" applyFill="1" applyAlignment="1">
      <alignment horizontal="left" vertical="top"/>
    </xf>
    <xf numFmtId="0" fontId="20" fillId="13" borderId="32" xfId="2" applyFont="1" applyFill="1" applyBorder="1" applyAlignment="1">
      <alignment horizontal="left" vertical="top"/>
    </xf>
    <xf numFmtId="0" fontId="20" fillId="13" borderId="0" xfId="2" applyFont="1" applyFill="1" applyAlignment="1">
      <alignment horizontal="left" vertical="top"/>
    </xf>
    <xf numFmtId="164" fontId="20" fillId="13" borderId="0" xfId="2" applyNumberFormat="1" applyFont="1" applyFill="1" applyAlignment="1">
      <alignment horizontal="left" vertical="top"/>
    </xf>
    <xf numFmtId="0" fontId="21" fillId="12" borderId="33" xfId="0" applyFont="1" applyFill="1" applyBorder="1" applyAlignment="1">
      <alignment horizontal="center" vertical="center"/>
    </xf>
    <xf numFmtId="0" fontId="22" fillId="7" borderId="33" xfId="0" applyFont="1" applyFill="1" applyBorder="1" applyAlignment="1">
      <alignment horizontal="center" vertical="center" wrapText="1"/>
    </xf>
    <xf numFmtId="0" fontId="22" fillId="5" borderId="33" xfId="0" applyFont="1" applyFill="1" applyBorder="1" applyAlignment="1">
      <alignment horizontal="center" vertical="center" wrapText="1"/>
    </xf>
    <xf numFmtId="0" fontId="12" fillId="13" borderId="0" xfId="2" applyFill="1" applyAlignment="1">
      <alignment horizontal="left" vertical="top"/>
    </xf>
    <xf numFmtId="0" fontId="22" fillId="3" borderId="33" xfId="0" applyFont="1" applyFill="1" applyBorder="1" applyAlignment="1">
      <alignment horizontal="center" vertical="center" wrapText="1"/>
    </xf>
    <xf numFmtId="0" fontId="4" fillId="0" borderId="0" xfId="0" applyFont="1" applyAlignment="1">
      <alignment horizontal="left" vertical="center"/>
    </xf>
    <xf numFmtId="0" fontId="14" fillId="0" borderId="1" xfId="3" applyFont="1" applyFill="1" applyBorder="1" applyAlignment="1">
      <alignment horizontal="center" vertical="center"/>
    </xf>
    <xf numFmtId="9" fontId="16" fillId="0" borderId="1" xfId="2" applyNumberFormat="1" applyFont="1" applyBorder="1" applyAlignment="1">
      <alignment horizontal="center" vertical="center"/>
    </xf>
    <xf numFmtId="0" fontId="24" fillId="0" borderId="1" xfId="3" applyFont="1" applyFill="1" applyBorder="1" applyAlignment="1">
      <alignment horizontal="center" vertical="center"/>
    </xf>
    <xf numFmtId="0" fontId="11" fillId="14" borderId="14" xfId="0" applyFont="1" applyFill="1" applyBorder="1" applyAlignment="1">
      <alignment horizontal="center" vertical="center" wrapText="1"/>
    </xf>
    <xf numFmtId="0" fontId="11" fillId="14" borderId="1" xfId="0" applyFont="1" applyFill="1" applyBorder="1" applyAlignment="1">
      <alignment horizontal="center" vertical="center"/>
    </xf>
    <xf numFmtId="0" fontId="11" fillId="14" borderId="1" xfId="0" applyFont="1" applyFill="1" applyBorder="1" applyAlignment="1">
      <alignment horizontal="center" vertical="center" wrapText="1"/>
    </xf>
    <xf numFmtId="0" fontId="11" fillId="14" borderId="5" xfId="0" applyFont="1" applyFill="1" applyBorder="1" applyAlignment="1">
      <alignment horizontal="center" vertical="center" wrapText="1"/>
    </xf>
    <xf numFmtId="0" fontId="14" fillId="14" borderId="5" xfId="0" applyFont="1" applyFill="1" applyBorder="1" applyAlignment="1">
      <alignment horizontal="center" vertical="center" wrapText="1"/>
    </xf>
    <xf numFmtId="0" fontId="14" fillId="10" borderId="5" xfId="0" applyFont="1" applyFill="1" applyBorder="1" applyAlignment="1">
      <alignment horizontal="center" vertical="center" wrapText="1"/>
    </xf>
    <xf numFmtId="0" fontId="14" fillId="10" borderId="24" xfId="0" applyFont="1" applyFill="1" applyBorder="1" applyAlignment="1">
      <alignment horizontal="center" vertical="center" wrapText="1"/>
    </xf>
    <xf numFmtId="0" fontId="25" fillId="0" borderId="0" xfId="0" applyFont="1" applyAlignment="1">
      <alignment horizontal="left" vertical="center"/>
    </xf>
    <xf numFmtId="0" fontId="4" fillId="0" borderId="1" xfId="0" applyFont="1" applyBorder="1" applyAlignment="1">
      <alignment horizontal="justify" vertical="center" wrapText="1"/>
    </xf>
    <xf numFmtId="0" fontId="0" fillId="0" borderId="8" xfId="0" applyBorder="1" applyAlignment="1">
      <alignment horizontal="center"/>
    </xf>
    <xf numFmtId="9" fontId="14" fillId="0" borderId="14" xfId="0" applyNumberFormat="1" applyFont="1" applyBorder="1" applyAlignment="1">
      <alignment horizontal="center" vertical="center" wrapText="1"/>
    </xf>
    <xf numFmtId="0" fontId="14" fillId="0" borderId="1" xfId="0" applyFont="1" applyBorder="1" applyAlignment="1">
      <alignment horizontal="center" vertical="center"/>
    </xf>
    <xf numFmtId="0" fontId="4" fillId="0" borderId="16" xfId="0" applyFont="1" applyBorder="1" applyAlignment="1">
      <alignment horizontal="justify" vertical="center" wrapText="1"/>
    </xf>
    <xf numFmtId="0" fontId="14" fillId="0" borderId="7" xfId="0" applyFont="1" applyBorder="1" applyAlignment="1">
      <alignment horizontal="justify" vertical="center" wrapText="1"/>
    </xf>
    <xf numFmtId="0" fontId="11" fillId="0" borderId="11" xfId="0" applyFont="1" applyBorder="1" applyAlignment="1">
      <alignment horizontal="center" vertical="center" wrapText="1"/>
    </xf>
    <xf numFmtId="0" fontId="11" fillId="0" borderId="16" xfId="0" applyFont="1" applyBorder="1" applyAlignment="1">
      <alignment horizontal="center" vertical="center" wrapText="1"/>
    </xf>
    <xf numFmtId="0" fontId="4" fillId="10" borderId="17" xfId="0" applyFont="1" applyFill="1" applyBorder="1" applyAlignment="1">
      <alignment horizontal="center" vertical="center" wrapText="1"/>
    </xf>
    <xf numFmtId="0" fontId="14" fillId="0" borderId="14" xfId="0" applyFont="1" applyBorder="1" applyAlignment="1">
      <alignment vertical="center" wrapText="1"/>
    </xf>
    <xf numFmtId="0" fontId="14" fillId="0" borderId="15" xfId="0" applyFont="1" applyBorder="1" applyAlignment="1">
      <alignment horizontal="center" vertical="center" wrapText="1"/>
    </xf>
    <xf numFmtId="0" fontId="11" fillId="8" borderId="5" xfId="0" applyFont="1" applyFill="1" applyBorder="1" applyAlignment="1">
      <alignment horizontal="center" vertical="center" wrapText="1"/>
    </xf>
    <xf numFmtId="0" fontId="26" fillId="0" borderId="0" xfId="0" applyFont="1" applyAlignment="1">
      <alignment horizontal="center" vertical="center" wrapText="1"/>
    </xf>
    <xf numFmtId="0" fontId="23" fillId="15" borderId="1" xfId="2" applyFont="1" applyFill="1" applyBorder="1" applyAlignment="1">
      <alignment horizontal="center" vertical="center" wrapText="1"/>
    </xf>
    <xf numFmtId="0" fontId="14" fillId="13" borderId="14" xfId="3" applyFont="1" applyFill="1" applyBorder="1" applyAlignment="1">
      <alignment horizontal="justify" vertical="center" wrapText="1"/>
    </xf>
    <xf numFmtId="0" fontId="3" fillId="3" borderId="5" xfId="0" applyFont="1" applyFill="1" applyBorder="1" applyAlignment="1">
      <alignment horizontal="center" vertical="center" wrapText="1"/>
    </xf>
    <xf numFmtId="0" fontId="23" fillId="13" borderId="15" xfId="2" applyFont="1" applyFill="1" applyBorder="1" applyAlignment="1">
      <alignment horizontal="center" vertical="top"/>
    </xf>
    <xf numFmtId="0" fontId="23" fillId="13" borderId="16" xfId="2" applyFont="1" applyFill="1" applyBorder="1" applyAlignment="1">
      <alignment horizontal="center" vertical="top"/>
    </xf>
    <xf numFmtId="0" fontId="23" fillId="13" borderId="16" xfId="2" applyFont="1" applyFill="1" applyBorder="1" applyAlignment="1">
      <alignment horizontal="center" vertical="center"/>
    </xf>
    <xf numFmtId="9" fontId="23" fillId="0" borderId="16" xfId="2" applyNumberFormat="1" applyFont="1" applyBorder="1" applyAlignment="1">
      <alignment horizontal="center" vertical="center"/>
    </xf>
    <xf numFmtId="0" fontId="3" fillId="3" borderId="17" xfId="0" applyFont="1" applyFill="1" applyBorder="1" applyAlignment="1">
      <alignment horizontal="center" vertical="center" wrapText="1"/>
    </xf>
    <xf numFmtId="0" fontId="23" fillId="15" borderId="11" xfId="2" applyFont="1" applyFill="1" applyBorder="1" applyAlignment="1">
      <alignment horizontal="center" vertical="center" wrapText="1"/>
    </xf>
    <xf numFmtId="0" fontId="14" fillId="0" borderId="11" xfId="3" applyFont="1" applyFill="1" applyBorder="1" applyAlignment="1">
      <alignment horizontal="center" vertical="center"/>
    </xf>
    <xf numFmtId="0" fontId="24" fillId="0" borderId="11" xfId="3" applyFont="1" applyFill="1" applyBorder="1" applyAlignment="1">
      <alignment horizontal="center" vertical="center"/>
    </xf>
    <xf numFmtId="0" fontId="23" fillId="13" borderId="29" xfId="2" applyFont="1" applyFill="1" applyBorder="1" applyAlignment="1">
      <alignment horizontal="center" vertical="center"/>
    </xf>
    <xf numFmtId="9" fontId="16" fillId="0" borderId="14" xfId="2" applyNumberFormat="1" applyFont="1" applyBorder="1" applyAlignment="1">
      <alignment horizontal="center" vertical="center"/>
    </xf>
    <xf numFmtId="9" fontId="23" fillId="13" borderId="15" xfId="2" applyNumberFormat="1" applyFont="1" applyFill="1" applyBorder="1" applyAlignment="1">
      <alignment horizontal="center" vertical="center"/>
    </xf>
    <xf numFmtId="0" fontId="4" fillId="0" borderId="9" xfId="0" applyFont="1" applyBorder="1" applyAlignment="1">
      <alignment horizontal="left" vertical="center"/>
    </xf>
    <xf numFmtId="0" fontId="14" fillId="0" borderId="5" xfId="0" applyFont="1" applyBorder="1" applyAlignment="1">
      <alignment horizontal="justify" vertical="center" wrapText="1"/>
    </xf>
    <xf numFmtId="0" fontId="11" fillId="12" borderId="11" xfId="0" applyFont="1" applyFill="1" applyBorder="1" applyAlignment="1">
      <alignment horizontal="center" vertical="center" wrapText="1"/>
    </xf>
    <xf numFmtId="0" fontId="16" fillId="0" borderId="7" xfId="0" applyFont="1" applyBorder="1" applyAlignment="1">
      <alignment horizontal="justify" vertical="center" wrapText="1"/>
    </xf>
    <xf numFmtId="0" fontId="16" fillId="0" borderId="7" xfId="0" applyFont="1" applyBorder="1" applyAlignment="1">
      <alignment horizontal="center" vertical="center" wrapText="1"/>
    </xf>
    <xf numFmtId="0" fontId="16" fillId="0" borderId="16" xfId="0" applyFont="1" applyBorder="1" applyAlignment="1">
      <alignment horizontal="justify" vertical="center" wrapText="1"/>
    </xf>
    <xf numFmtId="0" fontId="16" fillId="0" borderId="16"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6" xfId="0" applyFont="1" applyBorder="1" applyAlignment="1">
      <alignment horizontal="justify" vertical="center" wrapText="1"/>
    </xf>
    <xf numFmtId="0" fontId="11" fillId="0" borderId="29" xfId="0" applyFont="1" applyBorder="1" applyAlignment="1">
      <alignment horizontal="center" vertical="center" wrapText="1"/>
    </xf>
    <xf numFmtId="9" fontId="4" fillId="0" borderId="4" xfId="0" applyNumberFormat="1" applyFont="1" applyBorder="1" applyAlignment="1">
      <alignment horizontal="center" vertical="center"/>
    </xf>
    <xf numFmtId="0" fontId="14" fillId="0" borderId="2" xfId="0" applyFont="1" applyBorder="1" applyAlignment="1">
      <alignment horizontal="justify" vertical="center" wrapText="1"/>
    </xf>
    <xf numFmtId="0" fontId="14" fillId="0" borderId="17" xfId="0" applyFont="1" applyBorder="1" applyAlignment="1">
      <alignment horizontal="center" vertical="center" wrapText="1"/>
    </xf>
    <xf numFmtId="9" fontId="14" fillId="0" borderId="4" xfId="0" applyNumberFormat="1" applyFont="1" applyBorder="1" applyAlignment="1">
      <alignment horizontal="center" vertical="center"/>
    </xf>
    <xf numFmtId="0" fontId="11" fillId="11" borderId="24" xfId="0" applyFont="1" applyFill="1" applyBorder="1" applyAlignment="1">
      <alignment horizontal="center" vertical="center" wrapText="1"/>
    </xf>
    <xf numFmtId="0" fontId="4" fillId="0" borderId="16" xfId="0" applyFont="1" applyBorder="1" applyAlignment="1">
      <alignment horizontal="center" vertical="center" wrapText="1"/>
    </xf>
    <xf numFmtId="0" fontId="0" fillId="0" borderId="0" xfId="0" applyAlignment="1">
      <alignment horizontal="center" wrapText="1"/>
    </xf>
    <xf numFmtId="0" fontId="2" fillId="0" borderId="0" xfId="0" applyFont="1" applyAlignment="1">
      <alignment horizontal="center" wrapText="1"/>
    </xf>
    <xf numFmtId="0" fontId="1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11" fillId="16" borderId="14" xfId="0" applyFont="1" applyFill="1" applyBorder="1" applyAlignment="1">
      <alignment horizontal="center" vertical="center" wrapText="1"/>
    </xf>
    <xf numFmtId="0" fontId="11" fillId="16" borderId="1" xfId="0" applyFont="1" applyFill="1" applyBorder="1" applyAlignment="1">
      <alignment horizontal="center" vertical="center"/>
    </xf>
    <xf numFmtId="0" fontId="11" fillId="16" borderId="1" xfId="0" applyFont="1" applyFill="1" applyBorder="1" applyAlignment="1">
      <alignment horizontal="center" vertical="center" wrapText="1"/>
    </xf>
    <xf numFmtId="0" fontId="11" fillId="16" borderId="5" xfId="0" applyFont="1" applyFill="1" applyBorder="1" applyAlignment="1">
      <alignment horizontal="center" vertical="center" wrapText="1"/>
    </xf>
    <xf numFmtId="0" fontId="14" fillId="10" borderId="17" xfId="0" applyFont="1" applyFill="1" applyBorder="1" applyAlignment="1">
      <alignment horizontal="center" vertical="center" wrapText="1"/>
    </xf>
    <xf numFmtId="0" fontId="0" fillId="0" borderId="0" xfId="0" applyAlignment="1">
      <alignment horizontal="center"/>
    </xf>
    <xf numFmtId="0" fontId="2" fillId="0" borderId="0" xfId="0" applyFont="1" applyAlignment="1">
      <alignment horizontal="center"/>
    </xf>
    <xf numFmtId="0" fontId="14" fillId="0" borderId="24" xfId="0" applyFont="1" applyBorder="1" applyAlignment="1">
      <alignment horizontal="center" vertical="center" wrapText="1"/>
    </xf>
    <xf numFmtId="0" fontId="11" fillId="11" borderId="11" xfId="0" applyFont="1" applyFill="1" applyBorder="1" applyAlignment="1">
      <alignment horizontal="center" vertical="center" wrapText="1"/>
    </xf>
    <xf numFmtId="0" fontId="14" fillId="0" borderId="11" xfId="0" applyFont="1" applyBorder="1" applyAlignment="1">
      <alignment horizontal="justify" vertical="center" wrapText="1"/>
    </xf>
    <xf numFmtId="0" fontId="16" fillId="0" borderId="11" xfId="0" applyFont="1" applyBorder="1" applyAlignment="1">
      <alignment horizontal="justify" vertical="center" wrapText="1"/>
    </xf>
    <xf numFmtId="0" fontId="14" fillId="0" borderId="12" xfId="0" applyFont="1" applyBorder="1" applyAlignment="1">
      <alignment horizontal="justify" vertical="center" wrapText="1"/>
    </xf>
    <xf numFmtId="0" fontId="14" fillId="0" borderId="29" xfId="0" applyFont="1" applyBorder="1" applyAlignment="1">
      <alignment horizontal="justify" vertical="center" wrapText="1"/>
    </xf>
    <xf numFmtId="9" fontId="16" fillId="0" borderId="14" xfId="0" applyNumberFormat="1" applyFont="1" applyBorder="1" applyAlignment="1">
      <alignment horizontal="center" vertical="center"/>
    </xf>
    <xf numFmtId="9" fontId="16" fillId="0" borderId="15" xfId="0" applyNumberFormat="1" applyFont="1" applyBorder="1" applyAlignment="1">
      <alignment horizontal="center" vertical="center"/>
    </xf>
    <xf numFmtId="9" fontId="27" fillId="0" borderId="0" xfId="0" applyNumberFormat="1" applyFont="1" applyAlignment="1">
      <alignment vertical="center"/>
    </xf>
    <xf numFmtId="0" fontId="27" fillId="0" borderId="0" xfId="0" applyFont="1" applyAlignment="1">
      <alignment wrapText="1"/>
    </xf>
    <xf numFmtId="0" fontId="14" fillId="0" borderId="11" xfId="0" applyFont="1" applyBorder="1" applyAlignment="1">
      <alignment horizontal="center" vertical="center" wrapText="1"/>
    </xf>
    <xf numFmtId="0" fontId="14" fillId="0" borderId="29" xfId="0" applyFont="1" applyBorder="1" applyAlignment="1">
      <alignment horizontal="center" vertical="center" wrapText="1"/>
    </xf>
    <xf numFmtId="9" fontId="16" fillId="0" borderId="1" xfId="0" applyNumberFormat="1" applyFont="1" applyBorder="1" applyAlignment="1">
      <alignment horizontal="center" vertical="center"/>
    </xf>
    <xf numFmtId="9" fontId="16" fillId="0" borderId="1" xfId="0" applyNumberFormat="1" applyFont="1" applyBorder="1" applyAlignment="1">
      <alignment horizontal="center" vertical="center" wrapText="1"/>
    </xf>
    <xf numFmtId="0" fontId="16" fillId="0" borderId="4" xfId="0" applyFont="1" applyBorder="1" applyAlignment="1">
      <alignment horizontal="justify" vertical="center" wrapText="1"/>
    </xf>
    <xf numFmtId="0" fontId="16" fillId="0" borderId="21" xfId="0" applyFont="1" applyBorder="1" applyAlignment="1">
      <alignment horizontal="justify" vertical="center" wrapText="1"/>
    </xf>
    <xf numFmtId="0" fontId="14" fillId="0" borderId="21" xfId="0" applyFont="1" applyBorder="1" applyAlignment="1">
      <alignment horizontal="justify" vertical="center" wrapText="1"/>
    </xf>
    <xf numFmtId="9" fontId="16" fillId="0" borderId="21" xfId="0" applyNumberFormat="1" applyFont="1" applyBorder="1" applyAlignment="1">
      <alignment horizontal="center" vertical="center" wrapText="1"/>
    </xf>
    <xf numFmtId="0" fontId="16" fillId="0" borderId="1" xfId="0" applyFont="1" applyBorder="1" applyAlignment="1">
      <alignment horizontal="justify" wrapText="1"/>
    </xf>
    <xf numFmtId="0" fontId="11" fillId="11" borderId="12" xfId="0" applyFont="1" applyFill="1" applyBorder="1" applyAlignment="1">
      <alignment horizontal="center" vertical="center" wrapText="1"/>
    </xf>
    <xf numFmtId="0" fontId="11" fillId="16" borderId="4" xfId="0" applyFont="1" applyFill="1" applyBorder="1" applyAlignment="1">
      <alignment horizontal="center" vertical="center" wrapText="1"/>
    </xf>
    <xf numFmtId="9" fontId="14" fillId="0" borderId="4" xfId="1" applyFont="1" applyFill="1" applyBorder="1" applyAlignment="1">
      <alignment horizontal="center" vertical="center" wrapText="1"/>
    </xf>
    <xf numFmtId="9" fontId="13" fillId="0" borderId="40" xfId="1" applyFont="1" applyBorder="1" applyAlignment="1">
      <alignment horizontal="center"/>
    </xf>
    <xf numFmtId="0" fontId="0" fillId="0" borderId="35" xfId="0" applyBorder="1" applyAlignment="1">
      <alignment horizontal="center"/>
    </xf>
    <xf numFmtId="9" fontId="16" fillId="0" borderId="15" xfId="0" applyNumberFormat="1" applyFont="1" applyBorder="1" applyAlignment="1">
      <alignment horizontal="center" vertical="center" wrapText="1"/>
    </xf>
    <xf numFmtId="0" fontId="16" fillId="0" borderId="41" xfId="0" applyFont="1" applyBorder="1" applyAlignment="1">
      <alignment wrapText="1"/>
    </xf>
    <xf numFmtId="0" fontId="28" fillId="0" borderId="0" xfId="0" applyFont="1" applyAlignment="1">
      <alignment horizontal="left" vertical="center"/>
    </xf>
    <xf numFmtId="0" fontId="29" fillId="0" borderId="0" xfId="0" applyFont="1" applyAlignment="1">
      <alignment horizontal="left" vertical="center" wrapText="1"/>
    </xf>
    <xf numFmtId="0" fontId="30" fillId="0" borderId="0" xfId="0" applyFont="1" applyAlignment="1">
      <alignment horizontal="left" vertical="center"/>
    </xf>
    <xf numFmtId="0" fontId="31" fillId="0" borderId="0" xfId="0" applyFont="1" applyAlignment="1">
      <alignment horizontal="left" vertical="center"/>
    </xf>
    <xf numFmtId="0" fontId="32" fillId="0" borderId="0" xfId="0" applyFont="1" applyAlignment="1">
      <alignment horizontal="left" vertical="center"/>
    </xf>
    <xf numFmtId="0" fontId="33" fillId="0" borderId="0" xfId="0" applyFont="1" applyAlignment="1">
      <alignment horizontal="left" vertical="center"/>
    </xf>
    <xf numFmtId="0" fontId="34" fillId="0" borderId="0" xfId="0" applyFont="1" applyAlignment="1">
      <alignment horizontal="left" vertical="center" wrapText="1"/>
    </xf>
    <xf numFmtId="0" fontId="34" fillId="0" borderId="0" xfId="0" applyFont="1" applyAlignment="1">
      <alignment horizontal="left" vertical="center"/>
    </xf>
    <xf numFmtId="0" fontId="7" fillId="0" borderId="0" xfId="0" applyFont="1" applyAlignment="1">
      <alignment horizontal="left" vertical="center"/>
    </xf>
    <xf numFmtId="16" fontId="14" fillId="0" borderId="1" xfId="0" applyNumberFormat="1" applyFont="1" applyBorder="1" applyAlignment="1">
      <alignment horizontal="center" vertical="center" wrapText="1"/>
    </xf>
    <xf numFmtId="16" fontId="14" fillId="0" borderId="1" xfId="0" applyNumberFormat="1" applyFont="1" applyBorder="1" applyAlignment="1">
      <alignment horizontal="justify" vertical="center" wrapText="1"/>
    </xf>
    <xf numFmtId="0" fontId="39" fillId="0" borderId="0" xfId="0" applyFont="1" applyAlignment="1">
      <alignment horizontal="left" vertical="center" wrapText="1"/>
    </xf>
    <xf numFmtId="0" fontId="14" fillId="0" borderId="1" xfId="0" applyFont="1" applyBorder="1" applyAlignment="1">
      <alignment horizontal="justify" vertical="top" wrapText="1"/>
    </xf>
    <xf numFmtId="0" fontId="4" fillId="0" borderId="1" xfId="0" applyFont="1" applyBorder="1" applyAlignment="1">
      <alignment horizontal="justify" vertical="top" wrapText="1"/>
    </xf>
    <xf numFmtId="9" fontId="4" fillId="0" borderId="14" xfId="1" applyFont="1" applyFill="1" applyBorder="1" applyAlignment="1">
      <alignment horizontal="center" vertical="center"/>
    </xf>
    <xf numFmtId="0" fontId="4" fillId="0" borderId="1" xfId="0" applyFont="1" applyBorder="1" applyAlignment="1">
      <alignment horizontal="center" vertical="center"/>
    </xf>
    <xf numFmtId="9" fontId="4" fillId="0" borderId="15" xfId="0" applyNumberFormat="1" applyFont="1" applyBorder="1" applyAlignment="1">
      <alignment horizontal="center" vertical="center"/>
    </xf>
    <xf numFmtId="0" fontId="4" fillId="0" borderId="16" xfId="0" applyFont="1" applyBorder="1" applyAlignment="1">
      <alignment horizontal="center" vertical="center"/>
    </xf>
    <xf numFmtId="9" fontId="14" fillId="0" borderId="23" xfId="0" applyNumberFormat="1" applyFont="1" applyBorder="1" applyAlignment="1">
      <alignment horizontal="center" vertical="center" wrapText="1"/>
    </xf>
    <xf numFmtId="0" fontId="4" fillId="0" borderId="7" xfId="0" applyFont="1" applyBorder="1" applyAlignment="1">
      <alignment horizontal="justify" vertical="top" wrapText="1"/>
    </xf>
    <xf numFmtId="9" fontId="14" fillId="0" borderId="22" xfId="1" applyFont="1" applyFill="1" applyBorder="1" applyAlignment="1">
      <alignment horizontal="center" vertical="center"/>
    </xf>
    <xf numFmtId="0" fontId="14" fillId="4" borderId="5" xfId="0" applyFont="1" applyFill="1" applyBorder="1" applyAlignment="1">
      <alignment horizontal="center" vertical="center" wrapText="1"/>
    </xf>
    <xf numFmtId="9" fontId="14" fillId="0" borderId="4" xfId="1" applyFont="1" applyFill="1" applyBorder="1" applyAlignment="1">
      <alignment horizontal="center" vertical="center"/>
    </xf>
    <xf numFmtId="9" fontId="13" fillId="0" borderId="40" xfId="1" applyFont="1" applyBorder="1" applyAlignment="1">
      <alignment horizontal="center" vertical="center"/>
    </xf>
    <xf numFmtId="0" fontId="11" fillId="11" borderId="5" xfId="0" applyFont="1" applyFill="1" applyBorder="1" applyAlignment="1">
      <alignment horizontal="left" vertical="center" wrapText="1"/>
    </xf>
    <xf numFmtId="16" fontId="14" fillId="0" borderId="5" xfId="0" applyNumberFormat="1" applyFont="1" applyBorder="1" applyAlignment="1">
      <alignment horizontal="center" vertical="center" wrapText="1"/>
    </xf>
    <xf numFmtId="0" fontId="14" fillId="0" borderId="17" xfId="0" applyFont="1" applyBorder="1" applyAlignment="1">
      <alignment horizontal="justify" vertical="center" wrapText="1"/>
    </xf>
    <xf numFmtId="9" fontId="14" fillId="0" borderId="15" xfId="1" applyFont="1" applyFill="1" applyBorder="1" applyAlignment="1">
      <alignment horizontal="center" vertical="center" wrapText="1"/>
    </xf>
    <xf numFmtId="0" fontId="16" fillId="0" borderId="5" xfId="0" applyFont="1" applyBorder="1" applyAlignment="1">
      <alignment horizontal="justify" vertical="center" wrapText="1"/>
    </xf>
    <xf numFmtId="0" fontId="4" fillId="0" borderId="5" xfId="0" applyFont="1" applyBorder="1" applyAlignment="1">
      <alignment horizontal="justify" vertical="center" wrapText="1"/>
    </xf>
    <xf numFmtId="0" fontId="16" fillId="0" borderId="17" xfId="0" applyFont="1" applyBorder="1" applyAlignment="1">
      <alignment horizontal="justify" vertical="center" wrapText="1"/>
    </xf>
    <xf numFmtId="0" fontId="3" fillId="0" borderId="0" xfId="0" applyFont="1" applyAlignment="1">
      <alignment horizontal="center" wrapText="1"/>
    </xf>
    <xf numFmtId="0" fontId="3" fillId="0" borderId="0" xfId="0" applyFont="1" applyAlignment="1">
      <alignment horizontal="center"/>
    </xf>
    <xf numFmtId="0" fontId="23" fillId="15" borderId="13" xfId="2" applyFont="1" applyFill="1" applyBorder="1" applyAlignment="1">
      <alignment horizontal="center" vertical="center" wrapText="1"/>
    </xf>
    <xf numFmtId="0" fontId="23" fillId="15" borderId="14" xfId="2" applyFont="1" applyFill="1" applyBorder="1" applyAlignment="1">
      <alignment horizontal="center" vertical="center" wrapText="1"/>
    </xf>
    <xf numFmtId="0" fontId="23" fillId="15" borderId="2" xfId="2" applyFont="1" applyFill="1" applyBorder="1" applyAlignment="1">
      <alignment horizontal="center" vertical="center" wrapText="1"/>
    </xf>
    <xf numFmtId="0" fontId="23" fillId="15" borderId="1" xfId="2" applyFont="1" applyFill="1" applyBorder="1" applyAlignment="1">
      <alignment horizontal="center" vertical="center" wrapText="1"/>
    </xf>
    <xf numFmtId="0" fontId="3" fillId="15" borderId="2" xfId="0" applyFont="1" applyFill="1" applyBorder="1" applyAlignment="1">
      <alignment horizontal="center" vertical="center" wrapText="1"/>
    </xf>
    <xf numFmtId="0" fontId="3" fillId="15" borderId="2" xfId="0" applyFont="1" applyFill="1" applyBorder="1" applyAlignment="1">
      <alignment horizontal="center" vertical="center"/>
    </xf>
    <xf numFmtId="0" fontId="3" fillId="15" borderId="28" xfId="0" applyFont="1" applyFill="1" applyBorder="1" applyAlignment="1">
      <alignment horizontal="center" vertical="center"/>
    </xf>
    <xf numFmtId="0" fontId="3" fillId="15" borderId="31" xfId="0" applyFont="1" applyFill="1" applyBorder="1" applyAlignment="1">
      <alignment horizontal="center" vertical="center" wrapText="1"/>
    </xf>
    <xf numFmtId="0" fontId="3" fillId="15" borderId="19" xfId="0" applyFont="1" applyFill="1" applyBorder="1" applyAlignment="1">
      <alignment horizontal="center" vertical="center" wrapText="1"/>
    </xf>
    <xf numFmtId="0" fontId="23" fillId="15" borderId="30" xfId="2" applyFont="1" applyFill="1" applyBorder="1" applyAlignment="1">
      <alignment horizontal="center" vertical="center" wrapText="1"/>
    </xf>
    <xf numFmtId="0" fontId="23" fillId="15" borderId="18" xfId="2" applyFont="1" applyFill="1" applyBorder="1" applyAlignment="1">
      <alignment horizontal="center" vertical="center" wrapText="1"/>
    </xf>
    <xf numFmtId="0" fontId="23" fillId="15" borderId="34" xfId="2" applyFont="1" applyFill="1" applyBorder="1" applyAlignment="1">
      <alignment horizontal="center" vertical="center" wrapText="1"/>
    </xf>
    <xf numFmtId="0" fontId="23" fillId="15" borderId="20" xfId="2" applyFont="1" applyFill="1" applyBorder="1" applyAlignment="1">
      <alignment horizontal="center" vertical="center" wrapText="1"/>
    </xf>
    <xf numFmtId="0" fontId="14" fillId="0" borderId="7" xfId="0" applyFont="1" applyBorder="1" applyAlignment="1">
      <alignment horizontal="justify" vertical="center" wrapText="1"/>
    </xf>
    <xf numFmtId="0" fontId="14" fillId="0" borderId="18" xfId="0" applyFont="1" applyBorder="1" applyAlignment="1">
      <alignment horizontal="justify" vertical="center" wrapText="1"/>
    </xf>
    <xf numFmtId="9" fontId="16" fillId="0" borderId="23" xfId="0" applyNumberFormat="1" applyFont="1" applyBorder="1" applyAlignment="1">
      <alignment horizontal="center" vertical="center"/>
    </xf>
    <xf numFmtId="9" fontId="16" fillId="0" borderId="19" xfId="0" applyNumberFormat="1"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35" xfId="0" applyFont="1" applyBorder="1" applyAlignment="1">
      <alignment horizontal="center" vertical="center"/>
    </xf>
    <xf numFmtId="0" fontId="13" fillId="0" borderId="36" xfId="0" applyFont="1" applyBorder="1" applyAlignment="1">
      <alignment horizontal="center"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14" fillId="0" borderId="7" xfId="0" applyFont="1" applyBorder="1" applyAlignment="1">
      <alignment horizontal="center" vertical="center" wrapText="1"/>
    </xf>
    <xf numFmtId="0" fontId="14" fillId="0" borderId="18"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8"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20"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18"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9" fillId="11" borderId="25" xfId="0" applyFont="1" applyFill="1" applyBorder="1" applyAlignment="1">
      <alignment horizontal="center" vertical="center" wrapText="1"/>
    </xf>
    <xf numFmtId="0" fontId="9" fillId="11" borderId="26" xfId="0" applyFont="1" applyFill="1" applyBorder="1" applyAlignment="1">
      <alignment horizontal="center" vertical="center" wrapText="1"/>
    </xf>
    <xf numFmtId="0" fontId="0" fillId="0" borderId="0" xfId="0" applyAlignment="1">
      <alignment horizontal="left" vertical="center"/>
    </xf>
    <xf numFmtId="0" fontId="11" fillId="11" borderId="1" xfId="0" applyFont="1" applyFill="1" applyBorder="1" applyAlignment="1">
      <alignment horizontal="center" vertical="center" wrapText="1"/>
    </xf>
    <xf numFmtId="0" fontId="16" fillId="0" borderId="14" xfId="0" applyFont="1" applyBorder="1" applyAlignment="1">
      <alignment horizontal="center" vertical="center" wrapText="1"/>
    </xf>
    <xf numFmtId="0" fontId="16" fillId="0" borderId="23"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6" fillId="0" borderId="1" xfId="0" applyFont="1" applyBorder="1" applyAlignment="1">
      <alignment horizontal="justify" vertical="center" wrapText="1"/>
    </xf>
    <xf numFmtId="0" fontId="16" fillId="0" borderId="16" xfId="0" applyFont="1" applyBorder="1" applyAlignment="1">
      <alignment horizontal="justify" vertical="center" wrapText="1"/>
    </xf>
    <xf numFmtId="0" fontId="10" fillId="16" borderId="19" xfId="0" applyFont="1" applyFill="1" applyBorder="1" applyAlignment="1">
      <alignment horizontal="center" vertical="center"/>
    </xf>
    <xf numFmtId="0" fontId="10" fillId="16" borderId="18" xfId="0" applyFont="1" applyFill="1" applyBorder="1" applyAlignment="1">
      <alignment horizontal="center" vertical="center"/>
    </xf>
    <xf numFmtId="0" fontId="10" fillId="16" borderId="20" xfId="0" applyFont="1" applyFill="1" applyBorder="1" applyAlignment="1">
      <alignment horizontal="center" vertical="center"/>
    </xf>
    <xf numFmtId="0" fontId="10" fillId="8" borderId="25" xfId="0" applyFont="1" applyFill="1" applyBorder="1" applyAlignment="1">
      <alignment horizontal="center" vertical="center"/>
    </xf>
    <xf numFmtId="0" fontId="10" fillId="8" borderId="26" xfId="0" applyFont="1" applyFill="1" applyBorder="1" applyAlignment="1">
      <alignment horizontal="center" vertical="center"/>
    </xf>
    <xf numFmtId="0" fontId="4" fillId="10" borderId="24" xfId="0" applyFont="1" applyFill="1" applyBorder="1" applyAlignment="1">
      <alignment horizontal="center" vertical="center" wrapText="1"/>
    </xf>
    <xf numFmtId="0" fontId="4" fillId="10" borderId="20" xfId="0" applyFont="1" applyFill="1" applyBorder="1" applyAlignment="1">
      <alignment horizontal="center" vertical="center" wrapText="1"/>
    </xf>
    <xf numFmtId="9" fontId="4" fillId="0" borderId="23" xfId="0" applyNumberFormat="1" applyFont="1" applyBorder="1" applyAlignment="1">
      <alignment horizontal="center" vertical="center"/>
    </xf>
    <xf numFmtId="9" fontId="4" fillId="0" borderId="19" xfId="0" applyNumberFormat="1" applyFont="1" applyBorder="1" applyAlignment="1">
      <alignment horizontal="center" vertical="center"/>
    </xf>
    <xf numFmtId="0" fontId="14" fillId="0" borderId="14" xfId="0" applyFont="1" applyBorder="1" applyAlignment="1">
      <alignment horizontal="center" vertical="center" wrapText="1"/>
    </xf>
    <xf numFmtId="0" fontId="13" fillId="0" borderId="37" xfId="0" applyFont="1" applyBorder="1" applyAlignment="1">
      <alignment horizontal="center" vertical="center"/>
    </xf>
    <xf numFmtId="0" fontId="0" fillId="0" borderId="35" xfId="0" applyBorder="1" applyAlignment="1">
      <alignment horizontal="left" vertical="center"/>
    </xf>
    <xf numFmtId="0" fontId="0" fillId="0" borderId="36" xfId="0" applyBorder="1" applyAlignment="1">
      <alignment horizontal="left" vertical="center"/>
    </xf>
    <xf numFmtId="0" fontId="16" fillId="0" borderId="15"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43" xfId="0" applyFont="1" applyBorder="1" applyAlignment="1">
      <alignment horizontal="center" vertical="center" wrapText="1"/>
    </xf>
    <xf numFmtId="0" fontId="10" fillId="16" borderId="13" xfId="0" applyFont="1" applyFill="1" applyBorder="1" applyAlignment="1">
      <alignment horizontal="center" vertical="center"/>
    </xf>
    <xf numFmtId="0" fontId="10" fillId="16" borderId="2" xfId="0" applyFont="1" applyFill="1" applyBorder="1" applyAlignment="1">
      <alignment horizontal="center" vertical="center"/>
    </xf>
    <xf numFmtId="0" fontId="10" fillId="16" borderId="3" xfId="0" applyFont="1" applyFill="1" applyBorder="1" applyAlignment="1">
      <alignment horizontal="center" vertical="center"/>
    </xf>
    <xf numFmtId="0" fontId="9" fillId="11" borderId="13" xfId="0" applyFont="1" applyFill="1" applyBorder="1" applyAlignment="1">
      <alignment horizontal="center" vertical="center" wrapText="1"/>
    </xf>
    <xf numFmtId="0" fontId="9" fillId="11" borderId="2" xfId="0" applyFont="1" applyFill="1" applyBorder="1" applyAlignment="1">
      <alignment horizontal="center" vertical="center" wrapText="1"/>
    </xf>
    <xf numFmtId="0" fontId="9" fillId="11" borderId="3" xfId="0" applyFont="1" applyFill="1" applyBorder="1" applyAlignment="1">
      <alignment horizontal="center" vertical="center" wrapText="1"/>
    </xf>
    <xf numFmtId="0" fontId="10" fillId="8" borderId="13" xfId="0" applyFont="1" applyFill="1" applyBorder="1" applyAlignment="1">
      <alignment horizontal="center" vertical="center"/>
    </xf>
    <xf numFmtId="0" fontId="10" fillId="8" borderId="3" xfId="0" applyFont="1" applyFill="1" applyBorder="1" applyAlignment="1">
      <alignment horizontal="center" vertical="center"/>
    </xf>
    <xf numFmtId="0" fontId="13" fillId="0" borderId="37" xfId="0" applyFont="1" applyBorder="1" applyAlignment="1">
      <alignment horizontal="center" wrapText="1"/>
    </xf>
    <xf numFmtId="0" fontId="13" fillId="0" borderId="35" xfId="0" applyFont="1" applyBorder="1" applyAlignment="1">
      <alignment horizontal="center" wrapText="1"/>
    </xf>
    <xf numFmtId="0" fontId="13" fillId="0" borderId="36" xfId="0" applyFont="1"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14" fillId="0" borderId="15" xfId="0" applyFont="1" applyBorder="1" applyAlignment="1">
      <alignment horizontal="center" vertical="center" wrapText="1"/>
    </xf>
    <xf numFmtId="0" fontId="11" fillId="11" borderId="7" xfId="0" applyFont="1" applyFill="1" applyBorder="1" applyAlignment="1">
      <alignment horizontal="center" vertical="center" wrapText="1"/>
    </xf>
    <xf numFmtId="0" fontId="10" fillId="16" borderId="39" xfId="0" applyFont="1" applyFill="1" applyBorder="1" applyAlignment="1">
      <alignment horizontal="center" vertical="center"/>
    </xf>
    <xf numFmtId="0" fontId="13" fillId="0" borderId="37" xfId="0" applyFont="1" applyBorder="1" applyAlignment="1">
      <alignment horizontal="center"/>
    </xf>
    <xf numFmtId="0" fontId="13" fillId="0" borderId="35"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4" fillId="0" borderId="7" xfId="0" applyFont="1" applyBorder="1" applyAlignment="1">
      <alignment horizontal="justify" vertical="center" wrapText="1"/>
    </xf>
    <xf numFmtId="0" fontId="4" fillId="0" borderId="18" xfId="0" applyFont="1" applyBorder="1" applyAlignment="1">
      <alignment horizontal="justify" vertical="center" wrapText="1"/>
    </xf>
    <xf numFmtId="0" fontId="14" fillId="10" borderId="24" xfId="0" applyFont="1" applyFill="1" applyBorder="1" applyAlignment="1">
      <alignment horizontal="center" vertical="center" wrapText="1"/>
    </xf>
    <xf numFmtId="0" fontId="14" fillId="10" borderId="20" xfId="0" applyFont="1" applyFill="1" applyBorder="1" applyAlignment="1">
      <alignment horizontal="center" vertical="center" wrapText="1"/>
    </xf>
    <xf numFmtId="9" fontId="14" fillId="0" borderId="47" xfId="1" applyFont="1" applyFill="1" applyBorder="1" applyAlignment="1">
      <alignment horizontal="center" vertical="center"/>
    </xf>
    <xf numFmtId="9" fontId="14" fillId="0" borderId="21" xfId="1" applyFont="1" applyFill="1" applyBorder="1" applyAlignment="1">
      <alignment horizontal="center" vertical="center"/>
    </xf>
    <xf numFmtId="0" fontId="16" fillId="0" borderId="24" xfId="0" applyFont="1" applyBorder="1" applyAlignment="1">
      <alignment horizontal="center" vertical="center" wrapText="1"/>
    </xf>
    <xf numFmtId="0" fontId="16" fillId="0" borderId="20" xfId="0" applyFont="1" applyBorder="1" applyAlignment="1">
      <alignment horizontal="center" vertical="center" wrapText="1"/>
    </xf>
    <xf numFmtId="9" fontId="16" fillId="0" borderId="23" xfId="0" applyNumberFormat="1" applyFont="1" applyBorder="1" applyAlignment="1">
      <alignment horizontal="center" vertical="center" wrapText="1"/>
    </xf>
    <xf numFmtId="9" fontId="16" fillId="0" borderId="19" xfId="0" applyNumberFormat="1" applyFont="1" applyBorder="1" applyAlignment="1">
      <alignment horizontal="center" vertical="center" wrapText="1"/>
    </xf>
    <xf numFmtId="0" fontId="4" fillId="0" borderId="7" xfId="0" applyFont="1" applyBorder="1" applyAlignment="1">
      <alignment horizontal="center" vertical="center" wrapText="1"/>
    </xf>
    <xf numFmtId="0" fontId="4" fillId="0" borderId="18"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19"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46" xfId="0" applyFont="1" applyBorder="1" applyAlignment="1">
      <alignment horizontal="center" vertical="center" wrapText="1"/>
    </xf>
    <xf numFmtId="0" fontId="9" fillId="11" borderId="27" xfId="0" applyFont="1" applyFill="1" applyBorder="1" applyAlignment="1">
      <alignment horizontal="center" vertical="center" wrapText="1"/>
    </xf>
    <xf numFmtId="0" fontId="10" fillId="14" borderId="13" xfId="0" applyFont="1" applyFill="1" applyBorder="1" applyAlignment="1">
      <alignment horizontal="center" vertical="center"/>
    </xf>
    <xf numFmtId="0" fontId="10" fillId="14" borderId="2" xfId="0" applyFont="1" applyFill="1" applyBorder="1" applyAlignment="1">
      <alignment horizontal="center" vertical="center"/>
    </xf>
    <xf numFmtId="0" fontId="10" fillId="14" borderId="3" xfId="0" applyFont="1" applyFill="1" applyBorder="1" applyAlignment="1">
      <alignment horizontal="center" vertical="center"/>
    </xf>
    <xf numFmtId="0" fontId="0" fillId="0" borderId="8" xfId="0" applyBorder="1" applyAlignment="1">
      <alignment horizontal="center"/>
    </xf>
    <xf numFmtId="0" fontId="13" fillId="0" borderId="36" xfId="0" applyFont="1" applyBorder="1" applyAlignment="1">
      <alignment horizontal="center"/>
    </xf>
  </cellXfs>
  <cellStyles count="5">
    <cellStyle name="Hipervínculo" xfId="3" builtinId="8"/>
    <cellStyle name="Hyperlink" xfId="4" xr:uid="{00000000-0005-0000-0000-000001000000}"/>
    <cellStyle name="Normal" xfId="0" builtinId="0"/>
    <cellStyle name="Normal 2" xfId="2" xr:uid="{00000000-0005-0000-0000-000003000000}"/>
    <cellStyle name="Porcentaje" xfId="1" builtinId="5"/>
  </cellStyles>
  <dxfs count="52">
    <dxf>
      <fill>
        <patternFill>
          <bgColor theme="4" tint="0.59996337778862885"/>
        </patternFill>
      </fill>
    </dxf>
    <dxf>
      <fill>
        <patternFill>
          <bgColor rgb="FF00B050"/>
        </patternFill>
      </fill>
    </dxf>
    <dxf>
      <fill>
        <patternFill>
          <bgColor rgb="FF92D050"/>
        </patternFill>
      </fill>
    </dxf>
    <dxf>
      <fill>
        <patternFill>
          <bgColor rgb="FFFFFF00"/>
        </patternFill>
      </fill>
    </dxf>
    <dxf>
      <fill>
        <patternFill>
          <bgColor theme="5" tint="0.39994506668294322"/>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theme="5" tint="0.39994506668294322"/>
        </patternFill>
      </fill>
    </dxf>
    <dxf>
      <fill>
        <patternFill>
          <bgColor rgb="FFFF0000"/>
        </patternFill>
      </fill>
    </dxf>
    <dxf>
      <fill>
        <patternFill>
          <bgColor theme="4" tint="0.39994506668294322"/>
        </patternFill>
      </fill>
    </dxf>
    <dxf>
      <fill>
        <patternFill>
          <bgColor rgb="FF00B050"/>
        </patternFill>
      </fill>
    </dxf>
    <dxf>
      <fill>
        <patternFill>
          <bgColor rgb="FF92D050"/>
        </patternFill>
      </fill>
    </dxf>
    <dxf>
      <fill>
        <patternFill>
          <bgColor rgb="FFFFFF00"/>
        </patternFill>
      </fill>
    </dxf>
    <dxf>
      <fill>
        <patternFill>
          <bgColor theme="5" tint="0.39994506668294322"/>
        </patternFill>
      </fill>
    </dxf>
    <dxf>
      <fill>
        <patternFill>
          <bgColor theme="4" tint="0.39994506668294322"/>
        </patternFill>
      </fill>
    </dxf>
    <dxf>
      <fill>
        <patternFill>
          <bgColor rgb="FF00B050"/>
        </patternFill>
      </fill>
    </dxf>
    <dxf>
      <fill>
        <patternFill>
          <bgColor rgb="FF92D050"/>
        </patternFill>
      </fill>
    </dxf>
    <dxf>
      <fill>
        <patternFill>
          <bgColor rgb="FFFFFF00"/>
        </patternFill>
      </fill>
    </dxf>
    <dxf>
      <fill>
        <patternFill>
          <bgColor theme="5" tint="0.39994506668294322"/>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theme="5" tint="0.39994506668294322"/>
        </patternFill>
      </fill>
    </dxf>
    <dxf>
      <fill>
        <patternFill>
          <bgColor rgb="FFFF0000"/>
        </patternFill>
      </fill>
    </dxf>
    <dxf>
      <fill>
        <patternFill>
          <bgColor theme="4" tint="0.39994506668294322"/>
        </patternFill>
      </fill>
    </dxf>
    <dxf>
      <fill>
        <patternFill>
          <bgColor rgb="FF00B050"/>
        </patternFill>
      </fill>
    </dxf>
    <dxf>
      <fill>
        <patternFill>
          <bgColor rgb="FF92D050"/>
        </patternFill>
      </fill>
    </dxf>
    <dxf>
      <fill>
        <patternFill>
          <bgColor rgb="FFFFFF00"/>
        </patternFill>
      </fill>
    </dxf>
    <dxf>
      <fill>
        <patternFill>
          <bgColor theme="5" tint="0.39994506668294322"/>
        </patternFill>
      </fill>
    </dxf>
    <dxf>
      <fill>
        <patternFill>
          <bgColor theme="4" tint="0.39994506668294322"/>
        </patternFill>
      </fill>
    </dxf>
    <dxf>
      <fill>
        <patternFill>
          <bgColor rgb="FF00B050"/>
        </patternFill>
      </fill>
    </dxf>
    <dxf>
      <fill>
        <patternFill>
          <bgColor rgb="FF92D050"/>
        </patternFill>
      </fill>
    </dxf>
    <dxf>
      <fill>
        <patternFill>
          <bgColor rgb="FFFFFF00"/>
        </patternFill>
      </fill>
    </dxf>
    <dxf>
      <fill>
        <patternFill>
          <bgColor theme="5" tint="0.39994506668294322"/>
        </patternFill>
      </fill>
    </dxf>
    <dxf>
      <fill>
        <patternFill>
          <bgColor rgb="FFFF0000"/>
        </patternFill>
      </fill>
    </dxf>
    <dxf>
      <fill>
        <patternFill>
          <bgColor theme="4" tint="0.39994506668294322"/>
        </patternFill>
      </fill>
    </dxf>
    <dxf>
      <fill>
        <patternFill>
          <bgColor rgb="FF00B050"/>
        </patternFill>
      </fill>
    </dxf>
    <dxf>
      <fill>
        <patternFill>
          <bgColor rgb="FF92D050"/>
        </patternFill>
      </fill>
    </dxf>
    <dxf>
      <fill>
        <patternFill>
          <bgColor rgb="FFFFFF00"/>
        </patternFill>
      </fill>
    </dxf>
    <dxf>
      <fill>
        <patternFill>
          <bgColor theme="5" tint="0.39994506668294322"/>
        </patternFill>
      </fill>
    </dxf>
    <dxf>
      <fill>
        <patternFill>
          <bgColor theme="4" tint="0.39994506668294322"/>
        </patternFill>
      </fill>
    </dxf>
    <dxf>
      <fill>
        <patternFill>
          <bgColor rgb="FF00B050"/>
        </patternFill>
      </fill>
    </dxf>
    <dxf>
      <fill>
        <patternFill>
          <bgColor rgb="FF92D050"/>
        </patternFill>
      </fill>
    </dxf>
    <dxf>
      <fill>
        <patternFill>
          <bgColor rgb="FFFFFF00"/>
        </patternFill>
      </fill>
    </dxf>
    <dxf>
      <fill>
        <patternFill>
          <bgColor theme="5" tint="0.39994506668294322"/>
        </patternFill>
      </fill>
    </dxf>
    <dxf>
      <fill>
        <patternFill>
          <bgColor rgb="FFFF000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colors>
    <mruColors>
      <color rgb="FFD9E1F2"/>
      <color rgb="FFFF0066"/>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3"/>
  <sheetViews>
    <sheetView workbookViewId="0">
      <selection activeCell="I22" sqref="I22"/>
    </sheetView>
  </sheetViews>
  <sheetFormatPr baseColWidth="10" defaultColWidth="11.42578125" defaultRowHeight="15" x14ac:dyDescent="0.25"/>
  <cols>
    <col min="1" max="1" width="19.7109375" customWidth="1"/>
    <col min="5" max="5" width="16" customWidth="1"/>
    <col min="9" max="9" width="14" customWidth="1"/>
    <col min="10" max="10" width="13.85546875" customWidth="1"/>
    <col min="11" max="11" width="20.42578125" customWidth="1"/>
  </cols>
  <sheetData>
    <row r="1" spans="1:11" ht="15.75" thickBot="1" x14ac:dyDescent="0.3">
      <c r="A1" s="187" t="s">
        <v>0</v>
      </c>
      <c r="B1" s="187"/>
      <c r="C1" s="187"/>
      <c r="D1" s="187"/>
      <c r="E1" s="187"/>
      <c r="F1" s="187"/>
      <c r="G1" s="187"/>
      <c r="H1" s="187"/>
      <c r="I1" s="187"/>
      <c r="J1" s="188"/>
      <c r="K1" s="188"/>
    </row>
    <row r="2" spans="1:11" ht="29.25" customHeight="1" x14ac:dyDescent="0.25">
      <c r="A2" s="189" t="s">
        <v>1</v>
      </c>
      <c r="B2" s="191" t="s">
        <v>2</v>
      </c>
      <c r="C2" s="193" t="s">
        <v>3</v>
      </c>
      <c r="D2" s="194"/>
      <c r="E2" s="194"/>
      <c r="F2" s="194"/>
      <c r="G2" s="194"/>
      <c r="H2" s="195"/>
      <c r="I2" s="196" t="s">
        <v>4</v>
      </c>
      <c r="J2" s="198" t="s">
        <v>5</v>
      </c>
      <c r="K2" s="200" t="s">
        <v>6</v>
      </c>
    </row>
    <row r="3" spans="1:11" ht="42.75" x14ac:dyDescent="0.25">
      <c r="A3" s="190"/>
      <c r="B3" s="192"/>
      <c r="C3" s="89" t="s">
        <v>7</v>
      </c>
      <c r="D3" s="89" t="s">
        <v>8</v>
      </c>
      <c r="E3" s="89" t="s">
        <v>9</v>
      </c>
      <c r="F3" s="89" t="s">
        <v>10</v>
      </c>
      <c r="G3" s="89" t="s">
        <v>11</v>
      </c>
      <c r="H3" s="97" t="s">
        <v>12</v>
      </c>
      <c r="I3" s="197"/>
      <c r="J3" s="199"/>
      <c r="K3" s="201"/>
    </row>
    <row r="4" spans="1:11" ht="30" x14ac:dyDescent="0.25">
      <c r="A4" s="90" t="s">
        <v>13</v>
      </c>
      <c r="B4" s="65">
        <v>10</v>
      </c>
      <c r="C4" s="65"/>
      <c r="D4" s="65">
        <v>5</v>
      </c>
      <c r="E4" s="65">
        <v>5</v>
      </c>
      <c r="F4" s="65"/>
      <c r="G4" s="65"/>
      <c r="H4" s="98"/>
      <c r="I4" s="101">
        <f>'C1. Gestión del Riesgo'!K16</f>
        <v>1</v>
      </c>
      <c r="J4" s="66">
        <f>'C1. Gestión del Riesgo'!M16</f>
        <v>1</v>
      </c>
      <c r="K4" s="91" t="str">
        <f>+IF(AND(J4&gt;=0,J4&lt;=0.59),"ZONA BAJA",IF(AND(J4&gt;=0.6,J4&lt;=0.79),"ZONA MEDIA","ZONA ALTA"))</f>
        <v>ZONA ALTA</v>
      </c>
    </row>
    <row r="5" spans="1:11" ht="30" x14ac:dyDescent="0.25">
      <c r="A5" s="90" t="s">
        <v>14</v>
      </c>
      <c r="B5" s="65">
        <v>13</v>
      </c>
      <c r="C5" s="65"/>
      <c r="D5" s="65">
        <v>10</v>
      </c>
      <c r="E5" s="65">
        <v>3</v>
      </c>
      <c r="F5" s="65"/>
      <c r="G5" s="65"/>
      <c r="H5" s="98"/>
      <c r="I5" s="101">
        <f>'C3. Rendicion de Cuentas '!K18</f>
        <v>1</v>
      </c>
      <c r="J5" s="66">
        <f>'C3. Rendicion de Cuentas '!M18</f>
        <v>1</v>
      </c>
      <c r="K5" s="91" t="str">
        <f>+IF(AND(J5&gt;=0,J5&lt;=0.59),"ZONA BAJA",IF(AND(J5&gt;=0.6,J5&lt;=0.79),"ZONA MEDIA","ZONA ALTA"))</f>
        <v>ZONA ALTA</v>
      </c>
    </row>
    <row r="6" spans="1:11" ht="30" x14ac:dyDescent="0.25">
      <c r="A6" s="90" t="s">
        <v>15</v>
      </c>
      <c r="B6" s="65">
        <v>14</v>
      </c>
      <c r="C6" s="65"/>
      <c r="D6" s="65">
        <v>11</v>
      </c>
      <c r="E6" s="65">
        <v>3</v>
      </c>
      <c r="F6" s="65"/>
      <c r="G6" s="65"/>
      <c r="H6" s="99"/>
      <c r="I6" s="101">
        <f>'C4. Atención a la Ciudadania'!K19</f>
        <v>1</v>
      </c>
      <c r="J6" s="66">
        <f>'C4. Atención a la Ciudadania'!M19</f>
        <v>1</v>
      </c>
      <c r="K6" s="91" t="str">
        <f>+IF(AND(J6&gt;=0,J6&lt;=0.59),"ZONA BAJA",IF(AND(J6&gt;=0.6,J6&lt;=0.79),"ZONA MEDIA","ZONA ALTA"))</f>
        <v>ZONA ALTA</v>
      </c>
    </row>
    <row r="7" spans="1:11" ht="45" x14ac:dyDescent="0.25">
      <c r="A7" s="90" t="s">
        <v>16</v>
      </c>
      <c r="B7" s="65">
        <v>11</v>
      </c>
      <c r="C7" s="65"/>
      <c r="D7" s="65">
        <v>9</v>
      </c>
      <c r="E7" s="65">
        <v>2</v>
      </c>
      <c r="F7" s="65"/>
      <c r="G7" s="65"/>
      <c r="H7" s="99"/>
      <c r="I7" s="101">
        <f>'C5. Transparencia y Acceso'!K17</f>
        <v>1</v>
      </c>
      <c r="J7" s="66">
        <f>'C5. Transparencia y Acceso'!M17</f>
        <v>1</v>
      </c>
      <c r="K7" s="91" t="str">
        <f>+IF(AND(J7&gt;=0,J7&lt;=0.59),"ZONA BAJA",IF(AND(J7&gt;=0.6,J7&lt;=0.79),"ZONA MEDIA","ZONA ALTA"))</f>
        <v>ZONA ALTA</v>
      </c>
    </row>
    <row r="8" spans="1:11" ht="45" x14ac:dyDescent="0.25">
      <c r="A8" s="90" t="s">
        <v>17</v>
      </c>
      <c r="B8" s="65">
        <v>14</v>
      </c>
      <c r="C8" s="65"/>
      <c r="D8" s="65">
        <v>12</v>
      </c>
      <c r="E8" s="65">
        <v>2</v>
      </c>
      <c r="F8" s="65"/>
      <c r="G8" s="67"/>
      <c r="H8" s="99"/>
      <c r="I8" s="101">
        <f>'C6. Iniciativas Adicionales'!K19</f>
        <v>1</v>
      </c>
      <c r="J8" s="66">
        <f>'C6. Iniciativas Adicionales'!M19</f>
        <v>1</v>
      </c>
      <c r="K8" s="91" t="str">
        <f>+IF(AND(J8&gt;=0,J8&lt;=0.59),"ZONA BAJA",IF(AND(J8&gt;=0.6,J8&lt;=0.79),"ZONA MEDIA","ZONA ALTA"))</f>
        <v>ZONA ALTA</v>
      </c>
    </row>
    <row r="9" spans="1:11" ht="15.75" thickBot="1" x14ac:dyDescent="0.3">
      <c r="A9" s="92" t="s">
        <v>18</v>
      </c>
      <c r="B9" s="93">
        <f t="shared" ref="B9:H9" si="0">SUM(B4:B8)</f>
        <v>62</v>
      </c>
      <c r="C9" s="94">
        <f t="shared" si="0"/>
        <v>0</v>
      </c>
      <c r="D9" s="94">
        <f t="shared" si="0"/>
        <v>47</v>
      </c>
      <c r="E9" s="94">
        <f t="shared" si="0"/>
        <v>15</v>
      </c>
      <c r="F9" s="94">
        <f t="shared" si="0"/>
        <v>0</v>
      </c>
      <c r="G9" s="94">
        <f t="shared" si="0"/>
        <v>0</v>
      </c>
      <c r="H9" s="100">
        <f t="shared" si="0"/>
        <v>0</v>
      </c>
      <c r="I9" s="102">
        <f>AVERAGE(I4:I8)</f>
        <v>1</v>
      </c>
      <c r="J9" s="95">
        <f>AVERAGE(J4:J8)</f>
        <v>1</v>
      </c>
      <c r="K9" s="96" t="str">
        <f>+IF(AND(J9&gt;=0,J9&lt;=59.9%),"ZONA BAJA",IF(AND(J9&gt;=60%,J9&lt;=79.9%),"ZONA MEDIA","ZONA ALTA"))</f>
        <v>ZONA ALTA</v>
      </c>
    </row>
    <row r="10" spans="1:11" x14ac:dyDescent="0.25">
      <c r="A10" s="52" t="s">
        <v>19</v>
      </c>
      <c r="B10" s="53"/>
      <c r="C10" s="54">
        <f t="shared" ref="C10:H10" si="1">(C9/$B$9)*100</f>
        <v>0</v>
      </c>
      <c r="D10" s="54">
        <f t="shared" si="1"/>
        <v>75.806451612903231</v>
      </c>
      <c r="E10" s="54">
        <f t="shared" si="1"/>
        <v>24.193548387096776</v>
      </c>
      <c r="F10" s="54">
        <f t="shared" si="1"/>
        <v>0</v>
      </c>
      <c r="G10" s="54">
        <f t="shared" si="1"/>
        <v>0</v>
      </c>
      <c r="H10" s="54">
        <f t="shared" si="1"/>
        <v>0</v>
      </c>
      <c r="I10" s="55"/>
      <c r="J10" s="53"/>
      <c r="K10" s="53"/>
    </row>
    <row r="11" spans="1:11" x14ac:dyDescent="0.25">
      <c r="A11" s="56"/>
      <c r="B11" s="57"/>
      <c r="C11" s="53"/>
      <c r="D11" s="57"/>
      <c r="E11" s="58"/>
      <c r="F11" s="57"/>
      <c r="G11" s="57"/>
      <c r="H11" s="57"/>
      <c r="I11" s="57"/>
      <c r="J11" s="59" t="s">
        <v>20</v>
      </c>
      <c r="K11" s="60" t="s">
        <v>21</v>
      </c>
    </row>
    <row r="12" spans="1:11" x14ac:dyDescent="0.25">
      <c r="A12" s="57"/>
      <c r="B12" s="57"/>
      <c r="C12" s="57"/>
      <c r="D12" s="57"/>
      <c r="E12" s="57"/>
      <c r="F12" s="58"/>
      <c r="G12" s="57"/>
      <c r="H12" s="57"/>
      <c r="I12" s="57"/>
      <c r="J12" s="59" t="s">
        <v>22</v>
      </c>
      <c r="K12" s="61" t="s">
        <v>23</v>
      </c>
    </row>
    <row r="13" spans="1:11" x14ac:dyDescent="0.25">
      <c r="A13" s="62"/>
      <c r="B13" s="62"/>
      <c r="C13" s="62"/>
      <c r="D13" s="62"/>
      <c r="E13" s="62"/>
      <c r="F13" s="62"/>
      <c r="G13" s="62"/>
      <c r="H13" s="62"/>
      <c r="I13" s="62"/>
      <c r="J13" s="59" t="s">
        <v>24</v>
      </c>
      <c r="K13" s="63" t="s">
        <v>25</v>
      </c>
    </row>
  </sheetData>
  <mergeCells count="7">
    <mergeCell ref="A1:K1"/>
    <mergeCell ref="A2:A3"/>
    <mergeCell ref="B2:B3"/>
    <mergeCell ref="C2:H2"/>
    <mergeCell ref="I2:I3"/>
    <mergeCell ref="J2:J3"/>
    <mergeCell ref="K2:K3"/>
  </mergeCells>
  <conditionalFormatting sqref="K4:K9">
    <cfRule type="cellIs" dxfId="51" priority="1" operator="equal">
      <formula>"ZONA BAJA"</formula>
    </cfRule>
    <cfRule type="cellIs" dxfId="50" priority="2" operator="equal">
      <formula>"ZONA MEDIA"</formula>
    </cfRule>
    <cfRule type="cellIs" dxfId="49" priority="3" operator="equal">
      <formula>"ZONA ALTA"</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7"/>
  <sheetViews>
    <sheetView tabSelected="1" topLeftCell="A2" zoomScale="96" zoomScaleNormal="96" workbookViewId="0">
      <pane ySplit="3" topLeftCell="A10" activePane="bottomLeft" state="frozen"/>
      <selection activeCell="A4" sqref="A4"/>
      <selection pane="bottomLeft" activeCell="F10" sqref="F10:F11"/>
    </sheetView>
  </sheetViews>
  <sheetFormatPr baseColWidth="10" defaultColWidth="11.42578125" defaultRowHeight="15" x14ac:dyDescent="0.25"/>
  <cols>
    <col min="1" max="1" width="5" style="35" customWidth="1"/>
    <col min="2" max="2" width="20.140625" style="15" customWidth="1"/>
    <col min="3" max="3" width="5.85546875" style="15" customWidth="1"/>
    <col min="4" max="4" width="38.5703125" style="10" customWidth="1"/>
    <col min="5" max="5" width="35.5703125" style="10" customWidth="1"/>
    <col min="6" max="6" width="28.28515625" style="15" customWidth="1"/>
    <col min="7" max="7" width="20.28515625" style="15" customWidth="1"/>
    <col min="8" max="8" width="38.42578125" style="15" customWidth="1"/>
    <col min="9" max="9" width="38.42578125" style="10" customWidth="1"/>
    <col min="10" max="10" width="38.42578125" style="45" customWidth="1"/>
    <col min="11" max="11" width="15" style="35" customWidth="1"/>
    <col min="12" max="12" width="82.5703125" style="35" customWidth="1"/>
    <col min="13" max="13" width="14.140625" style="15" customWidth="1"/>
    <col min="14" max="14" width="99.28515625" style="10" customWidth="1"/>
    <col min="15" max="15" width="78.85546875" style="10" customWidth="1"/>
    <col min="16" max="16" width="21.140625" style="15" customWidth="1"/>
    <col min="17" max="17" width="75.28515625" style="35" customWidth="1"/>
    <col min="18" max="16384" width="11.42578125" style="35"/>
  </cols>
  <sheetData>
    <row r="1" spans="1:16" ht="15.75" hidden="1" thickBot="1" x14ac:dyDescent="0.3">
      <c r="A1" s="35" t="s">
        <v>26</v>
      </c>
    </row>
    <row r="2" spans="1:16" ht="27" customHeight="1" thickBot="1" x14ac:dyDescent="0.3">
      <c r="B2" s="221" t="s">
        <v>27</v>
      </c>
      <c r="C2" s="222"/>
      <c r="D2" s="222"/>
      <c r="E2" s="222"/>
      <c r="F2" s="222"/>
      <c r="G2" s="222"/>
      <c r="H2" s="222"/>
      <c r="I2" s="222"/>
      <c r="J2" s="222"/>
      <c r="K2" s="222"/>
      <c r="L2" s="222"/>
      <c r="M2" s="222"/>
      <c r="N2" s="222"/>
      <c r="O2" s="222"/>
      <c r="P2" s="223"/>
    </row>
    <row r="3" spans="1:16" ht="17.25" customHeight="1" x14ac:dyDescent="0.25">
      <c r="B3" s="224" t="s">
        <v>28</v>
      </c>
      <c r="C3" s="225"/>
      <c r="D3" s="225"/>
      <c r="E3" s="225"/>
      <c r="F3" s="225"/>
      <c r="G3" s="225"/>
      <c r="H3" s="225"/>
      <c r="I3" s="225"/>
      <c r="J3" s="225"/>
      <c r="K3" s="237" t="s">
        <v>29</v>
      </c>
      <c r="L3" s="238"/>
      <c r="M3" s="234" t="s">
        <v>30</v>
      </c>
      <c r="N3" s="235"/>
      <c r="O3" s="235"/>
      <c r="P3" s="236"/>
    </row>
    <row r="4" spans="1:16" ht="42.75" x14ac:dyDescent="0.25">
      <c r="A4" s="226"/>
      <c r="B4" s="16" t="s">
        <v>31</v>
      </c>
      <c r="C4" s="227" t="s">
        <v>32</v>
      </c>
      <c r="D4" s="227"/>
      <c r="E4" s="17" t="s">
        <v>33</v>
      </c>
      <c r="F4" s="17" t="s">
        <v>34</v>
      </c>
      <c r="G4" s="17" t="s">
        <v>35</v>
      </c>
      <c r="H4" s="17" t="s">
        <v>36</v>
      </c>
      <c r="I4" s="17" t="s">
        <v>37</v>
      </c>
      <c r="J4" s="131" t="s">
        <v>38</v>
      </c>
      <c r="K4" s="23" t="s">
        <v>39</v>
      </c>
      <c r="L4" s="19" t="s">
        <v>40</v>
      </c>
      <c r="M4" s="123" t="s">
        <v>41</v>
      </c>
      <c r="N4" s="124" t="s">
        <v>42</v>
      </c>
      <c r="O4" s="125" t="s">
        <v>43</v>
      </c>
      <c r="P4" s="126" t="s">
        <v>44</v>
      </c>
    </row>
    <row r="5" spans="1:16" ht="149.25" customHeight="1" x14ac:dyDescent="0.25">
      <c r="A5" s="226"/>
      <c r="B5" s="228" t="s">
        <v>45</v>
      </c>
      <c r="C5" s="39" t="s">
        <v>46</v>
      </c>
      <c r="D5" s="43" t="s">
        <v>47</v>
      </c>
      <c r="E5" s="43" t="s">
        <v>48</v>
      </c>
      <c r="F5" s="41" t="s">
        <v>49</v>
      </c>
      <c r="G5" s="41" t="s">
        <v>50</v>
      </c>
      <c r="H5" s="41" t="s">
        <v>51</v>
      </c>
      <c r="I5" s="43" t="s">
        <v>52</v>
      </c>
      <c r="J5" s="132" t="s">
        <v>53</v>
      </c>
      <c r="K5" s="47">
        <v>1</v>
      </c>
      <c r="L5" s="22" t="s">
        <v>54</v>
      </c>
      <c r="M5" s="47">
        <v>1</v>
      </c>
      <c r="N5" s="30" t="s">
        <v>55</v>
      </c>
      <c r="O5" s="30" t="s">
        <v>56</v>
      </c>
      <c r="P5" s="48" t="s">
        <v>9</v>
      </c>
    </row>
    <row r="6" spans="1:16" ht="189" customHeight="1" x14ac:dyDescent="0.25">
      <c r="A6" s="226"/>
      <c r="B6" s="228"/>
      <c r="C6" s="39" t="s">
        <v>57</v>
      </c>
      <c r="D6" s="43" t="s">
        <v>58</v>
      </c>
      <c r="E6" s="43" t="s">
        <v>59</v>
      </c>
      <c r="F6" s="41" t="s">
        <v>49</v>
      </c>
      <c r="G6" s="41" t="s">
        <v>60</v>
      </c>
      <c r="H6" s="43" t="s">
        <v>61</v>
      </c>
      <c r="I6" s="43" t="s">
        <v>62</v>
      </c>
      <c r="J6" s="133" t="s">
        <v>63</v>
      </c>
      <c r="K6" s="50">
        <v>1</v>
      </c>
      <c r="L6" s="22" t="s">
        <v>64</v>
      </c>
      <c r="M6" s="170">
        <v>1</v>
      </c>
      <c r="N6" s="76" t="s">
        <v>65</v>
      </c>
      <c r="O6" s="169" t="s">
        <v>66</v>
      </c>
      <c r="P6" s="48" t="s">
        <v>9</v>
      </c>
    </row>
    <row r="7" spans="1:16" ht="90" x14ac:dyDescent="0.25">
      <c r="A7" s="226"/>
      <c r="B7" s="40" t="s">
        <v>67</v>
      </c>
      <c r="C7" s="39" t="s">
        <v>68</v>
      </c>
      <c r="D7" s="22" t="s">
        <v>69</v>
      </c>
      <c r="E7" s="22" t="s">
        <v>70</v>
      </c>
      <c r="F7" s="21" t="s">
        <v>71</v>
      </c>
      <c r="G7" s="21" t="s">
        <v>72</v>
      </c>
      <c r="H7" s="21" t="s">
        <v>73</v>
      </c>
      <c r="I7" s="22" t="s">
        <v>74</v>
      </c>
      <c r="J7" s="132" t="s">
        <v>75</v>
      </c>
      <c r="K7" s="50">
        <v>1</v>
      </c>
      <c r="L7" s="22" t="s">
        <v>76</v>
      </c>
      <c r="M7" s="47">
        <v>1</v>
      </c>
      <c r="N7" s="30" t="s">
        <v>77</v>
      </c>
      <c r="O7" s="30" t="s">
        <v>78</v>
      </c>
      <c r="P7" s="48" t="s">
        <v>8</v>
      </c>
    </row>
    <row r="8" spans="1:16" ht="45" x14ac:dyDescent="0.25">
      <c r="A8" s="226"/>
      <c r="B8" s="228" t="s">
        <v>79</v>
      </c>
      <c r="C8" s="39" t="s">
        <v>80</v>
      </c>
      <c r="D8" s="106" t="s">
        <v>81</v>
      </c>
      <c r="E8" s="106" t="s">
        <v>82</v>
      </c>
      <c r="F8" s="107" t="s">
        <v>49</v>
      </c>
      <c r="G8" s="107" t="s">
        <v>83</v>
      </c>
      <c r="H8" s="107" t="s">
        <v>84</v>
      </c>
      <c r="I8" s="106" t="s">
        <v>85</v>
      </c>
      <c r="J8" s="134" t="s">
        <v>86</v>
      </c>
      <c r="K8" s="50">
        <v>1</v>
      </c>
      <c r="L8" s="22" t="s">
        <v>76</v>
      </c>
      <c r="M8" s="47">
        <v>1</v>
      </c>
      <c r="N8" s="30" t="s">
        <v>77</v>
      </c>
      <c r="O8" s="30" t="s">
        <v>78</v>
      </c>
      <c r="P8" s="48" t="s">
        <v>8</v>
      </c>
    </row>
    <row r="9" spans="1:16" ht="198.75" customHeight="1" x14ac:dyDescent="0.25">
      <c r="A9" s="226"/>
      <c r="B9" s="228"/>
      <c r="C9" s="105" t="s">
        <v>87</v>
      </c>
      <c r="D9" s="22" t="s">
        <v>88</v>
      </c>
      <c r="E9" s="22" t="s">
        <v>89</v>
      </c>
      <c r="F9" s="41" t="s">
        <v>90</v>
      </c>
      <c r="G9" s="41" t="s">
        <v>91</v>
      </c>
      <c r="H9" s="43" t="s">
        <v>92</v>
      </c>
      <c r="I9" s="43" t="s">
        <v>93</v>
      </c>
      <c r="J9" s="132" t="s">
        <v>94</v>
      </c>
      <c r="K9" s="47">
        <v>1</v>
      </c>
      <c r="L9" s="22" t="s">
        <v>54</v>
      </c>
      <c r="M9" s="47">
        <f>(2/2)*100%</f>
        <v>1</v>
      </c>
      <c r="N9" s="30" t="s">
        <v>55</v>
      </c>
      <c r="O9" s="30" t="s">
        <v>56</v>
      </c>
      <c r="P9" s="48" t="s">
        <v>9</v>
      </c>
    </row>
    <row r="10" spans="1:16" ht="246.75" customHeight="1" x14ac:dyDescent="0.25">
      <c r="A10" s="226"/>
      <c r="B10" s="228" t="s">
        <v>95</v>
      </c>
      <c r="C10" s="215" t="s">
        <v>96</v>
      </c>
      <c r="D10" s="213" t="s">
        <v>97</v>
      </c>
      <c r="E10" s="213" t="s">
        <v>98</v>
      </c>
      <c r="F10" s="219" t="s">
        <v>99</v>
      </c>
      <c r="G10" s="219" t="s">
        <v>60</v>
      </c>
      <c r="H10" s="219" t="s">
        <v>100</v>
      </c>
      <c r="I10" s="219" t="s">
        <v>101</v>
      </c>
      <c r="J10" s="217" t="s">
        <v>102</v>
      </c>
      <c r="K10" s="204">
        <v>1</v>
      </c>
      <c r="L10" s="202" t="s">
        <v>103</v>
      </c>
      <c r="M10" s="241">
        <v>1</v>
      </c>
      <c r="N10" s="202" t="s">
        <v>104</v>
      </c>
      <c r="O10" s="202" t="s">
        <v>105</v>
      </c>
      <c r="P10" s="239" t="s">
        <v>9</v>
      </c>
    </row>
    <row r="11" spans="1:16" ht="337.5" customHeight="1" x14ac:dyDescent="0.25">
      <c r="A11" s="226"/>
      <c r="B11" s="228"/>
      <c r="C11" s="216"/>
      <c r="D11" s="214"/>
      <c r="E11" s="214"/>
      <c r="F11" s="220"/>
      <c r="G11" s="220"/>
      <c r="H11" s="220"/>
      <c r="I11" s="220"/>
      <c r="J11" s="218"/>
      <c r="K11" s="205"/>
      <c r="L11" s="203"/>
      <c r="M11" s="242"/>
      <c r="N11" s="203"/>
      <c r="O11" s="203"/>
      <c r="P11" s="240"/>
    </row>
    <row r="12" spans="1:16" ht="180.75" customHeight="1" x14ac:dyDescent="0.25">
      <c r="A12" s="226"/>
      <c r="B12" s="228"/>
      <c r="C12" s="82" t="s">
        <v>106</v>
      </c>
      <c r="D12" s="22" t="s">
        <v>107</v>
      </c>
      <c r="E12" s="22" t="s">
        <v>108</v>
      </c>
      <c r="F12" s="41" t="s">
        <v>109</v>
      </c>
      <c r="G12" s="41" t="s">
        <v>110</v>
      </c>
      <c r="H12" s="22" t="s">
        <v>111</v>
      </c>
      <c r="I12" s="22" t="s">
        <v>112</v>
      </c>
      <c r="J12" s="132" t="s">
        <v>113</v>
      </c>
      <c r="K12" s="136">
        <v>1</v>
      </c>
      <c r="L12" s="43" t="s">
        <v>114</v>
      </c>
      <c r="M12" s="170">
        <v>1</v>
      </c>
      <c r="N12" s="76" t="s">
        <v>115</v>
      </c>
      <c r="O12" s="148" t="s">
        <v>116</v>
      </c>
      <c r="P12" s="48" t="s">
        <v>9</v>
      </c>
    </row>
    <row r="13" spans="1:16" ht="179.25" customHeight="1" x14ac:dyDescent="0.25">
      <c r="A13" s="226"/>
      <c r="B13" s="228" t="s">
        <v>117</v>
      </c>
      <c r="C13" s="82" t="s">
        <v>118</v>
      </c>
      <c r="D13" s="43" t="s">
        <v>119</v>
      </c>
      <c r="E13" s="43" t="s">
        <v>120</v>
      </c>
      <c r="F13" s="41" t="s">
        <v>121</v>
      </c>
      <c r="G13" s="21" t="s">
        <v>122</v>
      </c>
      <c r="H13" s="43" t="s">
        <v>123</v>
      </c>
      <c r="I13" s="43" t="s">
        <v>124</v>
      </c>
      <c r="J13" s="132" t="s">
        <v>125</v>
      </c>
      <c r="K13" s="136">
        <v>1</v>
      </c>
      <c r="L13" s="43" t="s">
        <v>126</v>
      </c>
      <c r="M13" s="47">
        <v>1</v>
      </c>
      <c r="N13" s="76" t="s">
        <v>127</v>
      </c>
      <c r="O13" s="171" t="s">
        <v>78</v>
      </c>
      <c r="P13" s="48" t="s">
        <v>8</v>
      </c>
    </row>
    <row r="14" spans="1:16" ht="202.5" customHeight="1" x14ac:dyDescent="0.25">
      <c r="A14" s="226"/>
      <c r="B14" s="228"/>
      <c r="C14" s="230" t="s">
        <v>128</v>
      </c>
      <c r="D14" s="232" t="s">
        <v>129</v>
      </c>
      <c r="E14" s="43" t="s">
        <v>130</v>
      </c>
      <c r="F14" s="41" t="s">
        <v>121</v>
      </c>
      <c r="G14" s="41" t="s">
        <v>131</v>
      </c>
      <c r="H14" s="43" t="s">
        <v>132</v>
      </c>
      <c r="I14" s="43" t="s">
        <v>133</v>
      </c>
      <c r="J14" s="132" t="s">
        <v>134</v>
      </c>
      <c r="K14" s="136">
        <v>1</v>
      </c>
      <c r="L14" s="43" t="s">
        <v>135</v>
      </c>
      <c r="M14" s="47">
        <v>1</v>
      </c>
      <c r="N14" s="76" t="s">
        <v>136</v>
      </c>
      <c r="O14" s="30" t="s">
        <v>78</v>
      </c>
      <c r="P14" s="48" t="s">
        <v>8</v>
      </c>
    </row>
    <row r="15" spans="1:16" ht="262.5" customHeight="1" thickBot="1" x14ac:dyDescent="0.3">
      <c r="A15" s="226"/>
      <c r="B15" s="229"/>
      <c r="C15" s="231"/>
      <c r="D15" s="233"/>
      <c r="E15" s="108" t="s">
        <v>137</v>
      </c>
      <c r="F15" s="109" t="s">
        <v>121</v>
      </c>
      <c r="G15" s="110" t="s">
        <v>122</v>
      </c>
      <c r="H15" s="108" t="s">
        <v>138</v>
      </c>
      <c r="I15" s="108" t="s">
        <v>139</v>
      </c>
      <c r="J15" s="135" t="s">
        <v>140</v>
      </c>
      <c r="K15" s="137">
        <v>1</v>
      </c>
      <c r="L15" s="108" t="s">
        <v>141</v>
      </c>
      <c r="M15" s="172">
        <v>1</v>
      </c>
      <c r="N15" s="108" t="s">
        <v>142</v>
      </c>
      <c r="O15" s="173" t="s">
        <v>78</v>
      </c>
      <c r="P15" s="84" t="s">
        <v>8</v>
      </c>
    </row>
    <row r="16" spans="1:16" ht="19.5" thickBot="1" x14ac:dyDescent="0.3">
      <c r="B16" s="206" t="s">
        <v>143</v>
      </c>
      <c r="C16" s="207"/>
      <c r="D16" s="208"/>
      <c r="E16" s="208"/>
      <c r="F16" s="208"/>
      <c r="G16" s="208"/>
      <c r="H16" s="208"/>
      <c r="I16" s="208"/>
      <c r="J16" s="209"/>
      <c r="K16" s="20">
        <f>(K5+K6+K7+K8+K9+K10+K12+K13+K14+K15)/10</f>
        <v>1</v>
      </c>
      <c r="L16" s="103"/>
      <c r="M16" s="20">
        <f>(M5+M6+M7+M8+M9+M10+M12+M13+M14+M15)/10</f>
        <v>1</v>
      </c>
      <c r="N16" s="210"/>
      <c r="O16" s="211"/>
      <c r="P16" s="212"/>
    </row>
    <row r="17" spans="5:10" ht="15" customHeight="1" x14ac:dyDescent="0.25">
      <c r="E17" s="44"/>
      <c r="F17" s="42"/>
      <c r="G17" s="42"/>
      <c r="H17" s="42"/>
      <c r="I17" s="44"/>
      <c r="J17" s="46"/>
    </row>
  </sheetData>
  <sheetProtection algorithmName="SHA-512" hashValue="FCAP+1TowV7FHd7Fy6YcOfKSlgq+o1B65ozGgvQoP3r9DmADqfgdAio0/ZSxU50DC8HYF1W3e0YrBXRTUxRYDA==" saltValue="tH+lVTc0gmbveKBahCQZVQ==" spinCount="100000" sheet="1" objects="1" scenarios="1"/>
  <autoFilter ref="A4:Q16" xr:uid="{00000000-0009-0000-0000-000001000000}">
    <filterColumn colId="2" showButton="0"/>
  </autoFilter>
  <mergeCells count="28">
    <mergeCell ref="B2:P2"/>
    <mergeCell ref="B3:J3"/>
    <mergeCell ref="A4:A15"/>
    <mergeCell ref="C4:D4"/>
    <mergeCell ref="B5:B6"/>
    <mergeCell ref="B8:B9"/>
    <mergeCell ref="B10:B12"/>
    <mergeCell ref="B13:B15"/>
    <mergeCell ref="C14:C15"/>
    <mergeCell ref="D14:D15"/>
    <mergeCell ref="M3:P3"/>
    <mergeCell ref="K3:L3"/>
    <mergeCell ref="P10:P11"/>
    <mergeCell ref="O10:O11"/>
    <mergeCell ref="N10:N11"/>
    <mergeCell ref="M10:M11"/>
    <mergeCell ref="L10:L11"/>
    <mergeCell ref="K10:K11"/>
    <mergeCell ref="B16:J16"/>
    <mergeCell ref="N16:P16"/>
    <mergeCell ref="E10:E11"/>
    <mergeCell ref="D10:D11"/>
    <mergeCell ref="C10:C11"/>
    <mergeCell ref="J10:J11"/>
    <mergeCell ref="I10:I11"/>
    <mergeCell ref="H10:H11"/>
    <mergeCell ref="G10:G11"/>
    <mergeCell ref="F10:F11"/>
  </mergeCells>
  <conditionalFormatting sqref="P5">
    <cfRule type="containsText" dxfId="48" priority="1" operator="containsText" text="Incumplida - atrasada">
      <formula>NOT(ISERROR(SEARCH("Incumplida - atrasada",P5)))</formula>
    </cfRule>
  </conditionalFormatting>
  <conditionalFormatting sqref="P5:P10 P12:P15">
    <cfRule type="containsText" priority="2" operator="containsText" text="Incumplida - atrasada">
      <formula>NOT(ISERROR(SEARCH("Incumplida - atrasada",P5)))</formula>
    </cfRule>
    <cfRule type="containsText" dxfId="47" priority="3" operator="containsText" text="Sin avance">
      <formula>NOT(ISERROR(SEARCH("Sin avance",P5)))</formula>
    </cfRule>
    <cfRule type="containsText" dxfId="46" priority="4" operator="containsText" text="En ejecución">
      <formula>NOT(ISERROR(SEARCH("En ejecución",P5)))</formula>
    </cfRule>
    <cfRule type="containsText" dxfId="45" priority="5" operator="containsText" text="Cumplida con observación y/o recomendación">
      <formula>NOT(ISERROR(SEARCH("Cumplida con observación y/o recomendación",P5)))</formula>
    </cfRule>
    <cfRule type="containsText" dxfId="44" priority="6" operator="containsText" text="Cumplida">
      <formula>NOT(ISERROR(SEARCH("Cumplida",P5)))</formula>
    </cfRule>
    <cfRule type="containsText" dxfId="43" priority="7" operator="containsText" text="Sin iniciar">
      <formula>NOT(ISERROR(SEARCH("Sin iniciar",P5)))</formula>
    </cfRule>
  </conditionalFormatting>
  <printOptions horizontalCentered="1"/>
  <pageMargins left="0.70866141732283472" right="0.70866141732283472" top="0.31496062992125984" bottom="0.31496062992125984" header="0.31496062992125984" footer="0.31496062992125984"/>
  <pageSetup paperSize="9" scale="22" fitToHeight="4" orientation="landscape" r:id="rId1"/>
  <ignoredErrors>
    <ignoredError sqref="C5:C15"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Parámetros!$A$3:$A$8</xm:f>
          </x14:formula1>
          <xm:sqref>P5:P10 P12:P15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27"/>
  <sheetViews>
    <sheetView topLeftCell="A6" zoomScaleNormal="100" workbookViewId="0">
      <selection activeCell="P6" sqref="P6"/>
    </sheetView>
  </sheetViews>
  <sheetFormatPr baseColWidth="10" defaultColWidth="11.42578125" defaultRowHeight="15" x14ac:dyDescent="0.25"/>
  <cols>
    <col min="1" max="1" width="3.85546875" style="35" customWidth="1"/>
    <col min="2" max="2" width="19.5703125" style="15" bestFit="1" customWidth="1"/>
    <col min="3" max="3" width="5.42578125" style="15" customWidth="1"/>
    <col min="4" max="4" width="37.5703125" style="15" customWidth="1"/>
    <col min="5" max="5" width="37.28515625" style="35" customWidth="1"/>
    <col min="6" max="6" width="46.5703125" style="15" customWidth="1"/>
    <col min="7" max="7" width="15.5703125" style="15" customWidth="1"/>
    <col min="8" max="8" width="35.85546875" style="15" customWidth="1"/>
    <col min="9" max="9" width="53.85546875" style="15" customWidth="1"/>
    <col min="10" max="10" width="28.140625" style="36" customWidth="1"/>
    <col min="11" max="11" width="13.42578125" style="35" customWidth="1"/>
    <col min="12" max="12" width="75" style="35" customWidth="1"/>
    <col min="13" max="13" width="15.28515625" style="15" customWidth="1"/>
    <col min="14" max="14" width="99.28515625" style="35" customWidth="1"/>
    <col min="15" max="15" width="60.85546875" style="35" customWidth="1"/>
    <col min="16" max="16" width="22.5703125" style="15" customWidth="1"/>
    <col min="17" max="17" width="43" style="35" customWidth="1"/>
    <col min="18" max="16384" width="11.42578125" style="35"/>
  </cols>
  <sheetData>
    <row r="1" spans="1:17" ht="0.75" customHeight="1" thickBot="1" x14ac:dyDescent="0.3"/>
    <row r="2" spans="1:17" s="64" customFormat="1" ht="26.25" customHeight="1" thickBot="1" x14ac:dyDescent="0.3">
      <c r="B2" s="248" t="s">
        <v>27</v>
      </c>
      <c r="C2" s="249"/>
      <c r="D2" s="249"/>
      <c r="E2" s="249"/>
      <c r="F2" s="249"/>
      <c r="G2" s="249"/>
      <c r="H2" s="249"/>
      <c r="I2" s="249"/>
      <c r="J2" s="249"/>
      <c r="K2" s="249"/>
      <c r="L2" s="249"/>
      <c r="M2" s="249"/>
      <c r="N2" s="249"/>
      <c r="O2" s="249"/>
      <c r="P2" s="250"/>
    </row>
    <row r="3" spans="1:17" ht="16.5" customHeight="1" x14ac:dyDescent="0.25">
      <c r="B3" s="254" t="s">
        <v>144</v>
      </c>
      <c r="C3" s="255"/>
      <c r="D3" s="255"/>
      <c r="E3" s="255"/>
      <c r="F3" s="255"/>
      <c r="G3" s="255"/>
      <c r="H3" s="255"/>
      <c r="I3" s="255"/>
      <c r="J3" s="256"/>
      <c r="K3" s="257" t="s">
        <v>29</v>
      </c>
      <c r="L3" s="258"/>
      <c r="M3" s="251" t="s">
        <v>30</v>
      </c>
      <c r="N3" s="252"/>
      <c r="O3" s="252"/>
      <c r="P3" s="253"/>
    </row>
    <row r="4" spans="1:17" ht="51" customHeight="1" x14ac:dyDescent="0.25">
      <c r="B4" s="16" t="s">
        <v>31</v>
      </c>
      <c r="C4" s="227" t="s">
        <v>32</v>
      </c>
      <c r="D4" s="227"/>
      <c r="E4" s="17" t="s">
        <v>33</v>
      </c>
      <c r="F4" s="17" t="s">
        <v>34</v>
      </c>
      <c r="G4" s="17" t="s">
        <v>35</v>
      </c>
      <c r="H4" s="17" t="s">
        <v>145</v>
      </c>
      <c r="I4" s="17" t="s">
        <v>37</v>
      </c>
      <c r="J4" s="180" t="s">
        <v>38</v>
      </c>
      <c r="K4" s="23" t="s">
        <v>39</v>
      </c>
      <c r="L4" s="87" t="s">
        <v>40</v>
      </c>
      <c r="M4" s="123" t="s">
        <v>41</v>
      </c>
      <c r="N4" s="124" t="s">
        <v>42</v>
      </c>
      <c r="O4" s="125" t="s">
        <v>43</v>
      </c>
      <c r="P4" s="126" t="s">
        <v>44</v>
      </c>
    </row>
    <row r="5" spans="1:17" s="36" customFormat="1" ht="120" x14ac:dyDescent="0.25">
      <c r="A5" s="164"/>
      <c r="B5" s="243" t="s">
        <v>146</v>
      </c>
      <c r="C5" s="39" t="s">
        <v>46</v>
      </c>
      <c r="D5" s="22" t="s">
        <v>147</v>
      </c>
      <c r="E5" s="22" t="s">
        <v>148</v>
      </c>
      <c r="F5" s="21" t="s">
        <v>49</v>
      </c>
      <c r="G5" s="21" t="s">
        <v>122</v>
      </c>
      <c r="H5" s="22" t="s">
        <v>149</v>
      </c>
      <c r="I5" s="22" t="s">
        <v>150</v>
      </c>
      <c r="J5" s="104" t="s">
        <v>151</v>
      </c>
      <c r="K5" s="50">
        <v>1</v>
      </c>
      <c r="L5" s="104" t="s">
        <v>152</v>
      </c>
      <c r="M5" s="27">
        <v>1</v>
      </c>
      <c r="N5" s="22" t="s">
        <v>153</v>
      </c>
      <c r="O5" s="21" t="s">
        <v>154</v>
      </c>
      <c r="P5" s="73" t="s">
        <v>8</v>
      </c>
    </row>
    <row r="6" spans="1:17" s="156" customFormat="1" ht="232.5" customHeight="1" x14ac:dyDescent="0.25">
      <c r="A6" s="164"/>
      <c r="B6" s="243"/>
      <c r="C6" s="39" t="s">
        <v>57</v>
      </c>
      <c r="D6" s="22" t="s">
        <v>155</v>
      </c>
      <c r="E6" s="22" t="s">
        <v>156</v>
      </c>
      <c r="F6" s="21" t="s">
        <v>157</v>
      </c>
      <c r="G6" s="21" t="s">
        <v>158</v>
      </c>
      <c r="H6" s="22" t="s">
        <v>159</v>
      </c>
      <c r="I6" s="22" t="s">
        <v>160</v>
      </c>
      <c r="J6" s="104" t="s">
        <v>161</v>
      </c>
      <c r="K6" s="50">
        <v>1</v>
      </c>
      <c r="L6" s="104" t="s">
        <v>162</v>
      </c>
      <c r="M6" s="27">
        <v>1</v>
      </c>
      <c r="N6" s="22" t="s">
        <v>163</v>
      </c>
      <c r="O6" s="22" t="s">
        <v>164</v>
      </c>
      <c r="P6" s="73" t="s">
        <v>9</v>
      </c>
    </row>
    <row r="7" spans="1:17" s="164" customFormat="1" ht="119.25" customHeight="1" x14ac:dyDescent="0.25">
      <c r="B7" s="243"/>
      <c r="C7" s="39" t="s">
        <v>165</v>
      </c>
      <c r="D7" s="22" t="s">
        <v>166</v>
      </c>
      <c r="E7" s="22" t="s">
        <v>167</v>
      </c>
      <c r="F7" s="21" t="s">
        <v>168</v>
      </c>
      <c r="G7" s="165" t="s">
        <v>169</v>
      </c>
      <c r="H7" s="165" t="s">
        <v>170</v>
      </c>
      <c r="I7" s="166" t="s">
        <v>171</v>
      </c>
      <c r="J7" s="181" t="s">
        <v>172</v>
      </c>
      <c r="K7" s="50">
        <v>1</v>
      </c>
      <c r="L7" s="104" t="s">
        <v>173</v>
      </c>
      <c r="M7" s="27">
        <v>1</v>
      </c>
      <c r="N7" s="22" t="s">
        <v>174</v>
      </c>
      <c r="O7" s="22" t="s">
        <v>175</v>
      </c>
      <c r="P7" s="73" t="s">
        <v>9</v>
      </c>
    </row>
    <row r="8" spans="1:17" s="158" customFormat="1" ht="162.75" customHeight="1" x14ac:dyDescent="0.25">
      <c r="A8" s="164"/>
      <c r="B8" s="243"/>
      <c r="C8" s="39" t="s">
        <v>176</v>
      </c>
      <c r="D8" s="22" t="s">
        <v>177</v>
      </c>
      <c r="E8" s="22" t="s">
        <v>178</v>
      </c>
      <c r="F8" s="21" t="s">
        <v>179</v>
      </c>
      <c r="G8" s="21" t="s">
        <v>158</v>
      </c>
      <c r="H8" s="165" t="s">
        <v>180</v>
      </c>
      <c r="I8" s="166" t="s">
        <v>181</v>
      </c>
      <c r="J8" s="24" t="s">
        <v>182</v>
      </c>
      <c r="K8" s="50">
        <v>1</v>
      </c>
      <c r="L8" s="104" t="s">
        <v>183</v>
      </c>
      <c r="M8" s="27">
        <v>1</v>
      </c>
      <c r="N8" s="168" t="s">
        <v>184</v>
      </c>
      <c r="O8" s="21" t="s">
        <v>154</v>
      </c>
      <c r="P8" s="73" t="s">
        <v>8</v>
      </c>
      <c r="Q8" s="157"/>
    </row>
    <row r="9" spans="1:17" s="159" customFormat="1" ht="210" x14ac:dyDescent="0.25">
      <c r="B9" s="243"/>
      <c r="C9" s="39" t="s">
        <v>185</v>
      </c>
      <c r="D9" s="22" t="s">
        <v>186</v>
      </c>
      <c r="E9" s="22" t="s">
        <v>187</v>
      </c>
      <c r="F9" s="21" t="s">
        <v>188</v>
      </c>
      <c r="G9" s="21" t="s">
        <v>189</v>
      </c>
      <c r="H9" s="21" t="s">
        <v>190</v>
      </c>
      <c r="I9" s="22" t="s">
        <v>191</v>
      </c>
      <c r="J9" s="24" t="s">
        <v>192</v>
      </c>
      <c r="K9" s="50">
        <v>1</v>
      </c>
      <c r="L9" s="104" t="s">
        <v>193</v>
      </c>
      <c r="M9" s="27">
        <v>1</v>
      </c>
      <c r="N9" s="22" t="s">
        <v>194</v>
      </c>
      <c r="O9" s="22" t="s">
        <v>195</v>
      </c>
      <c r="P9" s="48" t="s">
        <v>9</v>
      </c>
    </row>
    <row r="10" spans="1:17" ht="75" x14ac:dyDescent="0.25">
      <c r="B10" s="243"/>
      <c r="C10" s="39" t="s">
        <v>196</v>
      </c>
      <c r="D10" s="22" t="s">
        <v>197</v>
      </c>
      <c r="E10" s="21" t="s">
        <v>198</v>
      </c>
      <c r="F10" s="21" t="s">
        <v>199</v>
      </c>
      <c r="G10" s="21" t="s">
        <v>200</v>
      </c>
      <c r="H10" s="22" t="s">
        <v>201</v>
      </c>
      <c r="I10" s="22" t="s">
        <v>202</v>
      </c>
      <c r="J10" s="104" t="s">
        <v>203</v>
      </c>
      <c r="K10" s="47">
        <v>1</v>
      </c>
      <c r="L10" s="104" t="s">
        <v>54</v>
      </c>
      <c r="M10" s="27">
        <v>1</v>
      </c>
      <c r="N10" s="22" t="s">
        <v>55</v>
      </c>
      <c r="O10" s="21" t="s">
        <v>154</v>
      </c>
      <c r="P10" s="48" t="s">
        <v>8</v>
      </c>
    </row>
    <row r="11" spans="1:17" s="160" customFormat="1" ht="144" customHeight="1" x14ac:dyDescent="0.25">
      <c r="A11" s="164"/>
      <c r="B11" s="243"/>
      <c r="C11" s="39" t="s">
        <v>204</v>
      </c>
      <c r="D11" s="22" t="s">
        <v>205</v>
      </c>
      <c r="E11" s="22" t="s">
        <v>206</v>
      </c>
      <c r="F11" s="21" t="s">
        <v>207</v>
      </c>
      <c r="G11" s="21" t="s">
        <v>208</v>
      </c>
      <c r="H11" s="21" t="s">
        <v>209</v>
      </c>
      <c r="I11" s="22" t="s">
        <v>210</v>
      </c>
      <c r="J11" s="24" t="s">
        <v>211</v>
      </c>
      <c r="K11" s="50">
        <v>1</v>
      </c>
      <c r="L11" s="104" t="s">
        <v>212</v>
      </c>
      <c r="M11" s="27">
        <v>1</v>
      </c>
      <c r="N11" s="22" t="s">
        <v>213</v>
      </c>
      <c r="O11" s="21" t="s">
        <v>154</v>
      </c>
      <c r="P11" s="73" t="s">
        <v>8</v>
      </c>
    </row>
    <row r="12" spans="1:17" s="164" customFormat="1" ht="140.25" customHeight="1" x14ac:dyDescent="0.25">
      <c r="B12" s="243"/>
      <c r="C12" s="39" t="s">
        <v>214</v>
      </c>
      <c r="D12" s="22" t="s">
        <v>215</v>
      </c>
      <c r="E12" s="22" t="s">
        <v>216</v>
      </c>
      <c r="F12" s="21" t="s">
        <v>217</v>
      </c>
      <c r="G12" s="21" t="s">
        <v>218</v>
      </c>
      <c r="H12" s="21" t="s">
        <v>219</v>
      </c>
      <c r="I12" s="22" t="s">
        <v>220</v>
      </c>
      <c r="J12" s="24" t="s">
        <v>221</v>
      </c>
      <c r="K12" s="50">
        <v>1</v>
      </c>
      <c r="L12" s="104" t="s">
        <v>222</v>
      </c>
      <c r="M12" s="78">
        <v>1</v>
      </c>
      <c r="N12" s="22" t="s">
        <v>223</v>
      </c>
      <c r="O12" s="21" t="s">
        <v>154</v>
      </c>
      <c r="P12" s="73" t="s">
        <v>8</v>
      </c>
    </row>
    <row r="13" spans="1:17" s="164" customFormat="1" ht="126" customHeight="1" x14ac:dyDescent="0.25">
      <c r="B13" s="228" t="s">
        <v>224</v>
      </c>
      <c r="C13" s="39" t="s">
        <v>80</v>
      </c>
      <c r="D13" s="22" t="s">
        <v>225</v>
      </c>
      <c r="E13" s="22" t="s">
        <v>226</v>
      </c>
      <c r="F13" s="21" t="s">
        <v>227</v>
      </c>
      <c r="G13" s="21" t="s">
        <v>228</v>
      </c>
      <c r="H13" s="21" t="s">
        <v>229</v>
      </c>
      <c r="I13" s="22" t="s">
        <v>230</v>
      </c>
      <c r="J13" s="24" t="s">
        <v>231</v>
      </c>
      <c r="K13" s="50">
        <v>1</v>
      </c>
      <c r="L13" s="104" t="s">
        <v>232</v>
      </c>
      <c r="M13" s="78">
        <v>1</v>
      </c>
      <c r="N13" s="168" t="s">
        <v>233</v>
      </c>
      <c r="O13" s="21" t="s">
        <v>154</v>
      </c>
      <c r="P13" s="73" t="s">
        <v>8</v>
      </c>
    </row>
    <row r="14" spans="1:17" s="164" customFormat="1" ht="135" customHeight="1" x14ac:dyDescent="0.25">
      <c r="B14" s="228"/>
      <c r="C14" s="39" t="s">
        <v>87</v>
      </c>
      <c r="D14" s="22" t="s">
        <v>234</v>
      </c>
      <c r="E14" s="22" t="s">
        <v>235</v>
      </c>
      <c r="F14" s="21" t="s">
        <v>227</v>
      </c>
      <c r="G14" s="21" t="s">
        <v>236</v>
      </c>
      <c r="H14" s="21" t="s">
        <v>237</v>
      </c>
      <c r="I14" s="22" t="s">
        <v>238</v>
      </c>
      <c r="J14" s="24" t="s">
        <v>239</v>
      </c>
      <c r="K14" s="50">
        <v>1</v>
      </c>
      <c r="L14" s="104" t="s">
        <v>240</v>
      </c>
      <c r="M14" s="50">
        <v>1</v>
      </c>
      <c r="N14" s="22" t="s">
        <v>241</v>
      </c>
      <c r="O14" s="21" t="s">
        <v>154</v>
      </c>
      <c r="P14" s="73" t="s">
        <v>8</v>
      </c>
      <c r="Q14" s="167"/>
    </row>
    <row r="15" spans="1:17" s="161" customFormat="1" ht="263.25" customHeight="1" x14ac:dyDescent="0.25">
      <c r="B15" s="228"/>
      <c r="C15" s="39" t="s">
        <v>242</v>
      </c>
      <c r="D15" s="22" t="s">
        <v>243</v>
      </c>
      <c r="E15" s="22" t="s">
        <v>244</v>
      </c>
      <c r="F15" s="21" t="s">
        <v>245</v>
      </c>
      <c r="G15" s="21" t="s">
        <v>246</v>
      </c>
      <c r="H15" s="21" t="s">
        <v>247</v>
      </c>
      <c r="I15" s="22" t="s">
        <v>248</v>
      </c>
      <c r="J15" s="24" t="s">
        <v>249</v>
      </c>
      <c r="K15" s="50">
        <v>1</v>
      </c>
      <c r="L15" s="104" t="s">
        <v>250</v>
      </c>
      <c r="M15" s="27">
        <v>1</v>
      </c>
      <c r="N15" s="22" t="s">
        <v>251</v>
      </c>
      <c r="O15" s="21" t="s">
        <v>252</v>
      </c>
      <c r="P15" s="73" t="s">
        <v>8</v>
      </c>
    </row>
    <row r="16" spans="1:17" s="163" customFormat="1" ht="213" customHeight="1" x14ac:dyDescent="0.25">
      <c r="B16" s="228"/>
      <c r="C16" s="39" t="s">
        <v>253</v>
      </c>
      <c r="D16" s="22" t="s">
        <v>254</v>
      </c>
      <c r="E16" s="22" t="s">
        <v>255</v>
      </c>
      <c r="F16" s="21" t="s">
        <v>256</v>
      </c>
      <c r="G16" s="21" t="s">
        <v>257</v>
      </c>
      <c r="H16" s="21" t="s">
        <v>258</v>
      </c>
      <c r="I16" s="22" t="s">
        <v>259</v>
      </c>
      <c r="J16" s="24" t="s">
        <v>260</v>
      </c>
      <c r="K16" s="50">
        <v>1</v>
      </c>
      <c r="L16" s="104" t="s">
        <v>261</v>
      </c>
      <c r="M16" s="27">
        <v>1</v>
      </c>
      <c r="N16" s="22" t="s">
        <v>262</v>
      </c>
      <c r="O16" s="21" t="s">
        <v>154</v>
      </c>
      <c r="P16" s="73" t="s">
        <v>8</v>
      </c>
      <c r="Q16" s="162"/>
    </row>
    <row r="17" spans="2:16" ht="136.5" customHeight="1" thickBot="1" x14ac:dyDescent="0.3">
      <c r="B17" s="247"/>
      <c r="C17" s="83" t="s">
        <v>263</v>
      </c>
      <c r="D17" s="111" t="s">
        <v>264</v>
      </c>
      <c r="E17" s="111" t="s">
        <v>265</v>
      </c>
      <c r="F17" s="110" t="s">
        <v>49</v>
      </c>
      <c r="G17" s="110" t="s">
        <v>266</v>
      </c>
      <c r="H17" s="111" t="s">
        <v>267</v>
      </c>
      <c r="I17" s="111" t="s">
        <v>268</v>
      </c>
      <c r="J17" s="115" t="s">
        <v>269</v>
      </c>
      <c r="K17" s="137">
        <v>1</v>
      </c>
      <c r="L17" s="182" t="s">
        <v>54</v>
      </c>
      <c r="M17" s="183">
        <v>1</v>
      </c>
      <c r="N17" s="110" t="s">
        <v>55</v>
      </c>
      <c r="O17" s="110" t="s">
        <v>154</v>
      </c>
      <c r="P17" s="84" t="s">
        <v>8</v>
      </c>
    </row>
    <row r="18" spans="2:16" ht="15.75" customHeight="1" thickBot="1" x14ac:dyDescent="0.3">
      <c r="B18" s="244" t="s">
        <v>270</v>
      </c>
      <c r="C18" s="208"/>
      <c r="D18" s="208"/>
      <c r="E18" s="208"/>
      <c r="F18" s="208"/>
      <c r="G18" s="208"/>
      <c r="H18" s="208"/>
      <c r="I18" s="208"/>
      <c r="J18" s="208"/>
      <c r="K18" s="179">
        <f>(K5+K6+K7+K8+K9+K10+K11+K12+K13+K14+K15+K16+K17)/13</f>
        <v>1</v>
      </c>
      <c r="L18" s="155"/>
      <c r="M18" s="179">
        <f>(M5+M6+M7+M8+M9+M10+M11+M12+M13+M14+M15+M16+M17)/13</f>
        <v>1</v>
      </c>
      <c r="N18" s="245"/>
      <c r="O18" s="245"/>
      <c r="P18" s="246"/>
    </row>
    <row r="19" spans="2:16" x14ac:dyDescent="0.25">
      <c r="K19" s="138"/>
      <c r="L19" s="139"/>
    </row>
    <row r="20" spans="2:16" x14ac:dyDescent="0.25">
      <c r="L20" s="75"/>
    </row>
    <row r="21" spans="2:16" x14ac:dyDescent="0.25">
      <c r="L21" s="75"/>
    </row>
    <row r="22" spans="2:16" x14ac:dyDescent="0.25">
      <c r="L22" s="75"/>
    </row>
    <row r="23" spans="2:16" x14ac:dyDescent="0.25">
      <c r="L23" s="75"/>
    </row>
    <row r="24" spans="2:16" x14ac:dyDescent="0.25">
      <c r="L24" s="75"/>
    </row>
    <row r="25" spans="2:16" x14ac:dyDescent="0.25">
      <c r="L25" s="75"/>
    </row>
    <row r="26" spans="2:16" x14ac:dyDescent="0.25">
      <c r="L26" s="75"/>
    </row>
    <row r="27" spans="2:16" x14ac:dyDescent="0.25">
      <c r="L27" s="75"/>
    </row>
  </sheetData>
  <autoFilter ref="A4:Q18" xr:uid="{00000000-0009-0000-0000-000002000000}">
    <filterColumn colId="2" showButton="0"/>
  </autoFilter>
  <mergeCells count="10">
    <mergeCell ref="B2:P2"/>
    <mergeCell ref="M3:P3"/>
    <mergeCell ref="B3:J3"/>
    <mergeCell ref="C4:D4"/>
    <mergeCell ref="K3:L3"/>
    <mergeCell ref="B5:B9"/>
    <mergeCell ref="B18:J18"/>
    <mergeCell ref="N18:P18"/>
    <mergeCell ref="B10:B12"/>
    <mergeCell ref="B13:B17"/>
  </mergeCells>
  <conditionalFormatting sqref="P5:P17">
    <cfRule type="containsText" priority="1" operator="containsText" text="Incumplida - atrasada">
      <formula>NOT(ISERROR(SEARCH("Incumplida - atrasada",P5)))</formula>
    </cfRule>
    <cfRule type="containsText" dxfId="42" priority="2" operator="containsText" text="Sin avance">
      <formula>NOT(ISERROR(SEARCH("Sin avance",P5)))</formula>
    </cfRule>
    <cfRule type="containsText" dxfId="41" priority="3" operator="containsText" text="En ejecución">
      <formula>NOT(ISERROR(SEARCH("En ejecución",P5)))</formula>
    </cfRule>
    <cfRule type="containsText" dxfId="40" priority="4" operator="containsText" text="Cumplida con observación y/o recomendación">
      <formula>NOT(ISERROR(SEARCH("Cumplida con observación y/o recomendación",P5)))</formula>
    </cfRule>
    <cfRule type="containsText" dxfId="39" priority="5" operator="containsText" text="Cumplida">
      <formula>NOT(ISERROR(SEARCH("Cumplida",P5)))</formula>
    </cfRule>
    <cfRule type="containsText" dxfId="38" priority="6" operator="containsText" text="Sin iniciar">
      <formula>NOT(ISERROR(SEARCH("Sin iniciar",P5)))</formula>
    </cfRule>
  </conditionalFormatting>
  <printOptions horizontalCentered="1"/>
  <pageMargins left="0.70866141732283472" right="0.70866141732283472" top="0.31496062992125984" bottom="0.27559055118110237" header="0.31496062992125984" footer="0.31496062992125984"/>
  <pageSetup paperSize="9" scale="22" fitToHeight="3" orientation="landscape" r:id="rId1"/>
  <ignoredErrors>
    <ignoredError sqref="C16:C17 C5:C15"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Parámetros!$A$3:$A$8</xm:f>
          </x14:formula1>
          <xm:sqref>P5:P17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Q38"/>
  <sheetViews>
    <sheetView topLeftCell="L14" zoomScale="96" zoomScaleNormal="96" workbookViewId="0">
      <selection activeCell="D17" sqref="D17"/>
    </sheetView>
  </sheetViews>
  <sheetFormatPr baseColWidth="10" defaultColWidth="11.42578125" defaultRowHeight="15" x14ac:dyDescent="0.25"/>
  <cols>
    <col min="1" max="1" width="4.28515625" style="11" customWidth="1"/>
    <col min="2" max="2" width="20" style="11" customWidth="1"/>
    <col min="3" max="3" width="4.85546875" style="11" customWidth="1"/>
    <col min="4" max="4" width="56.140625" style="13" customWidth="1"/>
    <col min="5" max="5" width="43" style="13" customWidth="1"/>
    <col min="6" max="6" width="43.85546875" style="119" customWidth="1"/>
    <col min="7" max="7" width="21.28515625" style="119" customWidth="1"/>
    <col min="8" max="8" width="33.7109375" style="11" customWidth="1"/>
    <col min="9" max="9" width="34.85546875" style="11" customWidth="1"/>
    <col min="10" max="10" width="34.85546875" style="120" customWidth="1"/>
    <col min="11" max="11" width="12.85546875" style="51" customWidth="1"/>
    <col min="12" max="12" width="66.85546875" style="11" customWidth="1"/>
    <col min="13" max="13" width="11.42578125" style="11"/>
    <col min="14" max="14" width="99.28515625" style="11" customWidth="1"/>
    <col min="15" max="15" width="56.5703125" style="11" customWidth="1"/>
    <col min="16" max="16" width="18.85546875" style="11" customWidth="1"/>
    <col min="17" max="17" width="35.5703125" style="11" customWidth="1"/>
    <col min="18" max="16384" width="11.42578125" style="11"/>
  </cols>
  <sheetData>
    <row r="1" spans="2:17" ht="15.75" thickBot="1" x14ac:dyDescent="0.3"/>
    <row r="2" spans="2:17" ht="19.5" customHeight="1" thickBot="1" x14ac:dyDescent="0.3">
      <c r="B2" s="221" t="s">
        <v>27</v>
      </c>
      <c r="C2" s="222"/>
      <c r="D2" s="222"/>
      <c r="E2" s="222"/>
      <c r="F2" s="222"/>
      <c r="G2" s="222"/>
      <c r="H2" s="222"/>
      <c r="I2" s="222"/>
      <c r="J2" s="222"/>
      <c r="K2" s="222"/>
      <c r="L2" s="222"/>
      <c r="M2" s="222"/>
      <c r="N2" s="222"/>
      <c r="O2" s="222"/>
      <c r="P2" s="223"/>
    </row>
    <row r="3" spans="2:17" ht="19.5" customHeight="1" x14ac:dyDescent="0.25">
      <c r="B3" s="254" t="s">
        <v>271</v>
      </c>
      <c r="C3" s="255"/>
      <c r="D3" s="255"/>
      <c r="E3" s="255"/>
      <c r="F3" s="255"/>
      <c r="G3" s="255"/>
      <c r="H3" s="255"/>
      <c r="I3" s="255"/>
      <c r="J3" s="256"/>
      <c r="K3" s="237" t="s">
        <v>29</v>
      </c>
      <c r="L3" s="238"/>
      <c r="M3" s="251" t="s">
        <v>30</v>
      </c>
      <c r="N3" s="252"/>
      <c r="O3" s="252"/>
      <c r="P3" s="253"/>
    </row>
    <row r="4" spans="2:17" ht="57" customHeight="1" thickBot="1" x14ac:dyDescent="0.3">
      <c r="B4" s="16" t="s">
        <v>31</v>
      </c>
      <c r="C4" s="266" t="s">
        <v>32</v>
      </c>
      <c r="D4" s="266"/>
      <c r="E4" s="49" t="s">
        <v>33</v>
      </c>
      <c r="F4" s="49" t="s">
        <v>34</v>
      </c>
      <c r="G4" s="49" t="s">
        <v>35</v>
      </c>
      <c r="H4" s="49" t="s">
        <v>272</v>
      </c>
      <c r="I4" s="49" t="s">
        <v>273</v>
      </c>
      <c r="J4" s="117" t="s">
        <v>38</v>
      </c>
      <c r="K4" s="23" t="s">
        <v>39</v>
      </c>
      <c r="L4" s="19" t="s">
        <v>40</v>
      </c>
      <c r="M4" s="123" t="s">
        <v>41</v>
      </c>
      <c r="N4" s="124" t="s">
        <v>42</v>
      </c>
      <c r="O4" s="125" t="s">
        <v>43</v>
      </c>
      <c r="P4" s="126" t="s">
        <v>44</v>
      </c>
    </row>
    <row r="5" spans="2:17" ht="145.5" customHeight="1" x14ac:dyDescent="0.25">
      <c r="B5" s="85" t="s">
        <v>274</v>
      </c>
      <c r="C5" s="39" t="s">
        <v>275</v>
      </c>
      <c r="D5" s="22" t="s">
        <v>276</v>
      </c>
      <c r="E5" s="22" t="s">
        <v>277</v>
      </c>
      <c r="F5" s="21" t="s">
        <v>278</v>
      </c>
      <c r="G5" s="21" t="s">
        <v>279</v>
      </c>
      <c r="H5" s="114" t="s">
        <v>280</v>
      </c>
      <c r="I5" s="114" t="s">
        <v>281</v>
      </c>
      <c r="J5" s="121" t="s">
        <v>282</v>
      </c>
      <c r="K5" s="143">
        <v>1</v>
      </c>
      <c r="L5" s="22" t="s">
        <v>283</v>
      </c>
      <c r="M5" s="78">
        <v>1</v>
      </c>
      <c r="N5" s="76" t="s">
        <v>284</v>
      </c>
      <c r="O5" s="21" t="s">
        <v>78</v>
      </c>
      <c r="P5" s="73" t="s">
        <v>8</v>
      </c>
    </row>
    <row r="6" spans="2:17" ht="165" x14ac:dyDescent="0.25">
      <c r="B6" s="243" t="s">
        <v>285</v>
      </c>
      <c r="C6" s="39" t="s">
        <v>68</v>
      </c>
      <c r="D6" s="22" t="s">
        <v>286</v>
      </c>
      <c r="E6" s="22" t="s">
        <v>287</v>
      </c>
      <c r="F6" s="21" t="s">
        <v>288</v>
      </c>
      <c r="G6" s="21" t="s">
        <v>289</v>
      </c>
      <c r="H6" s="22" t="s">
        <v>290</v>
      </c>
      <c r="I6" s="22" t="s">
        <v>291</v>
      </c>
      <c r="J6" s="24" t="s">
        <v>292</v>
      </c>
      <c r="K6" s="143">
        <v>1</v>
      </c>
      <c r="L6" s="144" t="s">
        <v>293</v>
      </c>
      <c r="M6" s="78">
        <v>1</v>
      </c>
      <c r="N6" s="76" t="s">
        <v>294</v>
      </c>
      <c r="O6" s="21" t="s">
        <v>78</v>
      </c>
      <c r="P6" s="73" t="s">
        <v>8</v>
      </c>
    </row>
    <row r="7" spans="2:17" ht="120" x14ac:dyDescent="0.25">
      <c r="B7" s="243"/>
      <c r="C7" s="39" t="s">
        <v>196</v>
      </c>
      <c r="D7" s="76" t="s">
        <v>295</v>
      </c>
      <c r="E7" s="76" t="s">
        <v>296</v>
      </c>
      <c r="F7" s="30" t="s">
        <v>278</v>
      </c>
      <c r="G7" s="21" t="s">
        <v>297</v>
      </c>
      <c r="H7" s="22" t="s">
        <v>298</v>
      </c>
      <c r="I7" s="22" t="s">
        <v>299</v>
      </c>
      <c r="J7" s="24" t="s">
        <v>300</v>
      </c>
      <c r="K7" s="143">
        <v>1</v>
      </c>
      <c r="L7" s="43" t="s">
        <v>301</v>
      </c>
      <c r="M7" s="78">
        <v>1</v>
      </c>
      <c r="N7" s="76" t="s">
        <v>302</v>
      </c>
      <c r="O7" s="21" t="s">
        <v>303</v>
      </c>
      <c r="P7" s="73" t="s">
        <v>9</v>
      </c>
    </row>
    <row r="8" spans="2:17" ht="330.75" customHeight="1" x14ac:dyDescent="0.25">
      <c r="B8" s="243"/>
      <c r="C8" s="39" t="s">
        <v>204</v>
      </c>
      <c r="D8" s="76" t="s">
        <v>304</v>
      </c>
      <c r="E8" s="76" t="s">
        <v>305</v>
      </c>
      <c r="F8" s="30" t="s">
        <v>278</v>
      </c>
      <c r="G8" s="30" t="s">
        <v>306</v>
      </c>
      <c r="H8" s="76" t="s">
        <v>307</v>
      </c>
      <c r="I8" s="76" t="s">
        <v>308</v>
      </c>
      <c r="J8" s="24" t="s">
        <v>309</v>
      </c>
      <c r="K8" s="143">
        <v>1</v>
      </c>
      <c r="L8" s="145" t="s">
        <v>310</v>
      </c>
      <c r="M8" s="78">
        <v>1</v>
      </c>
      <c r="N8" s="22" t="s">
        <v>311</v>
      </c>
      <c r="O8" s="21" t="s">
        <v>78</v>
      </c>
      <c r="P8" s="73" t="s">
        <v>8</v>
      </c>
    </row>
    <row r="9" spans="2:17" ht="181.5" customHeight="1" x14ac:dyDescent="0.25">
      <c r="B9" s="243"/>
      <c r="C9" s="39" t="s">
        <v>214</v>
      </c>
      <c r="D9" s="76" t="s">
        <v>312</v>
      </c>
      <c r="E9" s="76" t="s">
        <v>313</v>
      </c>
      <c r="F9" s="30" t="s">
        <v>314</v>
      </c>
      <c r="G9" s="30" t="s">
        <v>315</v>
      </c>
      <c r="H9" s="76" t="s">
        <v>316</v>
      </c>
      <c r="I9" s="76" t="s">
        <v>317</v>
      </c>
      <c r="J9" s="24" t="s">
        <v>318</v>
      </c>
      <c r="K9" s="143">
        <v>1</v>
      </c>
      <c r="L9" s="43" t="s">
        <v>319</v>
      </c>
      <c r="M9" s="78">
        <v>1</v>
      </c>
      <c r="N9" s="169" t="s">
        <v>320</v>
      </c>
      <c r="O9" s="21" t="s">
        <v>78</v>
      </c>
      <c r="P9" s="73" t="s">
        <v>8</v>
      </c>
    </row>
    <row r="10" spans="2:17" ht="120" x14ac:dyDescent="0.25">
      <c r="B10" s="243" t="s">
        <v>321</v>
      </c>
      <c r="C10" s="39" t="s">
        <v>80</v>
      </c>
      <c r="D10" s="22" t="s">
        <v>322</v>
      </c>
      <c r="E10" s="22" t="s">
        <v>323</v>
      </c>
      <c r="F10" s="21" t="s">
        <v>324</v>
      </c>
      <c r="G10" s="21" t="s">
        <v>325</v>
      </c>
      <c r="H10" s="22" t="s">
        <v>326</v>
      </c>
      <c r="I10" s="22" t="s">
        <v>327</v>
      </c>
      <c r="J10" s="24" t="s">
        <v>328</v>
      </c>
      <c r="K10" s="143">
        <v>1</v>
      </c>
      <c r="L10" s="43" t="s">
        <v>329</v>
      </c>
      <c r="M10" s="78">
        <v>1</v>
      </c>
      <c r="N10" s="76" t="s">
        <v>330</v>
      </c>
      <c r="O10" s="21" t="s">
        <v>78</v>
      </c>
      <c r="P10" s="73" t="s">
        <v>8</v>
      </c>
    </row>
    <row r="11" spans="2:17" ht="135" x14ac:dyDescent="0.25">
      <c r="B11" s="243"/>
      <c r="C11" s="39" t="s">
        <v>87</v>
      </c>
      <c r="D11" s="22" t="s">
        <v>331</v>
      </c>
      <c r="E11" s="22" t="s">
        <v>332</v>
      </c>
      <c r="F11" s="21" t="s">
        <v>199</v>
      </c>
      <c r="G11" s="21" t="s">
        <v>333</v>
      </c>
      <c r="H11" s="22" t="s">
        <v>334</v>
      </c>
      <c r="I11" s="22" t="s">
        <v>335</v>
      </c>
      <c r="J11" s="24" t="s">
        <v>336</v>
      </c>
      <c r="K11" s="116">
        <v>1</v>
      </c>
      <c r="L11" s="22" t="s">
        <v>76</v>
      </c>
      <c r="M11" s="47">
        <v>1</v>
      </c>
      <c r="N11" s="30" t="s">
        <v>77</v>
      </c>
      <c r="O11" s="30" t="s">
        <v>78</v>
      </c>
      <c r="P11" s="48" t="s">
        <v>8</v>
      </c>
    </row>
    <row r="12" spans="2:17" ht="327.75" customHeight="1" x14ac:dyDescent="0.25">
      <c r="B12" s="243"/>
      <c r="C12" s="39" t="s">
        <v>242</v>
      </c>
      <c r="D12" s="22" t="s">
        <v>337</v>
      </c>
      <c r="E12" s="76" t="s">
        <v>338</v>
      </c>
      <c r="F12" s="30" t="s">
        <v>278</v>
      </c>
      <c r="G12" s="30" t="s">
        <v>306</v>
      </c>
      <c r="H12" s="76" t="s">
        <v>339</v>
      </c>
      <c r="I12" s="76" t="s">
        <v>340</v>
      </c>
      <c r="J12" s="24" t="s">
        <v>341</v>
      </c>
      <c r="K12" s="143">
        <v>1</v>
      </c>
      <c r="L12" s="146" t="s">
        <v>342</v>
      </c>
      <c r="M12" s="78">
        <v>1</v>
      </c>
      <c r="N12" s="76" t="s">
        <v>343</v>
      </c>
      <c r="O12" s="21" t="s">
        <v>78</v>
      </c>
      <c r="P12" s="73" t="s">
        <v>8</v>
      </c>
    </row>
    <row r="13" spans="2:17" ht="275.25" customHeight="1" x14ac:dyDescent="0.25">
      <c r="B13" s="243"/>
      <c r="C13" s="39" t="s">
        <v>253</v>
      </c>
      <c r="D13" s="22" t="s">
        <v>344</v>
      </c>
      <c r="E13" s="22" t="s">
        <v>345</v>
      </c>
      <c r="F13" s="21" t="s">
        <v>278</v>
      </c>
      <c r="G13" s="21" t="s">
        <v>306</v>
      </c>
      <c r="H13" s="22" t="s">
        <v>346</v>
      </c>
      <c r="I13" s="22" t="s">
        <v>347</v>
      </c>
      <c r="J13" s="24" t="s">
        <v>348</v>
      </c>
      <c r="K13" s="147">
        <v>1</v>
      </c>
      <c r="L13" s="22" t="s">
        <v>349</v>
      </c>
      <c r="M13" s="78">
        <f>(6/6)*100%</f>
        <v>1</v>
      </c>
      <c r="N13" s="168" t="s">
        <v>350</v>
      </c>
      <c r="O13" s="21" t="s">
        <v>78</v>
      </c>
      <c r="P13" s="73" t="s">
        <v>8</v>
      </c>
      <c r="Q13" s="51"/>
    </row>
    <row r="14" spans="2:17" ht="176.25" customHeight="1" x14ac:dyDescent="0.25">
      <c r="B14" s="243" t="s">
        <v>351</v>
      </c>
      <c r="C14" s="39" t="s">
        <v>352</v>
      </c>
      <c r="D14" s="22" t="s">
        <v>353</v>
      </c>
      <c r="E14" s="22" t="s">
        <v>354</v>
      </c>
      <c r="F14" s="30" t="s">
        <v>278</v>
      </c>
      <c r="G14" s="30" t="s">
        <v>355</v>
      </c>
      <c r="H14" s="76" t="s">
        <v>356</v>
      </c>
      <c r="I14" s="76" t="s">
        <v>357</v>
      </c>
      <c r="J14" s="122" t="s">
        <v>358</v>
      </c>
      <c r="K14" s="143">
        <v>1</v>
      </c>
      <c r="L14" s="43" t="s">
        <v>359</v>
      </c>
      <c r="M14" s="78">
        <v>1</v>
      </c>
      <c r="N14" s="76" t="s">
        <v>360</v>
      </c>
      <c r="O14" s="22" t="s">
        <v>361</v>
      </c>
      <c r="P14" s="73" t="s">
        <v>9</v>
      </c>
      <c r="Q14" s="88"/>
    </row>
    <row r="15" spans="2:17" ht="255.75" customHeight="1" x14ac:dyDescent="0.25">
      <c r="B15" s="243"/>
      <c r="C15" s="39" t="s">
        <v>362</v>
      </c>
      <c r="D15" s="22" t="s">
        <v>363</v>
      </c>
      <c r="E15" s="76" t="s">
        <v>364</v>
      </c>
      <c r="F15" s="30" t="s">
        <v>278</v>
      </c>
      <c r="G15" s="30" t="s">
        <v>365</v>
      </c>
      <c r="H15" s="76" t="s">
        <v>366</v>
      </c>
      <c r="I15" s="76" t="s">
        <v>367</v>
      </c>
      <c r="J15" s="24" t="s">
        <v>368</v>
      </c>
      <c r="K15" s="143">
        <v>1</v>
      </c>
      <c r="L15" s="145" t="s">
        <v>369</v>
      </c>
      <c r="M15" s="78">
        <v>1</v>
      </c>
      <c r="N15" s="168" t="s">
        <v>370</v>
      </c>
      <c r="O15" s="21" t="s">
        <v>78</v>
      </c>
      <c r="P15" s="73" t="s">
        <v>8</v>
      </c>
    </row>
    <row r="16" spans="2:17" ht="199.5" customHeight="1" x14ac:dyDescent="0.25">
      <c r="B16" s="243" t="s">
        <v>371</v>
      </c>
      <c r="C16" s="39" t="s">
        <v>372</v>
      </c>
      <c r="D16" s="22" t="s">
        <v>373</v>
      </c>
      <c r="E16" s="22" t="s">
        <v>374</v>
      </c>
      <c r="F16" s="21" t="s">
        <v>278</v>
      </c>
      <c r="G16" s="21" t="s">
        <v>325</v>
      </c>
      <c r="H16" s="22" t="s">
        <v>375</v>
      </c>
      <c r="I16" s="22" t="s">
        <v>376</v>
      </c>
      <c r="J16" s="24" t="s">
        <v>377</v>
      </c>
      <c r="K16" s="143">
        <v>1</v>
      </c>
      <c r="L16" s="43" t="s">
        <v>378</v>
      </c>
      <c r="M16" s="78">
        <v>1</v>
      </c>
      <c r="N16" s="76" t="s">
        <v>379</v>
      </c>
      <c r="O16" s="21" t="s">
        <v>78</v>
      </c>
      <c r="P16" s="73" t="s">
        <v>8</v>
      </c>
    </row>
    <row r="17" spans="2:17" ht="349.5" customHeight="1" x14ac:dyDescent="0.25">
      <c r="B17" s="243"/>
      <c r="C17" s="39" t="s">
        <v>380</v>
      </c>
      <c r="D17" s="22" t="s">
        <v>381</v>
      </c>
      <c r="E17" s="76" t="s">
        <v>382</v>
      </c>
      <c r="F17" s="21" t="s">
        <v>383</v>
      </c>
      <c r="G17" s="30" t="s">
        <v>384</v>
      </c>
      <c r="H17" s="76" t="s">
        <v>385</v>
      </c>
      <c r="I17" s="22" t="s">
        <v>386</v>
      </c>
      <c r="J17" s="24" t="s">
        <v>387</v>
      </c>
      <c r="K17" s="143">
        <v>1</v>
      </c>
      <c r="L17" s="43" t="s">
        <v>388</v>
      </c>
      <c r="M17" s="78">
        <v>1</v>
      </c>
      <c r="N17" s="168" t="s">
        <v>389</v>
      </c>
      <c r="O17" s="21" t="s">
        <v>78</v>
      </c>
      <c r="P17" s="73" t="s">
        <v>8</v>
      </c>
    </row>
    <row r="18" spans="2:17" ht="182.25" customHeight="1" thickBot="1" x14ac:dyDescent="0.3">
      <c r="B18" s="265"/>
      <c r="C18" s="83" t="s">
        <v>390</v>
      </c>
      <c r="D18" s="111" t="s">
        <v>391</v>
      </c>
      <c r="E18" s="80" t="s">
        <v>392</v>
      </c>
      <c r="F18" s="110" t="s">
        <v>383</v>
      </c>
      <c r="G18" s="118" t="s">
        <v>355</v>
      </c>
      <c r="H18" s="80" t="s">
        <v>393</v>
      </c>
      <c r="I18" s="111" t="s">
        <v>394</v>
      </c>
      <c r="J18" s="115" t="s">
        <v>395</v>
      </c>
      <c r="K18" s="143">
        <v>1</v>
      </c>
      <c r="L18" s="145" t="s">
        <v>396</v>
      </c>
      <c r="M18" s="174">
        <v>1</v>
      </c>
      <c r="N18" s="175" t="s">
        <v>397</v>
      </c>
      <c r="O18" s="22" t="s">
        <v>398</v>
      </c>
      <c r="P18" s="74" t="s">
        <v>9</v>
      </c>
      <c r="Q18" s="88"/>
    </row>
    <row r="19" spans="2:17" ht="17.25" customHeight="1" thickBot="1" x14ac:dyDescent="0.35">
      <c r="B19" s="259" t="s">
        <v>399</v>
      </c>
      <c r="C19" s="260"/>
      <c r="D19" s="260"/>
      <c r="E19" s="260"/>
      <c r="F19" s="260"/>
      <c r="G19" s="260"/>
      <c r="H19" s="260"/>
      <c r="I19" s="260"/>
      <c r="J19" s="261"/>
      <c r="K19" s="28">
        <f>(K5+K6+K7+K8+K9+K10+K11+K12+K13+K14+K15+K16+K17+K18)/14</f>
        <v>1</v>
      </c>
      <c r="L19" s="37"/>
      <c r="M19" s="29">
        <f>(M5+M6+M7+M8+M9+M10+M11+M12+M13+M14+M15+M16+M17+M18)/14</f>
        <v>1</v>
      </c>
      <c r="N19" s="262"/>
      <c r="O19" s="263"/>
      <c r="P19" s="264"/>
    </row>
    <row r="21" spans="2:17" x14ac:dyDescent="0.25">
      <c r="D21" s="12"/>
    </row>
    <row r="22" spans="2:17" x14ac:dyDescent="0.25">
      <c r="D22" s="12"/>
    </row>
    <row r="23" spans="2:17" ht="16.5" x14ac:dyDescent="0.25">
      <c r="D23" s="14"/>
    </row>
    <row r="24" spans="2:17" x14ac:dyDescent="0.25">
      <c r="D24" s="12"/>
    </row>
    <row r="25" spans="2:17" x14ac:dyDescent="0.25">
      <c r="D25" s="12"/>
    </row>
    <row r="26" spans="2:17" x14ac:dyDescent="0.25">
      <c r="D26" s="12"/>
    </row>
    <row r="27" spans="2:17" x14ac:dyDescent="0.25">
      <c r="D27" s="12"/>
    </row>
    <row r="28" spans="2:17" x14ac:dyDescent="0.25">
      <c r="D28" s="12"/>
    </row>
    <row r="29" spans="2:17" x14ac:dyDescent="0.25">
      <c r="D29" s="12"/>
    </row>
    <row r="30" spans="2:17" x14ac:dyDescent="0.25">
      <c r="D30" s="12"/>
    </row>
    <row r="31" spans="2:17" s="13" customFormat="1" x14ac:dyDescent="0.25">
      <c r="B31" s="11"/>
      <c r="C31" s="11"/>
      <c r="D31" s="12"/>
      <c r="F31" s="119"/>
      <c r="G31" s="119"/>
      <c r="H31" s="11"/>
      <c r="I31" s="11"/>
      <c r="J31" s="120"/>
      <c r="K31" s="51"/>
      <c r="L31" s="11"/>
      <c r="M31" s="11"/>
      <c r="N31" s="11"/>
      <c r="O31" s="11"/>
      <c r="P31" s="11"/>
    </row>
    <row r="32" spans="2:17" s="13" customFormat="1" x14ac:dyDescent="0.25">
      <c r="B32" s="11"/>
      <c r="C32" s="11"/>
      <c r="D32" s="12"/>
      <c r="F32" s="119"/>
      <c r="G32" s="119"/>
      <c r="H32" s="11"/>
      <c r="I32" s="11"/>
      <c r="J32" s="120"/>
      <c r="K32" s="51"/>
      <c r="L32" s="11"/>
      <c r="M32" s="11"/>
      <c r="N32" s="11"/>
      <c r="O32" s="11"/>
      <c r="P32" s="11"/>
    </row>
    <row r="33" spans="2:16" s="13" customFormat="1" x14ac:dyDescent="0.25">
      <c r="B33" s="11"/>
      <c r="C33" s="11"/>
      <c r="D33" s="12"/>
      <c r="F33" s="119"/>
      <c r="G33" s="119"/>
      <c r="H33" s="11"/>
      <c r="I33" s="11"/>
      <c r="J33" s="120"/>
      <c r="K33" s="51"/>
      <c r="L33" s="11"/>
      <c r="M33" s="11"/>
      <c r="N33" s="11"/>
      <c r="O33" s="11"/>
      <c r="P33" s="11"/>
    </row>
    <row r="34" spans="2:16" s="13" customFormat="1" x14ac:dyDescent="0.25">
      <c r="B34" s="11"/>
      <c r="C34" s="11"/>
      <c r="D34" s="12"/>
      <c r="F34" s="119"/>
      <c r="G34" s="119"/>
      <c r="H34" s="11"/>
      <c r="I34" s="11"/>
      <c r="J34" s="120"/>
      <c r="K34" s="51"/>
      <c r="L34" s="11"/>
      <c r="M34" s="11"/>
      <c r="N34" s="11"/>
      <c r="O34" s="11"/>
      <c r="P34" s="11"/>
    </row>
    <row r="35" spans="2:16" s="13" customFormat="1" x14ac:dyDescent="0.25">
      <c r="B35" s="11"/>
      <c r="C35" s="11"/>
      <c r="D35" s="12"/>
      <c r="F35" s="119"/>
      <c r="G35" s="119"/>
      <c r="H35" s="11"/>
      <c r="I35" s="11"/>
      <c r="J35" s="120"/>
      <c r="K35" s="51"/>
      <c r="L35" s="11"/>
      <c r="M35" s="11"/>
      <c r="N35" s="11"/>
      <c r="O35" s="11"/>
      <c r="P35" s="11"/>
    </row>
    <row r="36" spans="2:16" s="13" customFormat="1" x14ac:dyDescent="0.25">
      <c r="B36" s="11"/>
      <c r="C36" s="11"/>
      <c r="D36" s="12"/>
      <c r="F36" s="119"/>
      <c r="G36" s="119"/>
      <c r="H36" s="11"/>
      <c r="I36" s="11"/>
      <c r="J36" s="120"/>
      <c r="K36" s="51"/>
      <c r="L36" s="11"/>
      <c r="M36" s="11"/>
      <c r="N36" s="11"/>
      <c r="O36" s="11"/>
      <c r="P36" s="11"/>
    </row>
    <row r="37" spans="2:16" s="13" customFormat="1" x14ac:dyDescent="0.25">
      <c r="B37" s="11"/>
      <c r="C37" s="11"/>
      <c r="D37" s="12"/>
      <c r="F37" s="119"/>
      <c r="G37" s="119"/>
      <c r="H37" s="11"/>
      <c r="I37" s="11"/>
      <c r="J37" s="120"/>
      <c r="K37" s="51"/>
      <c r="L37" s="11"/>
      <c r="M37" s="11"/>
      <c r="N37" s="11"/>
      <c r="O37" s="11"/>
      <c r="P37" s="11"/>
    </row>
    <row r="38" spans="2:16" s="13" customFormat="1" x14ac:dyDescent="0.25">
      <c r="B38" s="11"/>
      <c r="C38" s="11"/>
      <c r="D38" s="12"/>
      <c r="F38" s="119"/>
      <c r="G38" s="119"/>
      <c r="H38" s="11"/>
      <c r="I38" s="11"/>
      <c r="J38" s="120"/>
      <c r="K38" s="51"/>
      <c r="L38" s="11"/>
      <c r="M38" s="11"/>
      <c r="N38" s="11"/>
      <c r="O38" s="11"/>
      <c r="P38" s="11"/>
    </row>
  </sheetData>
  <autoFilter ref="B4:Q19" xr:uid="{00000000-0009-0000-0000-000003000000}">
    <filterColumn colId="1" showButton="0"/>
  </autoFilter>
  <mergeCells count="11">
    <mergeCell ref="B2:P2"/>
    <mergeCell ref="M3:P3"/>
    <mergeCell ref="B3:J3"/>
    <mergeCell ref="C4:D4"/>
    <mergeCell ref="K3:L3"/>
    <mergeCell ref="B6:B9"/>
    <mergeCell ref="B19:J19"/>
    <mergeCell ref="N19:P19"/>
    <mergeCell ref="B10:B13"/>
    <mergeCell ref="B14:B15"/>
    <mergeCell ref="B16:B18"/>
  </mergeCells>
  <conditionalFormatting sqref="P5:P10 P12:P18">
    <cfRule type="containsText" dxfId="37" priority="7" operator="containsText" text="Incumplida - atrasada">
      <formula>NOT(ISERROR(SEARCH("Incumplida - atrasada",P5)))</formula>
    </cfRule>
    <cfRule type="containsText" dxfId="36" priority="8" operator="containsText" text="Sin avance">
      <formula>NOT(ISERROR(SEARCH("Sin avance",P5)))</formula>
    </cfRule>
    <cfRule type="containsText" dxfId="35" priority="9" operator="containsText" text="En ejecución">
      <formula>NOT(ISERROR(SEARCH("En ejecución",P5)))</formula>
    </cfRule>
    <cfRule type="containsText" dxfId="34" priority="10" operator="containsText" text="Cumplida con observación y/o recomendación">
      <formula>NOT(ISERROR(SEARCH("Cumplida con observación y/o recomendación",P5)))</formula>
    </cfRule>
    <cfRule type="containsText" dxfId="33" priority="11" operator="containsText" text="Cumplida">
      <formula>NOT(ISERROR(SEARCH("Cumplida",P5)))</formula>
    </cfRule>
    <cfRule type="containsText" dxfId="32" priority="12" operator="containsText" text="Sin iniciar">
      <formula>NOT(ISERROR(SEARCH("Sin iniciar",P5)))</formula>
    </cfRule>
  </conditionalFormatting>
  <conditionalFormatting sqref="P11">
    <cfRule type="containsText" priority="1" operator="containsText" text="Incumplida - atrasada">
      <formula>NOT(ISERROR(SEARCH("Incumplida - atrasada",P11)))</formula>
    </cfRule>
    <cfRule type="containsText" dxfId="31" priority="2" operator="containsText" text="Sin avance">
      <formula>NOT(ISERROR(SEARCH("Sin avance",P11)))</formula>
    </cfRule>
    <cfRule type="containsText" dxfId="30" priority="3" operator="containsText" text="En ejecución">
      <formula>NOT(ISERROR(SEARCH("En ejecución",P11)))</formula>
    </cfRule>
    <cfRule type="containsText" dxfId="29" priority="4" operator="containsText" text="Cumplida con observación y/o recomendación">
      <formula>NOT(ISERROR(SEARCH("Cumplida con observación y/o recomendación",P11)))</formula>
    </cfRule>
    <cfRule type="containsText" dxfId="28" priority="5" operator="containsText" text="Cumplida">
      <formula>NOT(ISERROR(SEARCH("Cumplida",P11)))</formula>
    </cfRule>
    <cfRule type="containsText" dxfId="27" priority="6" operator="containsText" text="Sin iniciar">
      <formula>NOT(ISERROR(SEARCH("Sin iniciar",P11)))</formula>
    </cfRule>
  </conditionalFormatting>
  <printOptions horizontalCentered="1"/>
  <pageMargins left="0.70866141732283472" right="0.70866141732283472" top="0.27559055118110237" bottom="0.31496062992125984" header="0.31496062992125984" footer="0.31496062992125984"/>
  <pageSetup paperSize="9" scale="22" fitToHeight="3" orientation="landscape" r:id="rId1"/>
  <ignoredErrors>
    <ignoredError sqref="C5:D18"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Parámetros!$A$3:$A$8</xm:f>
          </x14:formula1>
          <xm:sqref>P5:P18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P17"/>
  <sheetViews>
    <sheetView zoomScale="93" zoomScaleNormal="93" workbookViewId="0">
      <selection activeCell="F9" sqref="F9:F10"/>
    </sheetView>
  </sheetViews>
  <sheetFormatPr baseColWidth="10" defaultColWidth="11.42578125" defaultRowHeight="15" x14ac:dyDescent="0.25"/>
  <cols>
    <col min="1" max="1" width="4.85546875" customWidth="1"/>
    <col min="2" max="2" width="19.85546875" customWidth="1"/>
    <col min="3" max="3" width="6.140625" customWidth="1"/>
    <col min="4" max="4" width="52.5703125" style="10" customWidth="1"/>
    <col min="5" max="5" width="37.42578125" style="10" customWidth="1"/>
    <col min="6" max="6" width="37.28515625" style="128" customWidth="1"/>
    <col min="7" max="7" width="21.42578125" style="128" customWidth="1"/>
    <col min="8" max="8" width="31.85546875" customWidth="1"/>
    <col min="9" max="9" width="44.28515625" customWidth="1"/>
    <col min="10" max="10" width="27.28515625" style="129" customWidth="1"/>
    <col min="11" max="11" width="16.42578125" bestFit="1" customWidth="1"/>
    <col min="12" max="12" width="66.140625" customWidth="1"/>
    <col min="13" max="13" width="15.5703125" style="15" customWidth="1"/>
    <col min="14" max="14" width="99.28515625" customWidth="1"/>
    <col min="15" max="15" width="56.28515625" customWidth="1"/>
    <col min="16" max="16" width="18.85546875" customWidth="1"/>
    <col min="17" max="17" width="37.140625" customWidth="1"/>
  </cols>
  <sheetData>
    <row r="1" spans="2:16" ht="15.75" thickBot="1" x14ac:dyDescent="0.3"/>
    <row r="2" spans="2:16" ht="19.5" thickBot="1" x14ac:dyDescent="0.3">
      <c r="B2" s="221" t="s">
        <v>27</v>
      </c>
      <c r="C2" s="222"/>
      <c r="D2" s="222"/>
      <c r="E2" s="222"/>
      <c r="F2" s="222"/>
      <c r="G2" s="222"/>
      <c r="H2" s="222"/>
      <c r="I2" s="222"/>
      <c r="J2" s="222"/>
      <c r="K2" s="249"/>
      <c r="L2" s="249"/>
      <c r="M2" s="222"/>
      <c r="N2" s="222"/>
      <c r="O2" s="222"/>
      <c r="P2" s="223"/>
    </row>
    <row r="3" spans="2:16" ht="18.75" customHeight="1" x14ac:dyDescent="0.25">
      <c r="B3" s="224" t="s">
        <v>400</v>
      </c>
      <c r="C3" s="225"/>
      <c r="D3" s="225"/>
      <c r="E3" s="225"/>
      <c r="F3" s="225"/>
      <c r="G3" s="225"/>
      <c r="H3" s="225"/>
      <c r="I3" s="225"/>
      <c r="J3" s="225"/>
      <c r="K3" s="257" t="s">
        <v>29</v>
      </c>
      <c r="L3" s="258"/>
      <c r="M3" s="267" t="s">
        <v>30</v>
      </c>
      <c r="N3" s="252"/>
      <c r="O3" s="252"/>
      <c r="P3" s="253"/>
    </row>
    <row r="4" spans="2:16" ht="55.5" customHeight="1" x14ac:dyDescent="0.25">
      <c r="B4" s="16" t="s">
        <v>31</v>
      </c>
      <c r="C4" s="227" t="s">
        <v>32</v>
      </c>
      <c r="D4" s="266"/>
      <c r="E4" s="49" t="s">
        <v>33</v>
      </c>
      <c r="F4" s="49" t="s">
        <v>34</v>
      </c>
      <c r="G4" s="49" t="s">
        <v>35</v>
      </c>
      <c r="H4" s="49" t="s">
        <v>36</v>
      </c>
      <c r="I4" s="49" t="s">
        <v>37</v>
      </c>
      <c r="J4" s="149" t="s">
        <v>38</v>
      </c>
      <c r="K4" s="23" t="s">
        <v>39</v>
      </c>
      <c r="L4" s="87" t="s">
        <v>40</v>
      </c>
      <c r="M4" s="150" t="s">
        <v>41</v>
      </c>
      <c r="N4" s="124" t="s">
        <v>42</v>
      </c>
      <c r="O4" s="125" t="s">
        <v>43</v>
      </c>
      <c r="P4" s="126" t="s">
        <v>44</v>
      </c>
    </row>
    <row r="5" spans="2:16" ht="273.75" customHeight="1" x14ac:dyDescent="0.25">
      <c r="B5" s="243" t="s">
        <v>401</v>
      </c>
      <c r="C5" s="82" t="s">
        <v>46</v>
      </c>
      <c r="D5" s="22" t="s">
        <v>402</v>
      </c>
      <c r="E5" s="22" t="s">
        <v>403</v>
      </c>
      <c r="F5" s="41" t="s">
        <v>404</v>
      </c>
      <c r="G5" s="30" t="s">
        <v>405</v>
      </c>
      <c r="H5" s="76" t="s">
        <v>406</v>
      </c>
      <c r="I5" s="76" t="s">
        <v>407</v>
      </c>
      <c r="J5" s="140" t="s">
        <v>408</v>
      </c>
      <c r="K5" s="136">
        <v>1</v>
      </c>
      <c r="L5" s="184" t="s">
        <v>409</v>
      </c>
      <c r="M5" s="116">
        <v>1</v>
      </c>
      <c r="N5" s="22" t="s">
        <v>410</v>
      </c>
      <c r="O5" s="79" t="s">
        <v>78</v>
      </c>
      <c r="P5" s="73" t="s">
        <v>8</v>
      </c>
    </row>
    <row r="6" spans="2:16" ht="264.75" customHeight="1" x14ac:dyDescent="0.25">
      <c r="B6" s="243"/>
      <c r="C6" s="82" t="s">
        <v>411</v>
      </c>
      <c r="D6" s="76" t="s">
        <v>412</v>
      </c>
      <c r="E6" s="76" t="s">
        <v>413</v>
      </c>
      <c r="F6" s="21" t="s">
        <v>414</v>
      </c>
      <c r="G6" s="21" t="s">
        <v>415</v>
      </c>
      <c r="H6" s="22" t="s">
        <v>416</v>
      </c>
      <c r="I6" s="76" t="s">
        <v>417</v>
      </c>
      <c r="J6" s="140" t="s">
        <v>418</v>
      </c>
      <c r="K6" s="136">
        <v>1</v>
      </c>
      <c r="L6" s="104" t="s">
        <v>419</v>
      </c>
      <c r="M6" s="178">
        <v>1</v>
      </c>
      <c r="N6" s="22" t="s">
        <v>420</v>
      </c>
      <c r="O6" s="30" t="s">
        <v>78</v>
      </c>
      <c r="P6" s="73" t="s">
        <v>8</v>
      </c>
    </row>
    <row r="7" spans="2:16" ht="399" customHeight="1" x14ac:dyDescent="0.25">
      <c r="B7" s="243"/>
      <c r="C7" s="82" t="s">
        <v>165</v>
      </c>
      <c r="D7" s="22" t="s">
        <v>421</v>
      </c>
      <c r="E7" s="43" t="s">
        <v>422</v>
      </c>
      <c r="F7" s="41" t="s">
        <v>423</v>
      </c>
      <c r="G7" s="30" t="s">
        <v>405</v>
      </c>
      <c r="H7" s="76" t="s">
        <v>424</v>
      </c>
      <c r="I7" s="43" t="s">
        <v>425</v>
      </c>
      <c r="J7" s="140" t="s">
        <v>426</v>
      </c>
      <c r="K7" s="136">
        <v>1</v>
      </c>
      <c r="L7" s="184" t="s">
        <v>427</v>
      </c>
      <c r="M7" s="116">
        <v>1</v>
      </c>
      <c r="N7" s="76" t="s">
        <v>428</v>
      </c>
      <c r="O7" s="22" t="s">
        <v>429</v>
      </c>
      <c r="P7" s="73" t="s">
        <v>9</v>
      </c>
    </row>
    <row r="8" spans="2:16" ht="192" customHeight="1" x14ac:dyDescent="0.25">
      <c r="B8" s="243"/>
      <c r="C8" s="82" t="s">
        <v>176</v>
      </c>
      <c r="D8" s="22" t="s">
        <v>430</v>
      </c>
      <c r="E8" s="22" t="s">
        <v>431</v>
      </c>
      <c r="F8" s="41" t="s">
        <v>432</v>
      </c>
      <c r="G8" s="41" t="s">
        <v>122</v>
      </c>
      <c r="H8" s="43" t="s">
        <v>433</v>
      </c>
      <c r="I8" s="43" t="s">
        <v>434</v>
      </c>
      <c r="J8" s="140" t="s">
        <v>435</v>
      </c>
      <c r="K8" s="136">
        <v>1</v>
      </c>
      <c r="L8" s="184" t="s">
        <v>436</v>
      </c>
      <c r="M8" s="151">
        <v>1</v>
      </c>
      <c r="N8" s="76" t="s">
        <v>437</v>
      </c>
      <c r="O8" s="21" t="s">
        <v>78</v>
      </c>
      <c r="P8" s="73" t="s">
        <v>8</v>
      </c>
    </row>
    <row r="9" spans="2:16" ht="249.75" customHeight="1" x14ac:dyDescent="0.25">
      <c r="B9" s="284" t="s">
        <v>438</v>
      </c>
      <c r="C9" s="215" t="s">
        <v>439</v>
      </c>
      <c r="D9" s="282" t="s">
        <v>440</v>
      </c>
      <c r="E9" s="282" t="s">
        <v>441</v>
      </c>
      <c r="F9" s="213" t="s">
        <v>442</v>
      </c>
      <c r="G9" s="213" t="s">
        <v>443</v>
      </c>
      <c r="H9" s="213" t="s">
        <v>444</v>
      </c>
      <c r="I9" s="213" t="s">
        <v>445</v>
      </c>
      <c r="J9" s="217" t="s">
        <v>446</v>
      </c>
      <c r="K9" s="280">
        <v>1</v>
      </c>
      <c r="L9" s="278" t="s">
        <v>447</v>
      </c>
      <c r="M9" s="276">
        <v>1</v>
      </c>
      <c r="N9" s="272" t="s">
        <v>448</v>
      </c>
      <c r="O9" s="213" t="s">
        <v>78</v>
      </c>
      <c r="P9" s="274" t="s">
        <v>8</v>
      </c>
    </row>
    <row r="10" spans="2:16" ht="254.25" customHeight="1" x14ac:dyDescent="0.25">
      <c r="B10" s="285"/>
      <c r="C10" s="216"/>
      <c r="D10" s="283"/>
      <c r="E10" s="283"/>
      <c r="F10" s="214"/>
      <c r="G10" s="214"/>
      <c r="H10" s="214"/>
      <c r="I10" s="214"/>
      <c r="J10" s="218"/>
      <c r="K10" s="281"/>
      <c r="L10" s="279"/>
      <c r="M10" s="277"/>
      <c r="N10" s="273"/>
      <c r="O10" s="214"/>
      <c r="P10" s="275"/>
    </row>
    <row r="11" spans="2:16" ht="243.75" customHeight="1" x14ac:dyDescent="0.25">
      <c r="B11" s="243" t="s">
        <v>449</v>
      </c>
      <c r="C11" s="82" t="s">
        <v>450</v>
      </c>
      <c r="D11" s="22" t="s">
        <v>451</v>
      </c>
      <c r="E11" s="22" t="s">
        <v>452</v>
      </c>
      <c r="F11" s="21" t="s">
        <v>453</v>
      </c>
      <c r="G11" s="21" t="s">
        <v>122</v>
      </c>
      <c r="H11" s="22" t="s">
        <v>454</v>
      </c>
      <c r="I11" s="22" t="s">
        <v>455</v>
      </c>
      <c r="J11" s="140" t="s">
        <v>456</v>
      </c>
      <c r="K11" s="136">
        <v>1</v>
      </c>
      <c r="L11" s="104" t="s">
        <v>457</v>
      </c>
      <c r="M11" s="151">
        <v>1</v>
      </c>
      <c r="N11" s="76" t="s">
        <v>458</v>
      </c>
      <c r="O11" s="22" t="s">
        <v>459</v>
      </c>
      <c r="P11" s="177" t="s">
        <v>9</v>
      </c>
    </row>
    <row r="12" spans="2:16" ht="261.75" customHeight="1" x14ac:dyDescent="0.25">
      <c r="B12" s="243"/>
      <c r="C12" s="82" t="s">
        <v>460</v>
      </c>
      <c r="D12" s="22" t="s">
        <v>461</v>
      </c>
      <c r="E12" s="22" t="s">
        <v>462</v>
      </c>
      <c r="F12" s="21" t="s">
        <v>453</v>
      </c>
      <c r="G12" s="21" t="s">
        <v>122</v>
      </c>
      <c r="H12" s="22" t="s">
        <v>463</v>
      </c>
      <c r="I12" s="22" t="s">
        <v>464</v>
      </c>
      <c r="J12" s="140" t="s">
        <v>465</v>
      </c>
      <c r="K12" s="136">
        <v>1</v>
      </c>
      <c r="L12" s="104" t="s">
        <v>466</v>
      </c>
      <c r="M12" s="151">
        <v>1</v>
      </c>
      <c r="N12" s="76" t="s">
        <v>467</v>
      </c>
      <c r="O12" s="79" t="s">
        <v>78</v>
      </c>
      <c r="P12" s="73" t="s">
        <v>8</v>
      </c>
    </row>
    <row r="13" spans="2:16" ht="135.75" customHeight="1" x14ac:dyDescent="0.25">
      <c r="B13" s="243"/>
      <c r="C13" s="82" t="s">
        <v>468</v>
      </c>
      <c r="D13" s="22" t="s">
        <v>469</v>
      </c>
      <c r="E13" s="22" t="s">
        <v>470</v>
      </c>
      <c r="F13" s="21" t="s">
        <v>453</v>
      </c>
      <c r="G13" s="21" t="s">
        <v>471</v>
      </c>
      <c r="H13" s="22" t="s">
        <v>472</v>
      </c>
      <c r="I13" s="22" t="s">
        <v>473</v>
      </c>
      <c r="J13" s="140" t="s">
        <v>474</v>
      </c>
      <c r="K13" s="47">
        <v>1</v>
      </c>
      <c r="L13" s="104" t="s">
        <v>54</v>
      </c>
      <c r="M13" s="151">
        <v>1</v>
      </c>
      <c r="N13" s="30" t="s">
        <v>55</v>
      </c>
      <c r="O13" s="79" t="s">
        <v>78</v>
      </c>
      <c r="P13" s="72" t="s">
        <v>8</v>
      </c>
    </row>
    <row r="14" spans="2:16" ht="272.25" customHeight="1" x14ac:dyDescent="0.25">
      <c r="B14" s="243" t="s">
        <v>475</v>
      </c>
      <c r="C14" s="82" t="s">
        <v>352</v>
      </c>
      <c r="D14" s="22" t="s">
        <v>476</v>
      </c>
      <c r="E14" s="22" t="s">
        <v>477</v>
      </c>
      <c r="F14" s="21" t="s">
        <v>478</v>
      </c>
      <c r="G14" s="41" t="s">
        <v>479</v>
      </c>
      <c r="H14" s="43" t="s">
        <v>480</v>
      </c>
      <c r="I14" s="43" t="s">
        <v>481</v>
      </c>
      <c r="J14" s="140" t="s">
        <v>482</v>
      </c>
      <c r="K14" s="136">
        <v>1</v>
      </c>
      <c r="L14" s="185" t="s">
        <v>483</v>
      </c>
      <c r="M14" s="116">
        <v>1</v>
      </c>
      <c r="N14" s="22" t="s">
        <v>484</v>
      </c>
      <c r="O14" s="79" t="s">
        <v>78</v>
      </c>
      <c r="P14" s="73" t="s">
        <v>8</v>
      </c>
    </row>
    <row r="15" spans="2:16" ht="102" customHeight="1" x14ac:dyDescent="0.25">
      <c r="B15" s="243"/>
      <c r="C15" s="82" t="s">
        <v>106</v>
      </c>
      <c r="D15" s="22" t="s">
        <v>485</v>
      </c>
      <c r="E15" s="22" t="s">
        <v>486</v>
      </c>
      <c r="F15" s="21" t="s">
        <v>487</v>
      </c>
      <c r="G15" s="21" t="s">
        <v>488</v>
      </c>
      <c r="H15" s="22" t="s">
        <v>489</v>
      </c>
      <c r="I15" s="22" t="s">
        <v>490</v>
      </c>
      <c r="J15" s="140" t="s">
        <v>491</v>
      </c>
      <c r="K15" s="136">
        <v>1</v>
      </c>
      <c r="L15" s="184" t="s">
        <v>492</v>
      </c>
      <c r="M15" s="151">
        <v>1</v>
      </c>
      <c r="N15" s="76" t="s">
        <v>493</v>
      </c>
      <c r="O15" s="79" t="s">
        <v>78</v>
      </c>
      <c r="P15" s="73" t="s">
        <v>8</v>
      </c>
    </row>
    <row r="16" spans="2:16" ht="252.75" customHeight="1" thickBot="1" x14ac:dyDescent="0.3">
      <c r="B16" s="86" t="s">
        <v>494</v>
      </c>
      <c r="C16" s="112" t="s">
        <v>495</v>
      </c>
      <c r="D16" s="111" t="s">
        <v>496</v>
      </c>
      <c r="E16" s="80" t="s">
        <v>497</v>
      </c>
      <c r="F16" s="118" t="s">
        <v>442</v>
      </c>
      <c r="G16" s="118" t="s">
        <v>498</v>
      </c>
      <c r="H16" s="80" t="s">
        <v>499</v>
      </c>
      <c r="I16" s="80" t="s">
        <v>500</v>
      </c>
      <c r="J16" s="141" t="s">
        <v>501</v>
      </c>
      <c r="K16" s="154">
        <v>1</v>
      </c>
      <c r="L16" s="186" t="s">
        <v>502</v>
      </c>
      <c r="M16" s="176">
        <v>1</v>
      </c>
      <c r="N16" s="76" t="s">
        <v>503</v>
      </c>
      <c r="O16" s="79" t="s">
        <v>78</v>
      </c>
      <c r="P16" s="127" t="s">
        <v>8</v>
      </c>
    </row>
    <row r="17" spans="2:16" ht="19.5" thickBot="1" x14ac:dyDescent="0.35">
      <c r="B17" s="268" t="s">
        <v>504</v>
      </c>
      <c r="C17" s="269"/>
      <c r="D17" s="269"/>
      <c r="E17" s="269"/>
      <c r="F17" s="269"/>
      <c r="G17" s="269"/>
      <c r="H17" s="269"/>
      <c r="I17" s="269"/>
      <c r="J17" s="269"/>
      <c r="K17" s="152">
        <f>(K5+K6+K7+K8+K9+K11+K12+K13+K14+K15+K16)/11</f>
        <v>1</v>
      </c>
      <c r="L17" s="153"/>
      <c r="M17" s="20">
        <f>(M5+M6+M7+M8+M9+M11+M12+M13+M14+M15+M16)/11</f>
        <v>1</v>
      </c>
      <c r="N17" s="270"/>
      <c r="O17" s="270"/>
      <c r="P17" s="271"/>
    </row>
  </sheetData>
  <autoFilter ref="B4:P17" xr:uid="{00000000-0009-0000-0000-000004000000}">
    <filterColumn colId="1" showButton="0"/>
  </autoFilter>
  <mergeCells count="25">
    <mergeCell ref="C9:C10"/>
    <mergeCell ref="B9:B10"/>
    <mergeCell ref="B5:B8"/>
    <mergeCell ref="B11:B13"/>
    <mergeCell ref="B14:B15"/>
    <mergeCell ref="B17:J17"/>
    <mergeCell ref="N17:P17"/>
    <mergeCell ref="N9:N10"/>
    <mergeCell ref="O9:O10"/>
    <mergeCell ref="P9:P10"/>
    <mergeCell ref="M9:M10"/>
    <mergeCell ref="L9:L10"/>
    <mergeCell ref="K9:K10"/>
    <mergeCell ref="J9:J10"/>
    <mergeCell ref="I9:I10"/>
    <mergeCell ref="H9:H10"/>
    <mergeCell ref="G9:G10"/>
    <mergeCell ref="F9:F10"/>
    <mergeCell ref="E9:E10"/>
    <mergeCell ref="D9:D10"/>
    <mergeCell ref="B2:P2"/>
    <mergeCell ref="B3:J3"/>
    <mergeCell ref="M3:P3"/>
    <mergeCell ref="C4:D4"/>
    <mergeCell ref="K3:L3"/>
  </mergeCells>
  <conditionalFormatting sqref="P5:P9 P11:P16">
    <cfRule type="containsText" dxfId="26" priority="1" operator="containsText" text="Incumplida - atrasada">
      <formula>NOT(ISERROR(SEARCH("Incumplida - atrasada",P5)))</formula>
    </cfRule>
    <cfRule type="containsText" dxfId="25" priority="2" operator="containsText" text="Sin avance">
      <formula>NOT(ISERROR(SEARCH("Sin avance",P5)))</formula>
    </cfRule>
    <cfRule type="containsText" dxfId="24" priority="3" operator="containsText" text="En ejecución">
      <formula>NOT(ISERROR(SEARCH("En ejecución",P5)))</formula>
    </cfRule>
    <cfRule type="containsText" dxfId="23" priority="4" operator="containsText" text="Cumplida con observación y/o recomendación">
      <formula>NOT(ISERROR(SEARCH("Cumplida con observación y/o recomendación",P5)))</formula>
    </cfRule>
    <cfRule type="containsText" dxfId="22" priority="5" operator="containsText" text="Cumplida">
      <formula>NOT(ISERROR(SEARCH("Cumplida",P5)))</formula>
    </cfRule>
    <cfRule type="containsText" dxfId="21" priority="6" operator="containsText" text="Incumplida - atrasada">
      <formula>NOT(ISERROR(SEARCH("Incumplida - atrasada",P5)))</formula>
    </cfRule>
    <cfRule type="containsText" dxfId="20" priority="7" operator="containsText" text="Sin avance">
      <formula>NOT(ISERROR(SEARCH("Sin avance",P5)))</formula>
    </cfRule>
    <cfRule type="containsText" dxfId="19" priority="8" operator="containsText" text="En ejecución">
      <formula>NOT(ISERROR(SEARCH("En ejecución",P5)))</formula>
    </cfRule>
    <cfRule type="containsText" dxfId="18" priority="9" operator="containsText" text="Cumplida con observación y/o recomendación ">
      <formula>NOT(ISERROR(SEARCH("Cumplida con observación y/o recomendación ",P5)))</formula>
    </cfRule>
    <cfRule type="containsText" dxfId="17" priority="10" operator="containsText" text="Cumplida">
      <formula>NOT(ISERROR(SEARCH("Cumplida",P5)))</formula>
    </cfRule>
    <cfRule type="containsText" dxfId="16" priority="11" operator="containsText" text="Sin iniciar">
      <formula>NOT(ISERROR(SEARCH("Sin iniciar",P5)))</formula>
    </cfRule>
  </conditionalFormatting>
  <printOptions horizontalCentered="1"/>
  <pageMargins left="0.70866141732283472" right="0.70866141732283472" top="0.39370078740157483" bottom="0.39370078740157483" header="0.31496062992125984" footer="0.31496062992125984"/>
  <pageSetup paperSize="9" scale="24" fitToHeight="3" orientation="landscape" r:id="rId1"/>
  <ignoredErrors>
    <ignoredError sqref="C5:C16"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Parámetros!$A$3:$A$8</xm:f>
          </x14:formula1>
          <xm:sqref>P5:P9 P11:P16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P19"/>
  <sheetViews>
    <sheetView topLeftCell="K16" zoomScale="95" zoomScaleNormal="95" workbookViewId="0">
      <selection activeCell="O10" sqref="O10"/>
    </sheetView>
  </sheetViews>
  <sheetFormatPr baseColWidth="10" defaultColWidth="11.42578125" defaultRowHeight="15" x14ac:dyDescent="0.25"/>
  <cols>
    <col min="1" max="1" width="4.140625" customWidth="1"/>
    <col min="2" max="2" width="20.7109375" customWidth="1"/>
    <col min="3" max="3" width="5.42578125" bestFit="1" customWidth="1"/>
    <col min="4" max="4" width="35.7109375" style="10" customWidth="1"/>
    <col min="5" max="5" width="50.140625" style="10" customWidth="1"/>
    <col min="6" max="6" width="31" style="128" customWidth="1"/>
    <col min="7" max="7" width="20.5703125" style="15" customWidth="1"/>
    <col min="8" max="8" width="28.85546875" customWidth="1"/>
    <col min="9" max="9" width="58.28515625" customWidth="1"/>
    <col min="10" max="10" width="37.85546875" style="128" customWidth="1"/>
    <col min="11" max="11" width="15.140625" customWidth="1"/>
    <col min="12" max="12" width="56.85546875" customWidth="1"/>
    <col min="13" max="13" width="16.7109375" style="15" customWidth="1"/>
    <col min="14" max="14" width="99.140625" customWidth="1"/>
    <col min="15" max="15" width="67.42578125" customWidth="1"/>
    <col min="16" max="16" width="20.7109375" customWidth="1"/>
    <col min="17" max="17" width="20.5703125" customWidth="1"/>
  </cols>
  <sheetData>
    <row r="1" spans="2:16" ht="15.75" thickBot="1" x14ac:dyDescent="0.3"/>
    <row r="2" spans="2:16" ht="25.5" customHeight="1" thickBot="1" x14ac:dyDescent="0.3">
      <c r="B2" s="286" t="s">
        <v>27</v>
      </c>
      <c r="C2" s="287"/>
      <c r="D2" s="287"/>
      <c r="E2" s="287"/>
      <c r="F2" s="287"/>
      <c r="G2" s="287"/>
      <c r="H2" s="287"/>
      <c r="I2" s="287"/>
      <c r="J2" s="287"/>
      <c r="K2" s="287"/>
      <c r="L2" s="287"/>
      <c r="M2" s="287"/>
      <c r="N2" s="287"/>
      <c r="O2" s="287"/>
      <c r="P2" s="288"/>
    </row>
    <row r="3" spans="2:16" ht="18.75" customHeight="1" x14ac:dyDescent="0.25">
      <c r="B3" s="224" t="s">
        <v>505</v>
      </c>
      <c r="C3" s="225"/>
      <c r="D3" s="225"/>
      <c r="E3" s="225"/>
      <c r="F3" s="225"/>
      <c r="G3" s="225"/>
      <c r="H3" s="225"/>
      <c r="I3" s="225"/>
      <c r="J3" s="289"/>
      <c r="K3" s="237" t="s">
        <v>29</v>
      </c>
      <c r="L3" s="238"/>
      <c r="M3" s="290" t="s">
        <v>30</v>
      </c>
      <c r="N3" s="291"/>
      <c r="O3" s="291"/>
      <c r="P3" s="292"/>
    </row>
    <row r="4" spans="2:16" ht="42.75" x14ac:dyDescent="0.25">
      <c r="B4" s="16" t="s">
        <v>31</v>
      </c>
      <c r="C4" s="227" t="s">
        <v>32</v>
      </c>
      <c r="D4" s="227"/>
      <c r="E4" s="17" t="s">
        <v>33</v>
      </c>
      <c r="F4" s="17" t="s">
        <v>34</v>
      </c>
      <c r="G4" s="17" t="s">
        <v>35</v>
      </c>
      <c r="H4" s="17" t="s">
        <v>506</v>
      </c>
      <c r="I4" s="17" t="s">
        <v>507</v>
      </c>
      <c r="J4" s="18" t="s">
        <v>38</v>
      </c>
      <c r="K4" s="38" t="s">
        <v>39</v>
      </c>
      <c r="L4" s="19" t="s">
        <v>40</v>
      </c>
      <c r="M4" s="68" t="s">
        <v>41</v>
      </c>
      <c r="N4" s="69" t="s">
        <v>42</v>
      </c>
      <c r="O4" s="70" t="s">
        <v>43</v>
      </c>
      <c r="P4" s="71" t="s">
        <v>44</v>
      </c>
    </row>
    <row r="5" spans="2:16" ht="92.25" customHeight="1" x14ac:dyDescent="0.25">
      <c r="B5" s="243" t="s">
        <v>508</v>
      </c>
      <c r="C5" s="39" t="s">
        <v>275</v>
      </c>
      <c r="D5" s="22" t="s">
        <v>509</v>
      </c>
      <c r="E5" s="22" t="s">
        <v>510</v>
      </c>
      <c r="F5" s="21" t="s">
        <v>511</v>
      </c>
      <c r="G5" s="21" t="s">
        <v>512</v>
      </c>
      <c r="H5" s="21" t="s">
        <v>513</v>
      </c>
      <c r="I5" s="22" t="s">
        <v>514</v>
      </c>
      <c r="J5" s="24" t="s">
        <v>515</v>
      </c>
      <c r="K5" s="116">
        <v>1</v>
      </c>
      <c r="L5" s="21" t="s">
        <v>76</v>
      </c>
      <c r="M5" s="47">
        <v>1</v>
      </c>
      <c r="N5" s="30" t="s">
        <v>77</v>
      </c>
      <c r="O5" s="79" t="s">
        <v>78</v>
      </c>
      <c r="P5" s="48" t="s">
        <v>8</v>
      </c>
    </row>
    <row r="6" spans="2:16" ht="82.5" customHeight="1" x14ac:dyDescent="0.25">
      <c r="B6" s="243"/>
      <c r="C6" s="39" t="s">
        <v>57</v>
      </c>
      <c r="D6" s="22" t="s">
        <v>516</v>
      </c>
      <c r="E6" s="22" t="s">
        <v>517</v>
      </c>
      <c r="F6" s="21" t="s">
        <v>511</v>
      </c>
      <c r="G6" s="21" t="s">
        <v>512</v>
      </c>
      <c r="H6" s="22" t="s">
        <v>518</v>
      </c>
      <c r="I6" s="22" t="s">
        <v>519</v>
      </c>
      <c r="J6" s="24" t="s">
        <v>520</v>
      </c>
      <c r="K6" s="116">
        <v>1</v>
      </c>
      <c r="L6" s="21" t="s">
        <v>76</v>
      </c>
      <c r="M6" s="50">
        <v>1</v>
      </c>
      <c r="N6" s="30" t="s">
        <v>77</v>
      </c>
      <c r="O6" s="79" t="s">
        <v>78</v>
      </c>
      <c r="P6" s="26" t="s">
        <v>8</v>
      </c>
    </row>
    <row r="7" spans="2:16" ht="96" customHeight="1" x14ac:dyDescent="0.25">
      <c r="B7" s="243" t="s">
        <v>521</v>
      </c>
      <c r="C7" s="39" t="s">
        <v>68</v>
      </c>
      <c r="D7" s="22" t="s">
        <v>522</v>
      </c>
      <c r="E7" s="22" t="s">
        <v>523</v>
      </c>
      <c r="F7" s="21" t="s">
        <v>511</v>
      </c>
      <c r="G7" s="21" t="s">
        <v>524</v>
      </c>
      <c r="H7" s="21" t="s">
        <v>525</v>
      </c>
      <c r="I7" s="22" t="s">
        <v>526</v>
      </c>
      <c r="J7" s="24" t="s">
        <v>527</v>
      </c>
      <c r="K7" s="116">
        <v>1</v>
      </c>
      <c r="L7" s="21" t="s">
        <v>76</v>
      </c>
      <c r="M7" s="50">
        <v>1</v>
      </c>
      <c r="N7" s="30" t="s">
        <v>77</v>
      </c>
      <c r="O7" s="79" t="s">
        <v>78</v>
      </c>
      <c r="P7" s="26" t="s">
        <v>8</v>
      </c>
    </row>
    <row r="8" spans="2:16" ht="112.5" customHeight="1" x14ac:dyDescent="0.25">
      <c r="B8" s="243"/>
      <c r="C8" s="39" t="s">
        <v>196</v>
      </c>
      <c r="D8" s="81" t="s">
        <v>528</v>
      </c>
      <c r="E8" s="81" t="s">
        <v>529</v>
      </c>
      <c r="F8" s="25" t="s">
        <v>511</v>
      </c>
      <c r="G8" s="25" t="s">
        <v>471</v>
      </c>
      <c r="H8" s="25" t="s">
        <v>530</v>
      </c>
      <c r="I8" s="81" t="s">
        <v>531</v>
      </c>
      <c r="J8" s="130" t="s">
        <v>532</v>
      </c>
      <c r="K8" s="113">
        <v>1</v>
      </c>
      <c r="L8" s="21" t="s">
        <v>54</v>
      </c>
      <c r="M8" s="27">
        <v>1</v>
      </c>
      <c r="N8" s="30" t="s">
        <v>55</v>
      </c>
      <c r="O8" s="79" t="s">
        <v>78</v>
      </c>
      <c r="P8" s="72" t="s">
        <v>8</v>
      </c>
    </row>
    <row r="9" spans="2:16" ht="162" customHeight="1" x14ac:dyDescent="0.25">
      <c r="B9" s="243"/>
      <c r="C9" s="82" t="s">
        <v>204</v>
      </c>
      <c r="D9" s="22" t="s">
        <v>533</v>
      </c>
      <c r="E9" s="22" t="s">
        <v>534</v>
      </c>
      <c r="F9" s="21" t="s">
        <v>49</v>
      </c>
      <c r="G9" s="21" t="s">
        <v>535</v>
      </c>
      <c r="H9" s="22" t="s">
        <v>536</v>
      </c>
      <c r="I9" s="22" t="s">
        <v>537</v>
      </c>
      <c r="J9" s="24" t="s">
        <v>538</v>
      </c>
      <c r="K9" s="142">
        <v>1</v>
      </c>
      <c r="L9" s="43" t="s">
        <v>539</v>
      </c>
      <c r="M9" s="27">
        <v>1</v>
      </c>
      <c r="N9" s="76" t="s">
        <v>540</v>
      </c>
      <c r="O9" s="79" t="s">
        <v>78</v>
      </c>
      <c r="P9" s="73" t="s">
        <v>8</v>
      </c>
    </row>
    <row r="10" spans="2:16" ht="153" customHeight="1" x14ac:dyDescent="0.25">
      <c r="B10" s="243" t="s">
        <v>541</v>
      </c>
      <c r="C10" s="82" t="s">
        <v>80</v>
      </c>
      <c r="D10" s="22" t="s">
        <v>542</v>
      </c>
      <c r="E10" s="22" t="s">
        <v>543</v>
      </c>
      <c r="F10" s="21" t="s">
        <v>544</v>
      </c>
      <c r="G10" s="21" t="s">
        <v>545</v>
      </c>
      <c r="H10" s="22" t="s">
        <v>546</v>
      </c>
      <c r="I10" s="22" t="s">
        <v>547</v>
      </c>
      <c r="J10" s="24" t="s">
        <v>548</v>
      </c>
      <c r="K10" s="142">
        <v>1</v>
      </c>
      <c r="L10" s="43" t="s">
        <v>549</v>
      </c>
      <c r="M10" s="27">
        <v>1</v>
      </c>
      <c r="N10" s="22" t="s">
        <v>550</v>
      </c>
      <c r="O10" s="22" t="s">
        <v>551</v>
      </c>
      <c r="P10" s="73" t="s">
        <v>9</v>
      </c>
    </row>
    <row r="11" spans="2:16" ht="164.25" customHeight="1" x14ac:dyDescent="0.25">
      <c r="B11" s="243"/>
      <c r="C11" s="82" t="s">
        <v>87</v>
      </c>
      <c r="D11" s="22" t="s">
        <v>552</v>
      </c>
      <c r="E11" s="22" t="s">
        <v>553</v>
      </c>
      <c r="F11" s="21" t="s">
        <v>554</v>
      </c>
      <c r="G11" s="21" t="s">
        <v>228</v>
      </c>
      <c r="H11" s="22" t="s">
        <v>553</v>
      </c>
      <c r="I11" s="22" t="s">
        <v>555</v>
      </c>
      <c r="J11" s="24" t="s">
        <v>556</v>
      </c>
      <c r="K11" s="142">
        <v>1</v>
      </c>
      <c r="L11" s="43" t="s">
        <v>557</v>
      </c>
      <c r="M11" s="27">
        <v>1</v>
      </c>
      <c r="N11" s="76" t="s">
        <v>558</v>
      </c>
      <c r="O11" s="79" t="s">
        <v>78</v>
      </c>
      <c r="P11" s="73" t="s">
        <v>8</v>
      </c>
    </row>
    <row r="12" spans="2:16" ht="271.5" customHeight="1" x14ac:dyDescent="0.25">
      <c r="B12" s="243" t="s">
        <v>559</v>
      </c>
      <c r="C12" s="82" t="s">
        <v>352</v>
      </c>
      <c r="D12" s="22" t="s">
        <v>560</v>
      </c>
      <c r="E12" s="22" t="s">
        <v>561</v>
      </c>
      <c r="F12" s="21" t="s">
        <v>562</v>
      </c>
      <c r="G12" s="21" t="s">
        <v>218</v>
      </c>
      <c r="H12" s="22" t="s">
        <v>563</v>
      </c>
      <c r="I12" s="22" t="s">
        <v>564</v>
      </c>
      <c r="J12" s="24" t="s">
        <v>565</v>
      </c>
      <c r="K12" s="142">
        <v>1</v>
      </c>
      <c r="L12" s="43" t="s">
        <v>566</v>
      </c>
      <c r="M12" s="27">
        <v>1</v>
      </c>
      <c r="N12" s="76" t="s">
        <v>567</v>
      </c>
      <c r="O12" s="79" t="s">
        <v>78</v>
      </c>
      <c r="P12" s="73" t="s">
        <v>8</v>
      </c>
    </row>
    <row r="13" spans="2:16" ht="144" customHeight="1" x14ac:dyDescent="0.25">
      <c r="B13" s="243"/>
      <c r="C13" s="82" t="s">
        <v>106</v>
      </c>
      <c r="D13" s="22" t="s">
        <v>568</v>
      </c>
      <c r="E13" s="22" t="s">
        <v>569</v>
      </c>
      <c r="F13" s="21" t="s">
        <v>562</v>
      </c>
      <c r="G13" s="21" t="s">
        <v>228</v>
      </c>
      <c r="H13" s="22" t="s">
        <v>570</v>
      </c>
      <c r="I13" s="22" t="s">
        <v>571</v>
      </c>
      <c r="J13" s="24" t="s">
        <v>572</v>
      </c>
      <c r="K13" s="142">
        <v>1</v>
      </c>
      <c r="L13" s="43" t="s">
        <v>573</v>
      </c>
      <c r="M13" s="27">
        <v>1</v>
      </c>
      <c r="N13" s="76" t="s">
        <v>574</v>
      </c>
      <c r="O13" s="21" t="s">
        <v>78</v>
      </c>
      <c r="P13" s="73" t="s">
        <v>8</v>
      </c>
    </row>
    <row r="14" spans="2:16" ht="129.75" customHeight="1" x14ac:dyDescent="0.25">
      <c r="B14" s="243"/>
      <c r="C14" s="82" t="s">
        <v>362</v>
      </c>
      <c r="D14" s="22" t="s">
        <v>575</v>
      </c>
      <c r="E14" s="22" t="s">
        <v>576</v>
      </c>
      <c r="F14" s="21" t="s">
        <v>562</v>
      </c>
      <c r="G14" s="21" t="s">
        <v>545</v>
      </c>
      <c r="H14" s="22" t="s">
        <v>577</v>
      </c>
      <c r="I14" s="22" t="s">
        <v>578</v>
      </c>
      <c r="J14" s="24" t="s">
        <v>579</v>
      </c>
      <c r="K14" s="142">
        <v>1</v>
      </c>
      <c r="L14" s="43" t="s">
        <v>580</v>
      </c>
      <c r="M14" s="27">
        <v>1</v>
      </c>
      <c r="N14" s="22" t="s">
        <v>581</v>
      </c>
      <c r="O14" s="21" t="s">
        <v>78</v>
      </c>
      <c r="P14" s="73" t="s">
        <v>8</v>
      </c>
    </row>
    <row r="15" spans="2:16" ht="249.75" customHeight="1" x14ac:dyDescent="0.25">
      <c r="B15" s="243" t="s">
        <v>582</v>
      </c>
      <c r="C15" s="82" t="s">
        <v>372</v>
      </c>
      <c r="D15" s="22" t="s">
        <v>583</v>
      </c>
      <c r="E15" s="22" t="s">
        <v>584</v>
      </c>
      <c r="F15" s="21" t="s">
        <v>511</v>
      </c>
      <c r="G15" s="21" t="s">
        <v>545</v>
      </c>
      <c r="H15" s="22" t="s">
        <v>585</v>
      </c>
      <c r="I15" s="22" t="s">
        <v>586</v>
      </c>
      <c r="J15" s="24" t="s">
        <v>587</v>
      </c>
      <c r="K15" s="142">
        <v>1</v>
      </c>
      <c r="L15" s="43" t="s">
        <v>588</v>
      </c>
      <c r="M15" s="50">
        <v>1</v>
      </c>
      <c r="N15" s="22" t="s">
        <v>589</v>
      </c>
      <c r="O15" s="21" t="s">
        <v>78</v>
      </c>
      <c r="P15" s="73" t="s">
        <v>8</v>
      </c>
    </row>
    <row r="16" spans="2:16" ht="114" customHeight="1" x14ac:dyDescent="0.25">
      <c r="B16" s="243"/>
      <c r="C16" s="82" t="s">
        <v>380</v>
      </c>
      <c r="D16" s="22" t="s">
        <v>590</v>
      </c>
      <c r="E16" s="22" t="s">
        <v>591</v>
      </c>
      <c r="F16" s="21" t="s">
        <v>562</v>
      </c>
      <c r="G16" s="21" t="s">
        <v>228</v>
      </c>
      <c r="H16" s="22" t="s">
        <v>592</v>
      </c>
      <c r="I16" s="22" t="s">
        <v>593</v>
      </c>
      <c r="J16" s="24" t="s">
        <v>594</v>
      </c>
      <c r="K16" s="142">
        <v>1</v>
      </c>
      <c r="L16" s="43" t="s">
        <v>595</v>
      </c>
      <c r="M16" s="27">
        <v>1</v>
      </c>
      <c r="N16" s="76" t="s">
        <v>596</v>
      </c>
      <c r="O16" s="76" t="s">
        <v>597</v>
      </c>
      <c r="P16" s="73" t="s">
        <v>9</v>
      </c>
    </row>
    <row r="17" spans="2:16" ht="131.25" customHeight="1" x14ac:dyDescent="0.25">
      <c r="B17" s="243"/>
      <c r="C17" s="82" t="s">
        <v>390</v>
      </c>
      <c r="D17" s="22" t="s">
        <v>598</v>
      </c>
      <c r="E17" s="22" t="s">
        <v>599</v>
      </c>
      <c r="F17" s="21" t="s">
        <v>511</v>
      </c>
      <c r="G17" s="21" t="s">
        <v>228</v>
      </c>
      <c r="H17" s="22" t="s">
        <v>600</v>
      </c>
      <c r="I17" s="22" t="s">
        <v>601</v>
      </c>
      <c r="J17" s="24" t="s">
        <v>600</v>
      </c>
      <c r="K17" s="142">
        <v>1</v>
      </c>
      <c r="L17" s="43" t="s">
        <v>602</v>
      </c>
      <c r="M17" s="27">
        <v>1</v>
      </c>
      <c r="N17" s="76" t="s">
        <v>603</v>
      </c>
      <c r="O17" s="79" t="s">
        <v>78</v>
      </c>
      <c r="P17" s="73" t="s">
        <v>8</v>
      </c>
    </row>
    <row r="18" spans="2:16" ht="184.5" customHeight="1" thickBot="1" x14ac:dyDescent="0.3">
      <c r="B18" s="86" t="s">
        <v>604</v>
      </c>
      <c r="C18" s="112" t="s">
        <v>605</v>
      </c>
      <c r="D18" s="111" t="s">
        <v>606</v>
      </c>
      <c r="E18" s="111" t="s">
        <v>607</v>
      </c>
      <c r="F18" s="110" t="s">
        <v>562</v>
      </c>
      <c r="G18" s="110" t="s">
        <v>545</v>
      </c>
      <c r="H18" s="111" t="s">
        <v>608</v>
      </c>
      <c r="I18" s="111" t="s">
        <v>609</v>
      </c>
      <c r="J18" s="115" t="s">
        <v>610</v>
      </c>
      <c r="K18" s="142">
        <v>1</v>
      </c>
      <c r="L18" s="43" t="s">
        <v>611</v>
      </c>
      <c r="M18" s="27">
        <v>1</v>
      </c>
      <c r="N18" s="76" t="s">
        <v>612</v>
      </c>
      <c r="O18" s="79" t="s">
        <v>78</v>
      </c>
      <c r="P18" s="127" t="s">
        <v>8</v>
      </c>
    </row>
    <row r="19" spans="2:16" ht="19.5" thickBot="1" x14ac:dyDescent="0.35">
      <c r="B19" s="268" t="s">
        <v>613</v>
      </c>
      <c r="C19" s="269"/>
      <c r="D19" s="269"/>
      <c r="E19" s="269"/>
      <c r="F19" s="269"/>
      <c r="G19" s="269"/>
      <c r="H19" s="269"/>
      <c r="I19" s="269"/>
      <c r="J19" s="294"/>
      <c r="K19" s="20">
        <f>(K5+K6+K7+K8+K9+K10+K11+K12+K13+K14+K15+K16+K17+K18)/14</f>
        <v>1</v>
      </c>
      <c r="L19" s="77"/>
      <c r="M19" s="20">
        <f>(M5+M6+M7+M8+M9+M10+M11+M12+M13+M14+M15+M16+M17+M18)/14</f>
        <v>1</v>
      </c>
      <c r="N19" s="293"/>
      <c r="O19" s="270"/>
      <c r="P19" s="271"/>
    </row>
  </sheetData>
  <autoFilter ref="B4:P19" xr:uid="{00000000-0009-0000-0000-000005000000}">
    <filterColumn colId="1" showButton="0"/>
  </autoFilter>
  <mergeCells count="12">
    <mergeCell ref="N19:P19"/>
    <mergeCell ref="B5:B6"/>
    <mergeCell ref="B7:B9"/>
    <mergeCell ref="B10:B11"/>
    <mergeCell ref="B12:B14"/>
    <mergeCell ref="B15:B17"/>
    <mergeCell ref="B19:J19"/>
    <mergeCell ref="B2:P2"/>
    <mergeCell ref="B3:J3"/>
    <mergeCell ref="M3:P3"/>
    <mergeCell ref="C4:D4"/>
    <mergeCell ref="K3:L3"/>
  </mergeCells>
  <conditionalFormatting sqref="P5">
    <cfRule type="containsText" priority="6" operator="containsText" text="Incumplida - atrasada">
      <formula>NOT(ISERROR(SEARCH("Incumplida - atrasada",P5)))</formula>
    </cfRule>
    <cfRule type="containsText" dxfId="15" priority="7" operator="containsText" text="Sin avance">
      <formula>NOT(ISERROR(SEARCH("Sin avance",P5)))</formula>
    </cfRule>
    <cfRule type="containsText" dxfId="14" priority="8" operator="containsText" text="En ejecución">
      <formula>NOT(ISERROR(SEARCH("En ejecución",P5)))</formula>
    </cfRule>
    <cfRule type="containsText" dxfId="13" priority="9" operator="containsText" text="Cumplida con observación y/o recomendación">
      <formula>NOT(ISERROR(SEARCH("Cumplida con observación y/o recomendación",P5)))</formula>
    </cfRule>
    <cfRule type="containsText" dxfId="12" priority="10" operator="containsText" text="Cumplida">
      <formula>NOT(ISERROR(SEARCH("Cumplida",P5)))</formula>
    </cfRule>
    <cfRule type="containsText" dxfId="11" priority="11" operator="containsText" text="Sin iniciar">
      <formula>NOT(ISERROR(SEARCH("Sin iniciar",P5)))</formula>
    </cfRule>
  </conditionalFormatting>
  <conditionalFormatting sqref="P5:P18">
    <cfRule type="containsText" dxfId="10" priority="1" operator="containsText" text="Incumplida - atrasada">
      <formula>NOT(ISERROR(SEARCH("Incumplida - atrasada",P5)))</formula>
    </cfRule>
    <cfRule type="containsText" dxfId="9" priority="2" operator="containsText" text="Sin avance">
      <formula>NOT(ISERROR(SEARCH("Sin avance",P5)))</formula>
    </cfRule>
    <cfRule type="containsText" dxfId="8" priority="3" operator="containsText" text="En ejecución ">
      <formula>NOT(ISERROR(SEARCH("En ejecución ",P5)))</formula>
    </cfRule>
    <cfRule type="containsText" dxfId="7" priority="4" operator="containsText" text="Cumplida con observación y/o recomendación">
      <formula>NOT(ISERROR(SEARCH("Cumplida con observación y/o recomendación",P5)))</formula>
    </cfRule>
    <cfRule type="containsText" dxfId="6" priority="5" operator="containsText" text="Cumplida">
      <formula>NOT(ISERROR(SEARCH("Cumplida",P5)))</formula>
    </cfRule>
  </conditionalFormatting>
  <conditionalFormatting sqref="P6:P18">
    <cfRule type="containsText" dxfId="5" priority="12" operator="containsText" text="Incumplida -  atrasada">
      <formula>NOT(ISERROR(SEARCH("Incumplida -  atrasada",P6)))</formula>
    </cfRule>
    <cfRule type="containsText" dxfId="4" priority="13" operator="containsText" text="Sin avance">
      <formula>NOT(ISERROR(SEARCH("Sin avance",P6)))</formula>
    </cfRule>
    <cfRule type="containsText" dxfId="3" priority="14" operator="containsText" text="En ejecución">
      <formula>NOT(ISERROR(SEARCH("En ejecución",P6)))</formula>
    </cfRule>
    <cfRule type="containsText" dxfId="2" priority="15" operator="containsText" text="Cumplida con observación y/o recomendación">
      <formula>NOT(ISERROR(SEARCH("Cumplida con observación y/o recomendación",P6)))</formula>
    </cfRule>
    <cfRule type="containsText" dxfId="1" priority="16" operator="containsText" text="Cumplida">
      <formula>NOT(ISERROR(SEARCH("Cumplida",P6)))</formula>
    </cfRule>
    <cfRule type="containsText" dxfId="0" priority="17" operator="containsText" text="Sin iniciar">
      <formula>NOT(ISERROR(SEARCH("Sin iniciar",P6)))</formula>
    </cfRule>
  </conditionalFormatting>
  <printOptions horizontalCentered="1"/>
  <pageMargins left="0.57999999999999996" right="0.6" top="0.27559055118110237" bottom="0.31496062992125984" header="0.31496062992125984" footer="0.31496062992125984"/>
  <pageSetup paperSize="9" scale="24" fitToHeight="3" orientation="landscape" r:id="rId1"/>
  <ignoredErrors>
    <ignoredError sqref="C5:C18" numberStoredAsText="1"/>
  </ignoredError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Parámetros!$A$3:$A$7</xm:f>
          </x14:formula1>
          <xm:sqref>P5:P14</xm:sqref>
        </x14:dataValidation>
        <x14:dataValidation type="list" allowBlank="1" showInputMessage="1" showErrorMessage="1" xr:uid="{00000000-0002-0000-0500-000001000000}">
          <x14:formula1>
            <xm:f>Parámetros!$A$3:$A$8</xm:f>
          </x14:formula1>
          <xm:sqref>P15:P18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I8"/>
  <sheetViews>
    <sheetView workbookViewId="0">
      <selection activeCell="G6" sqref="G6"/>
    </sheetView>
  </sheetViews>
  <sheetFormatPr baseColWidth="10" defaultColWidth="11.42578125" defaultRowHeight="15" x14ac:dyDescent="0.25"/>
  <cols>
    <col min="1" max="1" width="23.7109375" customWidth="1"/>
    <col min="2" max="2" width="44" customWidth="1"/>
    <col min="8" max="8" width="21.42578125" customWidth="1"/>
    <col min="9" max="9" width="32.28515625" bestFit="1" customWidth="1"/>
  </cols>
  <sheetData>
    <row r="2" spans="1:9" x14ac:dyDescent="0.25">
      <c r="A2" s="1" t="s">
        <v>614</v>
      </c>
      <c r="B2" s="1" t="s">
        <v>615</v>
      </c>
      <c r="H2" s="31"/>
      <c r="I2" s="31"/>
    </row>
    <row r="3" spans="1:9" ht="44.25" customHeight="1" x14ac:dyDescent="0.25">
      <c r="A3" s="2" t="s">
        <v>7</v>
      </c>
      <c r="B3" s="3" t="s">
        <v>616</v>
      </c>
      <c r="H3" s="32"/>
      <c r="I3" s="33"/>
    </row>
    <row r="4" spans="1:9" ht="45.75" customHeight="1" x14ac:dyDescent="0.25">
      <c r="A4" s="4" t="s">
        <v>8</v>
      </c>
      <c r="B4" s="3" t="s">
        <v>617</v>
      </c>
      <c r="H4" s="32"/>
      <c r="I4" s="33"/>
    </row>
    <row r="5" spans="1:9" ht="61.5" customHeight="1" x14ac:dyDescent="0.25">
      <c r="A5" s="5" t="s">
        <v>9</v>
      </c>
      <c r="B5" s="3" t="s">
        <v>618</v>
      </c>
      <c r="H5" s="34"/>
      <c r="I5" s="33"/>
    </row>
    <row r="6" spans="1:9" ht="51" customHeight="1" x14ac:dyDescent="0.25">
      <c r="A6" s="6" t="s">
        <v>10</v>
      </c>
      <c r="B6" s="7" t="s">
        <v>619</v>
      </c>
      <c r="H6" s="32"/>
      <c r="I6" s="33"/>
    </row>
    <row r="7" spans="1:9" ht="66" customHeight="1" x14ac:dyDescent="0.25">
      <c r="A7" s="8" t="s">
        <v>11</v>
      </c>
      <c r="B7" s="7" t="s">
        <v>620</v>
      </c>
      <c r="H7" s="32"/>
      <c r="I7" s="33"/>
    </row>
    <row r="8" spans="1:9" x14ac:dyDescent="0.25">
      <c r="A8" s="9" t="s">
        <v>621</v>
      </c>
      <c r="B8" s="7" t="s">
        <v>622</v>
      </c>
      <c r="H8" s="32"/>
      <c r="I8" s="3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RESUMEN</vt:lpstr>
      <vt:lpstr>C1. Gestión del Riesgo</vt:lpstr>
      <vt:lpstr>C3. Rendicion de Cuentas </vt:lpstr>
      <vt:lpstr>C4. Atención a la Ciudadania</vt:lpstr>
      <vt:lpstr>C5. Transparencia y Acceso</vt:lpstr>
      <vt:lpstr>C6. Iniciativas Adicionales</vt:lpstr>
      <vt:lpstr>Parámetros</vt:lpstr>
      <vt:lpstr>'C3. Rendicion de Cuentas '!Títulos_a_imprimir</vt:lpstr>
      <vt:lpstr>'C4. Atención a la Ciudadania'!Títulos_a_imprimir</vt:lpstr>
      <vt:lpstr>'C5. Transparencia y Acceso'!Títulos_a_imprimir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Yazmín Beltrán Rodríguez</dc:creator>
  <cp:keywords/>
  <dc:description/>
  <cp:lastModifiedBy>Claudia Patricia Bautista Albarracin</cp:lastModifiedBy>
  <cp:revision/>
  <dcterms:created xsi:type="dcterms:W3CDTF">2023-05-03T16:24:07Z</dcterms:created>
  <dcterms:modified xsi:type="dcterms:W3CDTF">2024-01-15T22:21:30Z</dcterms:modified>
  <cp:category/>
  <cp:contentStatus/>
</cp:coreProperties>
</file>