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cretariadistritald-my.sharepoint.com/personal/crlopez_sdmujer_gov_co/Documents/7662 7671 7739/"/>
    </mc:Choice>
  </mc:AlternateContent>
  <xr:revisionPtr revIDLastSave="0" documentId="14_{C410BDA4-1F4F-4B7B-85C5-445295D635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ta 1" sheetId="40" r:id="rId1"/>
    <sheet name="Meta 2" sheetId="43" r:id="rId2"/>
    <sheet name="Meta 3" sheetId="44" r:id="rId3"/>
    <sheet name="Meta 4" sheetId="45" r:id="rId4"/>
    <sheet name="Meta 5" sheetId="46" r:id="rId5"/>
    <sheet name="Meta 6" sheetId="47" r:id="rId6"/>
    <sheet name="Meta 7" sheetId="48" r:id="rId7"/>
    <sheet name="Indicadores PA" sheetId="36" r:id="rId8"/>
    <sheet name="Hoja1" sheetId="42" state="hidden" r:id="rId9"/>
    <sheet name="Territorialización PA" sheetId="37" r:id="rId10"/>
    <sheet name="Control de Cambios" sheetId="41" r:id="rId11"/>
    <sheet name="LISTAS" sheetId="38" state="hidden" r:id="rId12"/>
  </sheets>
  <definedNames>
    <definedName name="_xlnm._FilterDatabase" localSheetId="7" hidden="1">'Indicadores PA'!$A$12:$AY$12</definedName>
    <definedName name="_xlnm.Print_Area" localSheetId="0">'Meta 1'!$A$1:$AD$48</definedName>
    <definedName name="_xlnm.Print_Area" localSheetId="1">'Meta 2'!$A$1:$AD$56</definedName>
    <definedName name="_xlnm.Print_Area" localSheetId="2">'Meta 3'!$A$1:$AD$48</definedName>
    <definedName name="_xlnm.Print_Area" localSheetId="3">'Meta 4'!$A$1:$AD$46</definedName>
    <definedName name="_xlnm.Print_Area" localSheetId="4">'Meta 5'!$A$1:$AD$42</definedName>
    <definedName name="_xlnm.Print_Area" localSheetId="5">'Meta 6'!$A$1:$AD$54</definedName>
    <definedName name="_xlnm.Print_Area" localSheetId="6">'Meta 7'!$A$1:$AD$44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4" i="48" l="1"/>
  <c r="P43" i="48"/>
  <c r="P42" i="48"/>
  <c r="P41" i="48"/>
  <c r="P36" i="48"/>
  <c r="P35" i="48"/>
  <c r="P30" i="48"/>
  <c r="AC25" i="48"/>
  <c r="N25" i="48"/>
  <c r="O25" i="48" s="1"/>
  <c r="AB24" i="48"/>
  <c r="AC24" i="48" s="1"/>
  <c r="AE25" i="48" s="1"/>
  <c r="N24" i="48"/>
  <c r="AD23" i="48"/>
  <c r="AC23" i="48"/>
  <c r="N23" i="48"/>
  <c r="O23" i="48" s="1"/>
  <c r="AC22" i="48"/>
  <c r="AE23" i="48" s="1"/>
  <c r="N22" i="48"/>
  <c r="P54" i="47"/>
  <c r="P53" i="47"/>
  <c r="P52" i="47"/>
  <c r="P51" i="47"/>
  <c r="P50" i="47"/>
  <c r="P49" i="47"/>
  <c r="P48" i="47"/>
  <c r="P47" i="47"/>
  <c r="P46" i="47"/>
  <c r="P45" i="47"/>
  <c r="P44" i="47"/>
  <c r="P43" i="47"/>
  <c r="P42" i="47"/>
  <c r="P41" i="47"/>
  <c r="P36" i="47"/>
  <c r="P35" i="47"/>
  <c r="P30" i="47"/>
  <c r="AC25" i="47"/>
  <c r="O25" i="47"/>
  <c r="N25" i="47"/>
  <c r="AB24" i="47"/>
  <c r="AD25" i="47" s="1"/>
  <c r="N24" i="47"/>
  <c r="AC23" i="47"/>
  <c r="AE23" i="47" s="1"/>
  <c r="N23" i="47"/>
  <c r="O23" i="47" s="1"/>
  <c r="AC22" i="47"/>
  <c r="N22" i="47"/>
  <c r="AC24" i="46"/>
  <c r="AE25" i="46" s="1"/>
  <c r="AC22" i="46"/>
  <c r="AE23" i="46" s="1"/>
  <c r="N25" i="46"/>
  <c r="O25" i="46" s="1"/>
  <c r="N24" i="46"/>
  <c r="O23" i="46"/>
  <c r="N23" i="46"/>
  <c r="N22" i="46"/>
  <c r="P42" i="46"/>
  <c r="P41" i="46"/>
  <c r="P36" i="46"/>
  <c r="P35" i="46"/>
  <c r="P30" i="46"/>
  <c r="AC25" i="45"/>
  <c r="AC24" i="45"/>
  <c r="AC23" i="45"/>
  <c r="AC22" i="45"/>
  <c r="N25" i="45"/>
  <c r="O25" i="45" s="1"/>
  <c r="N24" i="45"/>
  <c r="N23" i="45"/>
  <c r="O23" i="45" s="1"/>
  <c r="N22" i="45"/>
  <c r="C22" i="45"/>
  <c r="P46" i="45"/>
  <c r="P45" i="45"/>
  <c r="P44" i="45"/>
  <c r="P43" i="45"/>
  <c r="P42" i="45"/>
  <c r="P41" i="45"/>
  <c r="P36" i="45"/>
  <c r="P35" i="45"/>
  <c r="P30" i="45"/>
  <c r="AC25" i="44"/>
  <c r="AB24" i="44"/>
  <c r="AC24" i="44" s="1"/>
  <c r="AE25" i="44" s="1"/>
  <c r="AC23" i="44"/>
  <c r="AD23" i="44" s="1"/>
  <c r="AC22" i="44"/>
  <c r="N25" i="44"/>
  <c r="O25" i="44" s="1"/>
  <c r="N24" i="44"/>
  <c r="N23" i="44"/>
  <c r="G22" i="44"/>
  <c r="D22" i="44"/>
  <c r="C22" i="44"/>
  <c r="N22" i="44" s="1"/>
  <c r="P48" i="44"/>
  <c r="P47" i="44"/>
  <c r="P46" i="44"/>
  <c r="P45" i="44"/>
  <c r="P44" i="44"/>
  <c r="P43" i="44"/>
  <c r="P42" i="44"/>
  <c r="P41" i="44"/>
  <c r="P36" i="44"/>
  <c r="P35" i="44"/>
  <c r="P30" i="44"/>
  <c r="AD25" i="44"/>
  <c r="P47" i="43"/>
  <c r="P45" i="43"/>
  <c r="P43" i="43"/>
  <c r="P41" i="43"/>
  <c r="P60" i="43"/>
  <c r="P59" i="43"/>
  <c r="P58" i="43"/>
  <c r="P57" i="43"/>
  <c r="P56" i="43"/>
  <c r="P55" i="43"/>
  <c r="P54" i="43"/>
  <c r="P53" i="43"/>
  <c r="P52" i="43"/>
  <c r="P51" i="43"/>
  <c r="P50" i="43"/>
  <c r="P49" i="43"/>
  <c r="P48" i="43"/>
  <c r="P46" i="43"/>
  <c r="P44" i="43"/>
  <c r="P42" i="43"/>
  <c r="AC25" i="43"/>
  <c r="AB24" i="43"/>
  <c r="AC24" i="43" s="1"/>
  <c r="AC23" i="43"/>
  <c r="AD23" i="43" s="1"/>
  <c r="AC22" i="43"/>
  <c r="N25" i="43"/>
  <c r="O25" i="43" s="1"/>
  <c r="N24" i="43"/>
  <c r="N23" i="43"/>
  <c r="O23" i="43" s="1"/>
  <c r="N22" i="43"/>
  <c r="AD25" i="48" l="1"/>
  <c r="AC24" i="47"/>
  <c r="AE25" i="47" s="1"/>
  <c r="AD23" i="47"/>
  <c r="AE23" i="45"/>
  <c r="AE25" i="45"/>
  <c r="AE23" i="44"/>
  <c r="AE23" i="43"/>
  <c r="AE25" i="43"/>
  <c r="AD25" i="43"/>
  <c r="P36" i="43" l="1"/>
  <c r="P35" i="43"/>
  <c r="P30" i="43"/>
  <c r="AC25" i="40"/>
  <c r="AE25" i="40" s="1"/>
  <c r="AC24" i="40"/>
  <c r="AC23" i="40"/>
  <c r="AE23" i="40" s="1"/>
  <c r="AC22" i="40"/>
  <c r="N23" i="40"/>
  <c r="N25" i="40"/>
  <c r="O25" i="40" s="1"/>
  <c r="N24" i="40"/>
  <c r="E23" i="40"/>
  <c r="N22" i="40"/>
  <c r="AD23" i="40" l="1"/>
  <c r="AD25" i="40"/>
  <c r="O23" i="40"/>
  <c r="AS19" i="36" l="1"/>
  <c r="AT19" i="36" s="1"/>
  <c r="AS18" i="36"/>
  <c r="AT18" i="36" s="1"/>
  <c r="AS17" i="36"/>
  <c r="AT17" i="36" s="1"/>
  <c r="AS16" i="36"/>
  <c r="AT16" i="36" s="1"/>
  <c r="AS15" i="36"/>
  <c r="AT15" i="36" s="1"/>
  <c r="AS14" i="36"/>
  <c r="AT14" i="36" s="1"/>
  <c r="AS13" i="36"/>
  <c r="AT13" i="36" s="1"/>
  <c r="BK58" i="37"/>
  <c r="BJ58" i="37"/>
  <c r="BI58" i="37"/>
  <c r="BH58" i="37"/>
  <c r="BG58" i="37"/>
  <c r="BF58" i="37"/>
  <c r="BE58" i="37"/>
  <c r="BD58" i="37"/>
  <c r="BC58" i="37"/>
  <c r="BB58" i="37"/>
  <c r="BA58" i="37"/>
  <c r="AZ58" i="37"/>
  <c r="AW58" i="37"/>
  <c r="AV58" i="37"/>
  <c r="AU58" i="37"/>
  <c r="AT58" i="37"/>
  <c r="AS58" i="37"/>
  <c r="AR58" i="37"/>
  <c r="AQ58" i="37"/>
  <c r="AP58" i="37"/>
  <c r="AO58" i="37"/>
  <c r="AN58" i="37"/>
  <c r="AM58" i="37"/>
  <c r="AL58" i="37"/>
  <c r="AK58" i="37"/>
  <c r="AJ58" i="37"/>
  <c r="AI58" i="37"/>
  <c r="AH58" i="37"/>
  <c r="AE58" i="37"/>
  <c r="AD58" i="37"/>
  <c r="AC58" i="37"/>
  <c r="AB58" i="37"/>
  <c r="AA58" i="37"/>
  <c r="Z58" i="37"/>
  <c r="Y58" i="37"/>
  <c r="X58" i="37"/>
  <c r="W58" i="37"/>
  <c r="V58" i="37"/>
  <c r="U58" i="37"/>
  <c r="T58" i="37"/>
  <c r="Q58" i="37"/>
  <c r="P58" i="37"/>
  <c r="O58" i="37"/>
  <c r="N58" i="37"/>
  <c r="M58" i="37"/>
  <c r="L58" i="37"/>
  <c r="K58" i="37"/>
  <c r="J58" i="37"/>
  <c r="I58" i="37"/>
  <c r="H58" i="37"/>
  <c r="G58" i="37"/>
  <c r="F58" i="37"/>
  <c r="E58" i="37"/>
  <c r="D58" i="37"/>
  <c r="C58" i="37"/>
  <c r="B58" i="37"/>
  <c r="AY57" i="37"/>
  <c r="AX57" i="37"/>
  <c r="S57" i="37"/>
  <c r="R57" i="37"/>
  <c r="AY56" i="37"/>
  <c r="AX56" i="37"/>
  <c r="S56" i="37"/>
  <c r="R56" i="37"/>
  <c r="AY55" i="37"/>
  <c r="AX55" i="37"/>
  <c r="S55" i="37"/>
  <c r="R55" i="37"/>
  <c r="AY54" i="37"/>
  <c r="AX54" i="37"/>
  <c r="S54" i="37"/>
  <c r="R54" i="37"/>
  <c r="AY53" i="37"/>
  <c r="AX53" i="37"/>
  <c r="S53" i="37"/>
  <c r="R53" i="37"/>
  <c r="AY52" i="37"/>
  <c r="AX52" i="37"/>
  <c r="S52" i="37"/>
  <c r="R52" i="37"/>
  <c r="AY51" i="37"/>
  <c r="AX51" i="37"/>
  <c r="S51" i="37"/>
  <c r="R51" i="37"/>
  <c r="AY50" i="37"/>
  <c r="AX50" i="37"/>
  <c r="S50" i="37"/>
  <c r="R50" i="37"/>
  <c r="AY49" i="37"/>
  <c r="AX49" i="37"/>
  <c r="S49" i="37"/>
  <c r="R49" i="37"/>
  <c r="AY48" i="37"/>
  <c r="AX48" i="37"/>
  <c r="S48" i="37"/>
  <c r="R48" i="37"/>
  <c r="AY47" i="37"/>
  <c r="AX47" i="37"/>
  <c r="S47" i="37"/>
  <c r="R47" i="37"/>
  <c r="AY46" i="37"/>
  <c r="AX46" i="37"/>
  <c r="S46" i="37"/>
  <c r="R46" i="37"/>
  <c r="AY45" i="37"/>
  <c r="AX45" i="37"/>
  <c r="S45" i="37"/>
  <c r="R45" i="37"/>
  <c r="AY44" i="37"/>
  <c r="AX44" i="37"/>
  <c r="S44" i="37"/>
  <c r="R44" i="37"/>
  <c r="AY43" i="37"/>
  <c r="AX43" i="37"/>
  <c r="S43" i="37"/>
  <c r="R43" i="37"/>
  <c r="AY42" i="37"/>
  <c r="AX42" i="37"/>
  <c r="S42" i="37"/>
  <c r="R42" i="37"/>
  <c r="AY41" i="37"/>
  <c r="AX41" i="37"/>
  <c r="S41" i="37"/>
  <c r="R41" i="37"/>
  <c r="AY40" i="37"/>
  <c r="AX40" i="37"/>
  <c r="S40" i="37"/>
  <c r="R40" i="37"/>
  <c r="AY39" i="37"/>
  <c r="AX39" i="37"/>
  <c r="S39" i="37"/>
  <c r="R39" i="37"/>
  <c r="AY38" i="37"/>
  <c r="AX38" i="37"/>
  <c r="S38" i="37"/>
  <c r="R38" i="37"/>
  <c r="AY37" i="37"/>
  <c r="AY58" i="37"/>
  <c r="AX37" i="37"/>
  <c r="AX58" i="37"/>
  <c r="S37" i="37"/>
  <c r="S58" i="37"/>
  <c r="R37" i="37"/>
  <c r="R58" i="37"/>
  <c r="AW32" i="37"/>
  <c r="AV32" i="37"/>
  <c r="AU32" i="37"/>
  <c r="AT32" i="37"/>
  <c r="AS32" i="37"/>
  <c r="AR32" i="37"/>
  <c r="AQ32" i="37"/>
  <c r="AP32" i="37"/>
  <c r="AO32" i="37"/>
  <c r="AN32" i="37"/>
  <c r="AM32" i="37"/>
  <c r="AL32" i="37"/>
  <c r="AK32" i="37"/>
  <c r="AJ32" i="37"/>
  <c r="AI32" i="37"/>
  <c r="AH32" i="37"/>
  <c r="Q32" i="37"/>
  <c r="M32" i="37"/>
  <c r="I32" i="37"/>
  <c r="E32" i="37"/>
  <c r="AY12" i="37"/>
  <c r="AY13" i="37"/>
  <c r="AY14" i="37"/>
  <c r="AY15" i="37"/>
  <c r="AY16" i="37"/>
  <c r="AY17" i="37"/>
  <c r="AY18" i="37"/>
  <c r="AY19" i="37"/>
  <c r="AY20" i="37"/>
  <c r="AY21" i="37"/>
  <c r="AY22" i="37"/>
  <c r="AY23" i="37"/>
  <c r="AY24" i="37"/>
  <c r="AY25" i="37"/>
  <c r="AY26" i="37"/>
  <c r="AY27" i="37"/>
  <c r="AY28" i="37"/>
  <c r="AY29" i="37"/>
  <c r="AY30" i="37"/>
  <c r="AY31" i="37"/>
  <c r="AY11" i="37"/>
  <c r="S12" i="37"/>
  <c r="S13" i="37"/>
  <c r="S14" i="37"/>
  <c r="S15" i="37"/>
  <c r="S16" i="37"/>
  <c r="S17" i="37"/>
  <c r="S18" i="37"/>
  <c r="S19" i="37"/>
  <c r="S20" i="37"/>
  <c r="S21" i="37"/>
  <c r="S22" i="37"/>
  <c r="S23" i="37"/>
  <c r="S24" i="37"/>
  <c r="S25" i="37"/>
  <c r="S26" i="37"/>
  <c r="S27" i="37"/>
  <c r="S28" i="37"/>
  <c r="S29" i="37"/>
  <c r="S30" i="37"/>
  <c r="S31" i="37"/>
  <c r="S11" i="37"/>
  <c r="J32" i="37"/>
  <c r="K32" i="37"/>
  <c r="L32" i="37"/>
  <c r="AX14" i="37"/>
  <c r="AX15" i="37"/>
  <c r="AX16" i="37"/>
  <c r="AX17" i="37"/>
  <c r="AX18" i="37"/>
  <c r="AX19" i="37"/>
  <c r="AX20" i="37"/>
  <c r="AX21" i="37"/>
  <c r="AX22" i="37"/>
  <c r="P35" i="40"/>
  <c r="T32" i="37"/>
  <c r="U32" i="37"/>
  <c r="V32" i="37"/>
  <c r="W32" i="37"/>
  <c r="X32" i="37"/>
  <c r="AZ32" i="37"/>
  <c r="BA32" i="37"/>
  <c r="BB32" i="37"/>
  <c r="BC32" i="37"/>
  <c r="BD32" i="37"/>
  <c r="BE32" i="37"/>
  <c r="P48" i="40"/>
  <c r="P47" i="40"/>
  <c r="P46" i="40"/>
  <c r="P45" i="40"/>
  <c r="P44" i="40"/>
  <c r="P43" i="40"/>
  <c r="P42" i="40"/>
  <c r="P41" i="40"/>
  <c r="P36" i="40"/>
  <c r="P30" i="40"/>
  <c r="AX12" i="37"/>
  <c r="AX13" i="37"/>
  <c r="AX23" i="37"/>
  <c r="AX24" i="37"/>
  <c r="AX25" i="37"/>
  <c r="AX26" i="37"/>
  <c r="AX27" i="37"/>
  <c r="AX28" i="37"/>
  <c r="AX29" i="37"/>
  <c r="AX30" i="37"/>
  <c r="AX31" i="37"/>
  <c r="AX11" i="37"/>
  <c r="R12" i="37"/>
  <c r="R13" i="37"/>
  <c r="R14" i="37"/>
  <c r="R15" i="37"/>
  <c r="R16" i="37"/>
  <c r="R17" i="37"/>
  <c r="R18" i="37"/>
  <c r="R19" i="37"/>
  <c r="R20" i="37"/>
  <c r="R21" i="37"/>
  <c r="R22" i="37"/>
  <c r="R23" i="37"/>
  <c r="R24" i="37"/>
  <c r="R25" i="37"/>
  <c r="R26" i="37"/>
  <c r="R27" i="37"/>
  <c r="R28" i="37"/>
  <c r="R29" i="37"/>
  <c r="R30" i="37"/>
  <c r="R31" i="37"/>
  <c r="R11" i="37"/>
  <c r="C32" i="37"/>
  <c r="D32" i="37"/>
  <c r="F32" i="37"/>
  <c r="G32" i="37"/>
  <c r="H32" i="37"/>
  <c r="N32" i="37"/>
  <c r="O32" i="37"/>
  <c r="P32" i="37"/>
  <c r="Y32" i="37"/>
  <c r="Z32" i="37"/>
  <c r="AA32" i="37"/>
  <c r="AB32" i="37"/>
  <c r="AC32" i="37"/>
  <c r="AD32" i="37"/>
  <c r="AE32" i="37"/>
  <c r="B32" i="37"/>
  <c r="BK32" i="37"/>
  <c r="BJ32" i="37"/>
  <c r="BI32" i="37"/>
  <c r="BH32" i="37"/>
  <c r="BG32" i="37"/>
  <c r="BF32" i="37"/>
  <c r="AY32" i="37"/>
  <c r="S32" i="37"/>
  <c r="R32" i="37"/>
  <c r="AX32" i="3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Avendaño</author>
  </authors>
  <commentList>
    <comment ref="K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este campo se selecciona según aplique.
Programación: Corresponde al proceso de formulación del plan de acción, el cual se realiza una vez por vigencia. 
Actualización: Corresponde al proceso mediante el cual la gerencia del proyecto modifica o ajusta la información contenida en la formulación. 
Seguimiento: Corresponde al proceso de reporte de avance de las metas y actividades programadas. </t>
        </r>
      </text>
    </comment>
    <comment ref="A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estos campos se debe diligenciar el detalle de la estructura Plan de Desarrollo vigente, bajo la cual se encuentra articulado el proyecto de inversión </t>
        </r>
      </text>
    </comment>
    <comment ref="A2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Valor de la reserva constituida al inicio de la vigencia</t>
        </r>
      </text>
    </comment>
    <comment ref="AD2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Ajustar las sumatorias en las formulas de compromisos y giros según el periodo según corresponda</t>
        </r>
      </text>
    </comment>
    <comment ref="A2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Programación de acuerdo de desempleño en la ejecución de giros para cada mes de la vigencia.</t>
        </r>
      </text>
    </comment>
    <comment ref="A2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Liberaciones de reservas realizadas en cada mes de la vigencia.</t>
        </r>
      </text>
    </comment>
    <comment ref="A2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Reserva definitiva despues de liberaciones.</t>
        </r>
      </text>
    </comment>
    <comment ref="A2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Ejecución de los giros de la reserva para mes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Avendaño</author>
    <author>user</author>
  </authors>
  <commentList>
    <comment ref="K7" authorId="0" shapeId="0" xr:uid="{A0E55497-44B7-4B92-B678-CD56780EA7CB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este campo se selecciona según aplique.
Programación: Corresponde al proceso de formulación del plan de acción, el cual se realiza una vez por vigencia. 
Actualización: Corresponde al proceso mediante el cual la gerencia del proyecto modifica o ajusta la información contenida en la formulación. 
Seguimiento: Corresponde al proceso de reporte de avance de las metas y actividades programadas. </t>
        </r>
      </text>
    </comment>
    <comment ref="A15" authorId="0" shapeId="0" xr:uid="{86BF57CF-1ADF-4A43-BB24-19FA5DDC4BFE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estos campos se debe diligenciar el detalle de la estructura Plan de Desarrollo vigente, bajo la cual se encuentra articulado el proyecto de inversión </t>
        </r>
      </text>
    </comment>
    <comment ref="A21" authorId="0" shapeId="0" xr:uid="{DDD086FD-635B-4F2F-A0D0-4A268C949137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Valor de la reserva constituida al inicio de la vigencia</t>
        </r>
      </text>
    </comment>
    <comment ref="AD21" authorId="0" shapeId="0" xr:uid="{77120968-F016-4518-9521-04DC198764E8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Ajustar las sumatorias en las formulas de compromisos y giros según el periodo según corresponda</t>
        </r>
      </text>
    </comment>
    <comment ref="A22" authorId="0" shapeId="0" xr:uid="{512D3E19-4526-4332-A9DB-76F61F11FA64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Programación de acuerdo de desempleño en la ejecución de giros para cada mes de la vigencia.</t>
        </r>
      </text>
    </comment>
    <comment ref="F22" authorId="1" shapeId="0" xr:uid="{A00A9514-A91A-4C80-805B-584F6B6E9EE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Fotocopiado</t>
        </r>
      </text>
    </comment>
    <comment ref="A23" authorId="0" shapeId="0" xr:uid="{42BAA9A4-CDD4-491F-ACB6-F2F8F16860A1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Liberaciones de reservas realizadas en cada mes de la vigencia.</t>
        </r>
      </text>
    </comment>
    <comment ref="A24" authorId="0" shapeId="0" xr:uid="{604A0C83-A229-472E-947E-B966894E4A99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Reserva definitiva despues de liberaciones.</t>
        </r>
      </text>
    </comment>
    <comment ref="A25" authorId="0" shapeId="0" xr:uid="{3C56FD6C-5877-45B8-BE2C-831C64284BFC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Ejecución de los giros de la reserva para mes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Avendaño</author>
    <author>user</author>
  </authors>
  <commentList>
    <comment ref="K7" authorId="0" shapeId="0" xr:uid="{A7E366B1-DF0E-4EFF-BBB6-C445BACAADBA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este campo se selecciona según aplique.
Programación: Corresponde al proceso de formulación del plan de acción, el cual se realiza una vez por vigencia. 
Actualización: Corresponde al proceso mediante el cual la gerencia del proyecto modifica o ajusta la información contenida en la formulación. 
Seguimiento: Corresponde al proceso de reporte de avance de las metas y actividades programadas. </t>
        </r>
      </text>
    </comment>
    <comment ref="A15" authorId="0" shapeId="0" xr:uid="{B34D5B5C-CF6B-4EFD-B30A-6EB292928B77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estos campos se debe diligenciar el detalle de la estructura Plan de Desarrollo vigente, bajo la cual se encuentra articulado el proyecto de inversión </t>
        </r>
      </text>
    </comment>
    <comment ref="A21" authorId="0" shapeId="0" xr:uid="{EE97B9B5-8CFB-4F35-879F-728015CF3987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Valor de la reserva constituida al inicio de la vigencia</t>
        </r>
      </text>
    </comment>
    <comment ref="AD21" authorId="0" shapeId="0" xr:uid="{0A041A7E-4EA7-4C09-8E4A-B6B7D8C07A0D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Ajustar las sumatorias en las formulas de compromisos y giros según el periodo según corresponda</t>
        </r>
      </text>
    </comment>
    <comment ref="A22" authorId="0" shapeId="0" xr:uid="{B15BC83A-6EA1-4A42-85E6-EBEE051B01F2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Programación de acuerdo de desempleño en la ejecución de giros para cada mes de la vigencia.</t>
        </r>
      </text>
    </comment>
    <comment ref="C22" authorId="1" shapeId="0" xr:uid="{47ACB319-F92B-4CF5-9E5E-752D023E38D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Prestaciones de servicios + Aseo y Cafeería + ETB + Trasnporte + Recarga de extintores</t>
        </r>
      </text>
    </comment>
    <comment ref="D22" authorId="1" shapeId="0" xr:uid="{6DF5B9F8-59EC-48F3-AF48-B6F068BA849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Pago ETB + Fotocopiado+Ferretería</t>
        </r>
      </text>
    </comment>
    <comment ref="E22" authorId="1" shapeId="0" xr:uid="{34014F0E-3973-4F01-9BBD-AA0D24CA59E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Pago ETB</t>
        </r>
      </text>
    </comment>
    <comment ref="F22" authorId="1" shapeId="0" xr:uid="{19312976-12DF-4CCE-B70A-3CCCA595DCD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Fotocpiado</t>
        </r>
      </text>
    </comment>
    <comment ref="G22" authorId="1" shapeId="0" xr:uid="{1F97086F-DF52-4B93-B49D-D23337A9C02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Ferreteria</t>
        </r>
      </text>
    </comment>
    <comment ref="A23" authorId="0" shapeId="0" xr:uid="{D9049A40-9CAD-4BFD-82BF-777EEF5242D1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Liberaciones de reservas realizadas en cada mes de la vigencia.</t>
        </r>
      </text>
    </comment>
    <comment ref="D23" authorId="1" shapeId="0" xr:uid="{D84887E7-A15D-4992-9806-572BBF1EF2E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Liberación de lavado de tanques</t>
        </r>
      </text>
    </comment>
    <comment ref="E23" authorId="1" shapeId="0" xr:uid="{59D6F7F3-1B72-4FC0-8657-EF48D861002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Adición CPS</t>
        </r>
      </text>
    </comment>
    <comment ref="A24" authorId="0" shapeId="0" xr:uid="{D2ABECF5-2947-466B-AEC6-34C75EA154D4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Reserva definitiva despues de liberaciones.</t>
        </r>
      </text>
    </comment>
    <comment ref="A25" authorId="0" shapeId="0" xr:uid="{0B8E0E1C-5A22-4D8B-9FC0-258326B54A4C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Ejecución de los giros de la reserva para mes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Avendaño</author>
    <author>user</author>
  </authors>
  <commentList>
    <comment ref="K7" authorId="0" shapeId="0" xr:uid="{8A635EF6-F943-416F-9CF3-F7369A7C75D3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este campo se selecciona según aplique.
Programación: Corresponde al proceso de formulación del plan de acción, el cual se realiza una vez por vigencia. 
Actualización: Corresponde al proceso mediante el cual la gerencia del proyecto modifica o ajusta la información contenida en la formulación. 
Seguimiento: Corresponde al proceso de reporte de avance de las metas y actividades programadas. </t>
        </r>
      </text>
    </comment>
    <comment ref="A15" authorId="0" shapeId="0" xr:uid="{AC978345-0241-455B-B5EF-F9D1B1E264F4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estos campos se debe diligenciar el detalle de la estructura Plan de Desarrollo vigente, bajo la cual se encuentra articulado el proyecto de inversión </t>
        </r>
      </text>
    </comment>
    <comment ref="A21" authorId="0" shapeId="0" xr:uid="{8CAA6B2D-8082-4C78-BB24-017B9EE4F425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Valor de la reserva constituida al inicio de la vigencia</t>
        </r>
      </text>
    </comment>
    <comment ref="AD21" authorId="0" shapeId="0" xr:uid="{1D20F4C4-5560-422D-9B24-F5C5AFDF80B7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Ajustar las sumatorias en las formulas de compromisos y giros según el periodo según corresponda</t>
        </r>
      </text>
    </comment>
    <comment ref="A22" authorId="0" shapeId="0" xr:uid="{65AFB2B5-488C-4367-99F7-3DE92AA2A99B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Programación de acuerdo de desempleño en la ejecución de giros para cada mes de la vigencia.</t>
        </r>
      </text>
    </comment>
    <comment ref="C22" authorId="1" shapeId="0" xr:uid="{2040CFFB-1033-4DB1-8095-8E5AD8BE288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Adiciones prestación de servicios + ICFES</t>
        </r>
      </text>
    </comment>
    <comment ref="A23" authorId="0" shapeId="0" xr:uid="{E6245120-2A75-4B64-B929-E2CAFE5E1E29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Liberaciones de reservas realizadas en cada mes de la vigencia.</t>
        </r>
      </text>
    </comment>
    <comment ref="E23" authorId="1" shapeId="0" xr:uid="{86500686-3843-44E5-93E7-208EE03F225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Terminaciones Anticipadas</t>
        </r>
      </text>
    </comment>
    <comment ref="A24" authorId="0" shapeId="0" xr:uid="{48444306-3A55-4A1C-82DE-E60FB53A95A6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Reserva definitiva despues de liberaciones.</t>
        </r>
      </text>
    </comment>
    <comment ref="A25" authorId="0" shapeId="0" xr:uid="{8C3AEB5C-14C4-4903-BB55-035E77A511A8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Ejecución de los giros de la reserva para mes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Avendaño</author>
  </authors>
  <commentList>
    <comment ref="K7" authorId="0" shapeId="0" xr:uid="{89F5BB9A-9E71-484D-B109-6FD042DD2D87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este campo se selecciona según aplique.
Programación: Corresponde al proceso de formulación del plan de acción, el cual se realiza una vez por vigencia. 
Actualización: Corresponde al proceso mediante el cual la gerencia del proyecto modifica o ajusta la información contenida en la formulación. 
Seguimiento: Corresponde al proceso de reporte de avance de las metas y actividades programadas. </t>
        </r>
      </text>
    </comment>
    <comment ref="A15" authorId="0" shapeId="0" xr:uid="{F85A1836-CAB4-4673-89E8-6E5D5C3ED4E9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estos campos se debe diligenciar el detalle de la estructura Plan de Desarrollo vigente, bajo la cual se encuentra articulado el proyecto de inversión </t>
        </r>
      </text>
    </comment>
    <comment ref="A21" authorId="0" shapeId="0" xr:uid="{5B2D65C3-C1F4-43B6-B1E8-FC219BD4A109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Valor de la reserva constituida al inicio de la vigencia</t>
        </r>
      </text>
    </comment>
    <comment ref="AD21" authorId="0" shapeId="0" xr:uid="{F94081DE-6EDA-46D7-8462-F6072CAB7E19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Ajustar las sumatorias en las formulas de compromisos y giros según el periodo según corresponda</t>
        </r>
      </text>
    </comment>
    <comment ref="A22" authorId="0" shapeId="0" xr:uid="{1113D36A-5B88-4154-8084-EA999CECB7DD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Programación de acuerdo de desempleño en la ejecución de giros para cada mes de la vigencia.</t>
        </r>
      </text>
    </comment>
    <comment ref="A23" authorId="0" shapeId="0" xr:uid="{3BABCDE3-A7C4-465D-905A-8C42FCB68D8A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Liberaciones de reservas realizadas en cada mes de la vigencia.</t>
        </r>
      </text>
    </comment>
    <comment ref="A24" authorId="0" shapeId="0" xr:uid="{E0476036-F9AB-4D38-9296-3E388BC2C18D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Reserva definitiva despues de liberaciones.</t>
        </r>
      </text>
    </comment>
    <comment ref="A25" authorId="0" shapeId="0" xr:uid="{B1CA38DD-9CBA-443B-B2D0-5F1EF474B878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Ejecución de los giros de la reserva para mes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Avendaño</author>
    <author>user</author>
    <author>Denis Helbert Morales Roa</author>
  </authors>
  <commentList>
    <comment ref="K7" authorId="0" shapeId="0" xr:uid="{8F6D6E37-4341-4681-B5B2-1A1636819CD5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este campo se selecciona según aplique.
Programación: Corresponde al proceso de formulación del plan de acción, el cual se realiza una vez por vigencia. 
Actualización: Corresponde al proceso mediante el cual la gerencia del proyecto modifica o ajusta la información contenida en la formulación. 
Seguimiento: Corresponde al proceso de reporte de avance de las metas y actividades programadas. </t>
        </r>
      </text>
    </comment>
    <comment ref="A15" authorId="0" shapeId="0" xr:uid="{200C9E50-EF3F-4F4D-98DD-076B8C543021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estos campos se debe diligenciar el detalle de la estructura Plan de Desarrollo vigente, bajo la cual se encuentra articulado el proyecto de inversión </t>
        </r>
      </text>
    </comment>
    <comment ref="A21" authorId="0" shapeId="0" xr:uid="{D6E39CD4-920A-4FAF-B3A8-6C32C2A19FF7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Valor de la reserva constituida al inicio de la vigencia</t>
        </r>
      </text>
    </comment>
    <comment ref="AD21" authorId="0" shapeId="0" xr:uid="{46F7CABB-1A02-4A48-9CFF-86C44E81FC4A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Ajustar las sumatorias en las formulas de compromisos y giros según el periodo según corresponda</t>
        </r>
      </text>
    </comment>
    <comment ref="A22" authorId="0" shapeId="0" xr:uid="{DCC8BCE3-AF12-4A41-B225-7A5514E8C43F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Programación de acuerdo de desempleño en la ejecución de giros para cada mes de la vigencia.</t>
        </r>
      </text>
    </comment>
    <comment ref="F22" authorId="1" shapeId="0" xr:uid="{8BBAC109-C7AC-4E11-813E-23028F19FF7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Fotocopiado</t>
        </r>
      </text>
    </comment>
    <comment ref="A23" authorId="0" shapeId="0" xr:uid="{69AB01C7-15B4-47E5-8FA4-323E0C35701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Liberaciones de reservas realizadas en cada mes de la vigencia.</t>
        </r>
      </text>
    </comment>
    <comment ref="A24" authorId="0" shapeId="0" xr:uid="{75A3CB31-9888-4507-81C7-A2298A944F8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Reserva definitiva despues de liberaciones.</t>
        </r>
      </text>
    </comment>
    <comment ref="A25" authorId="0" shapeId="0" xr:uid="{B297A4F9-FFEC-461F-A771-DCBD12048E0B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Ejecución de los giros de la reserva para mes</t>
        </r>
      </text>
    </comment>
    <comment ref="A53" authorId="2" shapeId="0" xr:uid="{CDB9225C-14BA-49B9-AD47-1B5097865801}">
      <text>
        <r>
          <rPr>
            <b/>
            <sz val="9"/>
            <color indexed="81"/>
            <rFont val="Tahoma"/>
            <family val="2"/>
          </rPr>
          <t>Denis Helbert Morales Roa:</t>
        </r>
        <r>
          <rPr>
            <sz val="9"/>
            <color indexed="81"/>
            <rFont val="Tahoma"/>
            <family val="2"/>
          </rPr>
          <t xml:space="preserve">
Se propone que se mantenga este acompañamiento pero que se sume a la meta  el acompañamiento a otra instancia que podría ser el Consejo Distrital de Jóvenes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Avendaño</author>
    <author>user</author>
  </authors>
  <commentList>
    <comment ref="K7" authorId="0" shapeId="0" xr:uid="{D4058004-479D-446B-9A07-1842632D2E15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este campo se selecciona según aplique.
Programación: Corresponde al proceso de formulación del plan de acción, el cual se realiza una vez por vigencia. 
Actualización: Corresponde al proceso mediante el cual la gerencia del proyecto modifica o ajusta la información contenida en la formulación. 
Seguimiento: Corresponde al proceso de reporte de avance de las metas y actividades programadas. </t>
        </r>
      </text>
    </comment>
    <comment ref="A15" authorId="0" shapeId="0" xr:uid="{EEA3FEBE-92A6-49F6-8A7A-9B925A886F74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estos campos se debe diligenciar el detalle de la estructura Plan de Desarrollo vigente, bajo la cual se encuentra articulado el proyecto de inversión </t>
        </r>
      </text>
    </comment>
    <comment ref="A21" authorId="0" shapeId="0" xr:uid="{B9E2976C-58B8-479D-B2BA-430172055E59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Valor de la reserva constituida al inicio de la vigencia</t>
        </r>
      </text>
    </comment>
    <comment ref="AD21" authorId="0" shapeId="0" xr:uid="{766AE8A6-F3B3-4987-B373-D765918A31E8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Ajustar las sumatorias en las formulas de compromisos y giros según el periodo según corresponda</t>
        </r>
      </text>
    </comment>
    <comment ref="A22" authorId="0" shapeId="0" xr:uid="{B69A7247-8EDB-43DA-9996-116E41F9B9CF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Programación de acuerdo de desempleño en la ejecución de giros para cada mes de la vigencia.</t>
        </r>
      </text>
    </comment>
    <comment ref="D22" authorId="1" shapeId="0" xr:uid="{BB05B6E6-4745-4C04-918A-3427F334A69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Fotocopiado</t>
        </r>
      </text>
    </comment>
    <comment ref="A23" authorId="0" shapeId="0" xr:uid="{B6765143-EBEA-46DE-ACDF-6C801C6A7D44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Liberaciones de reservas realizadas en cada mes de la vigencia.</t>
        </r>
      </text>
    </comment>
    <comment ref="D23" authorId="1" shapeId="0" xr:uid="{32C1D914-6E39-470F-82AD-C21A12BE67EB}">
      <text>
        <r>
          <rPr>
            <b/>
            <sz val="9"/>
            <color indexed="81"/>
            <rFont val="Tahoma"/>
            <family val="2"/>
          </rPr>
          <t xml:space="preserve">user:
Pubblica liquidación </t>
        </r>
      </text>
    </comment>
    <comment ref="E23" authorId="1" shapeId="0" xr:uid="{73431D02-FFAC-4B21-AC46-01346BCE0FF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Terminaciones Anticipadas</t>
        </r>
      </text>
    </comment>
    <comment ref="A24" authorId="0" shapeId="0" xr:uid="{C87713DA-AFBF-4688-8B28-927AE438E238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Reserva definitiva despues de liberaciones.</t>
        </r>
      </text>
    </comment>
    <comment ref="A25" authorId="0" shapeId="0" xr:uid="{C6C0CFDB-4C3D-4879-8551-EC1BB089DC22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Ejecución de los giros de la reserva para mes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Daniel Avendaño</author>
    <author>Rocío López</author>
    <author>Usuario de Windows</author>
  </authors>
  <commentList>
    <comment ref="AU5" authorId="0" shapeId="0" xr:uid="{00000000-0006-0000-0100-000001000000}">
      <text>
        <r>
          <rPr>
            <b/>
            <sz val="10"/>
            <color indexed="8"/>
            <rFont val="Tahoma"/>
            <family val="2"/>
          </rPr>
          <t>Microsoft Office User: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Relacionar la descripción cualitativa del cumplimiento en coherencia con el avance del indicador.
</t>
        </r>
        <r>
          <rPr>
            <sz val="10"/>
            <color indexed="8"/>
            <rFont val="Tahoma"/>
            <family val="2"/>
          </rPr>
          <t>De presentarse el mismo reporte (meta 1..n) indicarlo. ejemplo: avance reportado en proyecto 7738, actividad 1.</t>
        </r>
      </text>
    </comment>
    <comment ref="AV5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En este campo se pone el link o la ruta donde se puede consultar las evidencias que soportan la ejecución de las actividades.</t>
        </r>
      </text>
    </comment>
    <comment ref="AW5" authorId="0" shapeId="0" xr:uid="{00000000-0006-0000-0100-000003000000}">
      <text>
        <r>
          <rPr>
            <b/>
            <sz val="10"/>
            <color indexed="8"/>
            <rFont val="Tahoma"/>
            <family val="2"/>
          </rPr>
          <t>Microsoft Office User: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Relacionar la descripción cualitativa del cumplimiento en coherencia con el avance del indicador.
</t>
        </r>
        <r>
          <rPr>
            <sz val="10"/>
            <color indexed="8"/>
            <rFont val="Tahoma"/>
            <family val="2"/>
          </rPr>
          <t>De presentarse el mismo reporte (meta 1..n) indicarlo. ejemplo: avance reportado en proyecto 7738, actividad 1.</t>
        </r>
      </text>
    </comment>
    <comment ref="AX5" authorId="0" shapeId="0" xr:uid="{00000000-0006-0000-0100-000004000000}">
      <text>
        <r>
          <rPr>
            <b/>
            <sz val="10"/>
            <color indexed="8"/>
            <rFont val="Tahoma"/>
            <family val="2"/>
          </rPr>
          <t>Microsoft Office User: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>Relacionar el detalle del retraso, en coherencia con la programación de cada periodo. De presentarse esta situación es obligatorio diligenciar este campo.</t>
        </r>
      </text>
    </comment>
    <comment ref="AY5" authorId="0" shapeId="0" xr:uid="{00000000-0006-0000-0100-000005000000}">
      <text>
        <r>
          <rPr>
            <b/>
            <sz val="10"/>
            <color indexed="8"/>
            <rFont val="Tahoma"/>
            <family val="2"/>
          </rPr>
          <t>Microsoft Office User: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Relacionar la descripción de las alternativas de solución </t>
        </r>
      </text>
    </comment>
    <comment ref="A11" authorId="0" shapeId="0" xr:uid="{00000000-0006-0000-0100-000006000000}">
      <text>
        <r>
          <rPr>
            <b/>
            <sz val="10"/>
            <color indexed="8"/>
            <rFont val="Tahoma"/>
            <family val="2"/>
          </rPr>
          <t>Microsoft Office User: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Seleccionar el nivel del indicador a reportar y relacionar el código asignado del indicador a medir segun: SEGPLAN, PMR, número de actividad, etc).
</t>
        </r>
      </text>
    </comment>
    <comment ref="F11" authorId="0" shapeId="0" xr:uid="{00000000-0006-0000-0100-000007000000}">
      <text>
        <r>
          <rPr>
            <b/>
            <sz val="10"/>
            <color indexed="8"/>
            <rFont val="Tahoma"/>
            <family val="2"/>
          </rPr>
          <t>Microsoft Office User:</t>
        </r>
        <r>
          <rPr>
            <sz val="10"/>
            <color indexed="8"/>
            <rFont val="Tahoma"/>
            <family val="2"/>
          </rPr>
          <t xml:space="preserve">
Corresponde a la meta PDD o meta proyecto articulada con el indicador de actividad a medir.
Así mismo, se podrá establecer la meta para los indicadores POA y de Planes Decreto 612.</t>
        </r>
      </text>
    </comment>
    <comment ref="G11" authorId="0" shapeId="0" xr:uid="{00000000-0006-0000-0100-000008000000}">
      <text>
        <r>
          <rPr>
            <b/>
            <sz val="10"/>
            <color indexed="8"/>
            <rFont val="Tahoma"/>
            <family val="2"/>
          </rPr>
          <t>Microsoft Office User: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Detallar la expresión cualitativa del indicador.
</t>
        </r>
        <r>
          <rPr>
            <sz val="10"/>
            <color indexed="8"/>
            <rFont val="Tahoma"/>
            <family val="2"/>
          </rPr>
          <t>Objeto + condición deseada del objeto (verbo conjugado) + elementos adicionales de contexto descriptivo</t>
        </r>
      </text>
    </comment>
    <comment ref="I11" authorId="0" shapeId="0" xr:uid="{00000000-0006-0000-0100-000009000000}">
      <text>
        <r>
          <rPr>
            <b/>
            <sz val="10"/>
            <color indexed="8"/>
            <rFont val="Tahoma"/>
            <family val="2"/>
          </rPr>
          <t>Microsoft Office User: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En coherencia con los mediciones establecidas por la SDH, Corresponde a:
</t>
        </r>
        <r>
          <rPr>
            <sz val="10"/>
            <color indexed="8"/>
            <rFont val="Tahoma"/>
            <family val="2"/>
          </rPr>
          <t xml:space="preserve">Suma 
</t>
        </r>
        <r>
          <rPr>
            <sz val="10"/>
            <color indexed="8"/>
            <rFont val="Tahoma"/>
            <family val="2"/>
          </rPr>
          <t xml:space="preserve">Creciente
</t>
        </r>
        <r>
          <rPr>
            <sz val="10"/>
            <color indexed="8"/>
            <rFont val="Tahoma"/>
            <family val="2"/>
          </rPr>
          <t xml:space="preserve">Decreciente
</t>
        </r>
        <r>
          <rPr>
            <sz val="10"/>
            <color indexed="8"/>
            <rFont val="Tahoma"/>
            <family val="2"/>
          </rPr>
          <t>Constante</t>
        </r>
      </text>
    </comment>
    <comment ref="L11" authorId="0" shapeId="0" xr:uid="{00000000-0006-0000-0100-00000A000000}">
      <text>
        <r>
          <rPr>
            <b/>
            <sz val="10"/>
            <color indexed="8"/>
            <rFont val="Tahoma"/>
            <family val="2"/>
          </rPr>
          <t>Microsoft Office User:</t>
        </r>
        <r>
          <rPr>
            <sz val="10"/>
            <color indexed="8"/>
            <rFont val="Tahoma"/>
            <family val="2"/>
          </rPr>
          <t xml:space="preserve">
Describe los pasos o el proceso para calcular el indicador</t>
        </r>
      </text>
    </comment>
    <comment ref="N11" authorId="2" shapeId="0" xr:uid="{AFED9E2A-799F-4633-A8A2-D5580324066C}">
      <text>
        <r>
          <rPr>
            <b/>
            <sz val="9"/>
            <color indexed="81"/>
            <rFont val="Tahoma"/>
            <family val="2"/>
          </rPr>
          <t xml:space="preserve">User:
</t>
        </r>
        <r>
          <rPr>
            <sz val="9"/>
            <color indexed="81"/>
            <rFont val="Tahoma"/>
            <family val="2"/>
          </rPr>
          <t>Para los indicadores POA, únicamente diligenciar la vigencia a formular.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00000000-0006-0000-0100-00000B000000}">
      <text>
        <r>
          <rPr>
            <b/>
            <sz val="10"/>
            <color indexed="8"/>
            <rFont val="Tahoma"/>
            <family val="2"/>
          </rPr>
          <t>Microsoft Office User: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Se debe establecer la periodicidad de la medicicion del indicador y del reporte del seguimiento </t>
        </r>
      </text>
    </comment>
    <comment ref="Z15" authorId="3" shapeId="0" xr:uid="{E9F14F76-DFA2-473C-A00D-E9BCD84F4CB7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promedio 200
1000 año por ppasp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Avendaño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Fecha en la que el cambio solicitado al plan de acción es aprobado</t>
        </r>
      </text>
    </comment>
    <comment ref="B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Descripción de los cambios realizados en la actialización que corresponda</t>
        </r>
      </text>
    </comment>
    <comment ref="C7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Daniel Avendaño:</t>
        </r>
        <r>
          <rPr>
            <sz val="9"/>
            <color indexed="81"/>
            <rFont val="Tahoma"/>
            <family val="2"/>
          </rPr>
          <t xml:space="preserve">
Justificación del motivo que genera el cambio en el plan de acción</t>
        </r>
      </text>
    </comment>
  </commentList>
</comments>
</file>

<file path=xl/sharedStrings.xml><?xml version="1.0" encoding="utf-8"?>
<sst xmlns="http://schemas.openxmlformats.org/spreadsheetml/2006/main" count="1790" uniqueCount="448">
  <si>
    <t>SECRETARÍA DISTRITAL DE LA MUJER</t>
  </si>
  <si>
    <t>Código: DE-FO-5</t>
  </si>
  <si>
    <t xml:space="preserve">DIRECCIONAMIENTO ESTRATEGICO </t>
  </si>
  <si>
    <t xml:space="preserve">FORMULACIÓN Y SEGUIMIENTO  PLAN DE ACCIÓN </t>
  </si>
  <si>
    <t>Libro 2 (vigencia 2024) Página 1 de 4</t>
  </si>
  <si>
    <t>PERIODO REPORTADO</t>
  </si>
  <si>
    <t>FECHA DE REPORTE</t>
  </si>
  <si>
    <t>dd/mm/aaaa</t>
  </si>
  <si>
    <t>TIPO DE REPORTE</t>
  </si>
  <si>
    <t>FORMULACION</t>
  </si>
  <si>
    <t>ACTUALIZACION</t>
  </si>
  <si>
    <t>SEGUIMIENTO</t>
  </si>
  <si>
    <t>NOMBRE DEL PROYECTO</t>
  </si>
  <si>
    <t>PROPÓSITO</t>
  </si>
  <si>
    <t>LOGRO</t>
  </si>
  <si>
    <t>PROGRAMA</t>
  </si>
  <si>
    <t>DESCRIPCIÓN DE LA META (ACTIVIDAD MGA)</t>
  </si>
  <si>
    <t>EJECUCIÓN PRESUPUESTAL DEL PROYECTO</t>
  </si>
  <si>
    <t>RESERVA CONSTITUIDA</t>
  </si>
  <si>
    <t>RESERVAS VIGENCIA ANTERIOR (en pesos, sin decimales)</t>
  </si>
  <si>
    <t>PRESUPUESTO ASIGNADO EN LA VIGENCIA ACTUAL (en pesos, sin decimales)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</si>
  <si>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</si>
  <si>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</si>
  <si>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</si>
  <si>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</si>
  <si>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</si>
  <si>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</si>
  <si>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</si>
  <si>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</si>
  <si>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</si>
  <si>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</si>
  <si>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</si>
  <si>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</si>
  <si>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</si>
  <si>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AVANCE</t>
  </si>
  <si>
    <t>AVANCE PERIODO</t>
  </si>
  <si>
    <t>AVANCE TOTAL</t>
  </si>
  <si>
    <t>PROGRAMACION DE GIROS</t>
  </si>
  <si>
    <t>PROGRAMACION DE COMPROMISOS</t>
  </si>
  <si>
    <t>LIBERACIONES</t>
  </si>
  <si>
    <t>COMPROMISOS</t>
  </si>
  <si>
    <t>RESERVA DEFINITIVA</t>
  </si>
  <si>
    <t>GIROS</t>
  </si>
  <si>
    <t xml:space="preserve">REPORTE METAS VIGENCIA ANTERIOR - Pendientes de cumplir por contratos sin ejecutar a 31.DIC (Reservas Presupuestales) </t>
  </si>
  <si>
    <t>DESCRIPCIÓN DE LA META (Reserva)</t>
  </si>
  <si>
    <t>PROG.</t>
  </si>
  <si>
    <t>AVANCE MENSUAL</t>
  </si>
  <si>
    <t>DESCRIPCIÓN CUALITATIVA DEL AVANCE POR META
(Logros y beneficios, y retrasos y alternativas de solución (2.000 caracteres))</t>
  </si>
  <si>
    <t>DESCRIPCIÓN CUALITATIVA  DE LA RESERVA PRESUPUESTAL</t>
  </si>
  <si>
    <t>EXPLICACIÓN: Información correspondiente a reservas presupuestales.</t>
  </si>
  <si>
    <t>Especificar las anulaciones, liberaciones, entre otros de la reserva presupuestal</t>
  </si>
  <si>
    <t>REPORTE METAS VIGENCIA (Ejecución vigencia)</t>
  </si>
  <si>
    <t>DESCRIPCIÓN DE LA META</t>
  </si>
  <si>
    <t>PONDERACIÓN META</t>
  </si>
  <si>
    <t xml:space="preserve">AVANCE DE META </t>
  </si>
  <si>
    <t>DESCRIPCIÓN CUALITATIVA DEL AVANCE POR META</t>
  </si>
  <si>
    <t>Avances y Logros Mensual (2.000 caracteres)</t>
  </si>
  <si>
    <t>Avances y Logros Acumulado 
(2.000 caracteres)</t>
  </si>
  <si>
    <t>Retrasos y Alternativas de solución (1.000 caracteres)</t>
  </si>
  <si>
    <t>Beneficios</t>
  </si>
  <si>
    <t>Programación</t>
  </si>
  <si>
    <t>EXPLICACIÓN: En este campo se deberá diligenciar lo relacionando a los logros y avances del mes en coherencia con lo registrado en el avance cuantitativo de la meta (Columnas D a la O)</t>
  </si>
  <si>
    <t>EXPLICACIÓN: En este campo se deberá diligenciar lo relacionando a los logros y avances acumulados a la fecha del reporte en coherencia con lo registrado en el avance cuantitativo de la meta (Columnas P)</t>
  </si>
  <si>
    <t>EXPLICACIÓN: En este campo se deberá diligenciar lo relacionando a las dificultades y alternativas de solución presentadas en el periodo en el que se dan. Cuando la ejecución del proyecto se encuentra acorde a lo programado, no se diligencia este campo o se incluye que el proyecto no presenta retrasos.</t>
  </si>
  <si>
    <t>EXPLICACIÓN: En este campo se deberá diligenciar lo relacionando con los beneficio, de forma acumulada e integrada.</t>
  </si>
  <si>
    <t>Ejecución</t>
  </si>
  <si>
    <t>REPORTE ACTIVIDADES VIGENCIA (Ejecución vigencia)</t>
  </si>
  <si>
    <t>DESCRIPCIÓN DE LA ACTIVIDAD</t>
  </si>
  <si>
    <t>PONDERACIÓN VERTICAL (Porcentual)</t>
  </si>
  <si>
    <t>CRITERIOS DE SEGUIMIENTO</t>
  </si>
  <si>
    <t>CRONOGRAMA %</t>
  </si>
  <si>
    <t>DESCRIPCIÓN CUALITATIVA DEL AVANCE POR ACTIVIDAD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</si>
  <si>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</si>
  <si>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</si>
  <si>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</si>
  <si>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</si>
  <si>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</si>
  <si>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</si>
  <si>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</si>
  <si>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</si>
  <si>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</si>
  <si>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</si>
  <si>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</si>
  <si>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</si>
  <si>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ACUMULADO</t>
  </si>
  <si>
    <t xml:space="preserve">Logros y beneficios y Retrasos y alternativas de solución (2.000 caracteres) </t>
  </si>
  <si>
    <t>Evidencias de ejecución</t>
  </si>
  <si>
    <t xml:space="preserve"> EXPLICACIÓN: Este campo debe contener:
- El avance de la gestión mensual señalando las alertas que puedan afectar el cumplimiento de la actividad o producto, cuando aplique. 
- El avance acumulado y los productos obtenidos, indicando si se presentan retrasos y señalando las alternativas de solución que se implementarán.</t>
  </si>
  <si>
    <t>En este campo se pone el link o la ruta donde se puede consultar las evidencias que soportan la ejecución de las actividades.</t>
  </si>
  <si>
    <t>*Incluir tantas filas sean necesarias</t>
  </si>
  <si>
    <t>FORMULACIÓN Y SEGUIMIENTO PLAN DE ACCIÓN</t>
  </si>
  <si>
    <t>Página 2 de 4</t>
  </si>
  <si>
    <t xml:space="preserve">PROGRAMACIÓN </t>
  </si>
  <si>
    <t>DESCRIPCIÓN CUALITATIVA DEL AVANCE DEL PERIODO</t>
  </si>
  <si>
    <t>EVIDENCIA DEL AVANCE DEL PERIODO</t>
  </si>
  <si>
    <t>DESCRIPCIÓN CUALITATIVA DEL AVANCE ACUMULADO</t>
  </si>
  <si>
    <t>RETRASOS Y FACTORES LIMITANTES PARA EL CUMPLIMIENTO</t>
  </si>
  <si>
    <t>SOLUCIONES PROPUESTAS PARA RESOLVER LOS RETRASOS Y FACTORES LIMITANTES PARA EL CUMPLIMIENTO</t>
  </si>
  <si>
    <t>PRODUCTO INSTITUCIONAL (PMR):</t>
  </si>
  <si>
    <t>OBJETIVO ESTRATEGICO:</t>
  </si>
  <si>
    <t>NIVEL</t>
  </si>
  <si>
    <t xml:space="preserve"> META</t>
  </si>
  <si>
    <t>FORMULA DEL INDICADOR</t>
  </si>
  <si>
    <t>TIPO DE ANUALIZACIÓN  (Según aplique)</t>
  </si>
  <si>
    <t xml:space="preserve">DESCRIPCIÓN DE LA MEDICIÓN </t>
  </si>
  <si>
    <t>RESPONSABLE DE LA MEDICIÓN</t>
  </si>
  <si>
    <t>PROGRAMACIÓN ANUAL</t>
  </si>
  <si>
    <t>PERIODICIDAD</t>
  </si>
  <si>
    <t>MEDIOS DE VERIFICACIÓN Y FUENTES DE INFORMACIÓN</t>
  </si>
  <si>
    <t>PROGRAMACIÓN</t>
  </si>
  <si>
    <t xml:space="preserve">AVANCE META </t>
  </si>
  <si>
    <t>Meta sectorial</t>
  </si>
  <si>
    <t>PMR</t>
  </si>
  <si>
    <t xml:space="preserve"> De actividad  </t>
  </si>
  <si>
    <t xml:space="preserve"> Proceso (POA)</t>
  </si>
  <si>
    <t>Planes Decreto 612</t>
  </si>
  <si>
    <t>MAGNITUD EJECUTADA</t>
  </si>
  <si>
    <t>AVANCE %</t>
  </si>
  <si>
    <t>ELABORÓ</t>
  </si>
  <si>
    <t>Firma:</t>
  </si>
  <si>
    <t>APROBÓ (Según aplique Gerenta de proyecto, Lider técnica y responsable de proceso)</t>
  </si>
  <si>
    <t>REVISÓ OFICINA ASESORA DE PLANEACIÓN</t>
  </si>
  <si>
    <t xml:space="preserve">VoBo. </t>
  </si>
  <si>
    <t>Nombre:</t>
  </si>
  <si>
    <t xml:space="preserve">Cargo: </t>
  </si>
  <si>
    <t>Cargo: Jefa Oficina Asesora de Planeación</t>
  </si>
  <si>
    <t>Código: DE-FO-05</t>
  </si>
  <si>
    <t xml:space="preserve">FORMULACIÓN Y SEGUIMIENTO PLAN DE ACCIÓN </t>
  </si>
  <si>
    <t>ANEXO - TERRITORIALIZACIÓN</t>
  </si>
  <si>
    <t>Página 3 de 4</t>
  </si>
  <si>
    <t xml:space="preserve">PRORAMACIÓN </t>
  </si>
  <si>
    <t xml:space="preserve">SEGUIMIENTO </t>
  </si>
  <si>
    <t>PERIODO DE REPORTE:</t>
  </si>
  <si>
    <t>INDICADOR / META:</t>
  </si>
  <si>
    <t>LOCALIDAD</t>
  </si>
  <si>
    <t>TOTAL POR LOCALIDAD</t>
  </si>
  <si>
    <t xml:space="preserve">ENFOQUE DIFERENCIAL </t>
  </si>
  <si>
    <t>GRUPO ETARIO</t>
  </si>
  <si>
    <t>Magnitud</t>
  </si>
  <si>
    <t>Presupuesto</t>
  </si>
  <si>
    <t>Indigenas</t>
  </si>
  <si>
    <t>Afrodescendientes</t>
  </si>
  <si>
    <t>Raizales</t>
  </si>
  <si>
    <t>Rrom</t>
  </si>
  <si>
    <t>Discapacidad</t>
  </si>
  <si>
    <t>LGBTI</t>
  </si>
  <si>
    <t>Menor de 12</t>
  </si>
  <si>
    <t>Entre 12 y 14</t>
  </si>
  <si>
    <t>Entre 15 y 28</t>
  </si>
  <si>
    <t>Entre 29 y 59</t>
  </si>
  <si>
    <t xml:space="preserve">Igual o mayo a 60 </t>
  </si>
  <si>
    <t>No responde</t>
  </si>
  <si>
    <t xml:space="preserve">Bogotá Distrito Capital </t>
  </si>
  <si>
    <t>1. Usaquen</t>
  </si>
  <si>
    <t>2. Chapinero</t>
  </si>
  <si>
    <t>3. Santafe</t>
  </si>
  <si>
    <t>4. San Cristobal</t>
  </si>
  <si>
    <t>5. Usme</t>
  </si>
  <si>
    <t>6. Tunjuelito</t>
  </si>
  <si>
    <t>7. Bosa</t>
  </si>
  <si>
    <t>8. Kennedy</t>
  </si>
  <si>
    <t>9. Fontibon</t>
  </si>
  <si>
    <t>10. Engativa</t>
  </si>
  <si>
    <t>11. Suba</t>
  </si>
  <si>
    <t>12. Barrios Unidos</t>
  </si>
  <si>
    <t>13. Teusaquillo</t>
  </si>
  <si>
    <t>14. Los Martires</t>
  </si>
  <si>
    <t>15. Antonio Nariño</t>
  </si>
  <si>
    <t>16. Puente Aranda</t>
  </si>
  <si>
    <t>17. La Candelaria</t>
  </si>
  <si>
    <t>18. Rafael Uribe Uribe</t>
  </si>
  <si>
    <t>19. Ciudad Bolivar</t>
  </si>
  <si>
    <t>20. Sumapaz</t>
  </si>
  <si>
    <t>TOTAL POR MES</t>
  </si>
  <si>
    <t>CONTROL DE CAMBIOS EN EL PLAN DE ACCIÓN</t>
  </si>
  <si>
    <t>Fecha de aprobación</t>
  </si>
  <si>
    <t>Cambio</t>
  </si>
  <si>
    <t>Justificación del cambio</t>
  </si>
  <si>
    <t>PRODUCTO INSTITUCIONAL</t>
  </si>
  <si>
    <t xml:space="preserve">PROCESO ASOCIADO - PLAN OPERATIVO </t>
  </si>
  <si>
    <t xml:space="preserve">NOMBRE PROYECTO DE INVERSIÓN </t>
  </si>
  <si>
    <t>NOMBRE META / INDICADOR</t>
  </si>
  <si>
    <t>UNIDAD DE MEDIDA</t>
  </si>
  <si>
    <t xml:space="preserve">TIPO DE ANUALIZACIÓN </t>
  </si>
  <si>
    <t xml:space="preserve">GRUPO ETARIO </t>
  </si>
  <si>
    <t>PLANES DECRETO 612</t>
  </si>
  <si>
    <t>1. Vida libre de Violencias y justicia con enfoque de género para las mujeres</t>
  </si>
  <si>
    <t>DIRECCIONAMIENTO ESTRATÉGICO</t>
  </si>
  <si>
    <t>7662.Fortalecimiento a la gestión institucional de la SDMujer en Bogotá</t>
  </si>
  <si>
    <t>INDICADORES PMR</t>
  </si>
  <si>
    <t>MUJERES</t>
  </si>
  <si>
    <t xml:space="preserve">CRECIENTE </t>
  </si>
  <si>
    <t>Infancia (Menor de 12 años)</t>
  </si>
  <si>
    <t xml:space="preserve">Discapacidad </t>
  </si>
  <si>
    <t>Plan institucional de archivos - PINAR</t>
  </si>
  <si>
    <t>2. Gestión del conocimiento e información para la toma de decisiones y garantía de derechos de las mujeres</t>
  </si>
  <si>
    <t xml:space="preserve">PLANEACIÓN Y GESTIÓN </t>
  </si>
  <si>
    <t>7668.Levantamiento y análisis de información para la garantía de derechos de las mujeres en Bogotá</t>
  </si>
  <si>
    <t>35.Mujeres atendidas en Casas de Justicia, escenarios de Fiscalía y Sede Central</t>
  </si>
  <si>
    <t>MUJERES, HIJOS E HIJAS</t>
  </si>
  <si>
    <t>DECRECIENTE</t>
  </si>
  <si>
    <t>Juventud (Entre 12 y 14 años)</t>
  </si>
  <si>
    <t>Plan Anual de Adquisiciones</t>
  </si>
  <si>
    <t>3. Igualdad de oportunidades y desarrollo de capacidades para las mujeres</t>
  </si>
  <si>
    <t xml:space="preserve">COMUNICACIÓN ESTRATÉGICA </t>
  </si>
  <si>
    <t>7671.Implementación de acciones afirmativas dirigidas a las mujeres con enfoque diferencial y de género en Bogotá</t>
  </si>
  <si>
    <t xml:space="preserve">31.Casos nuevos de violencias contra las mujeres con representación jurídica en instancias judiciales y administrativas </t>
  </si>
  <si>
    <t>INTERVENCIONES</t>
  </si>
  <si>
    <t xml:space="preserve">CONSTANTE </t>
  </si>
  <si>
    <t>Juventud (Entre 15 y 28 años)</t>
  </si>
  <si>
    <t>Plan anticorrupción y de atención al ciudadano</t>
  </si>
  <si>
    <t>4. Inclusión y equidad de género en la participación y la representación de las mujeres</t>
  </si>
  <si>
    <t>GESTIÓN DEL CONOCIMIENTO</t>
  </si>
  <si>
    <t>7672.Contribución acceso efectivo de las mujeres a la justicia con enfoque de género y de la ruta integral de atención para el acceso a la justicia de las mujeres en Bogotá</t>
  </si>
  <si>
    <t>36.Número de mujeres víctimas de violencias y su sistema familiar, acogidas y atendidas a través del modelo de Casas Refugio incluyendo modalidad intermedia de acogida y ruralidad</t>
  </si>
  <si>
    <t>CONSULTAS</t>
  </si>
  <si>
    <t>SUMA</t>
  </si>
  <si>
    <t>Adultez (Entre 29 y 59 años)</t>
  </si>
  <si>
    <t xml:space="preserve">Plan de incentivos institucionales </t>
  </si>
  <si>
    <t>5. Sistema Distrital de Cuidado</t>
  </si>
  <si>
    <t>PREVENCIÓN Y ATENCIÓN INTEGRAL A MUJERES VÍCTIMAS DE VIOLENCIA</t>
  </si>
  <si>
    <t>7673.Desarrollo de capacidades para aumentar la autonomía y empoderamiento de las mujeres en toda su diversidad en Bogotá</t>
  </si>
  <si>
    <t>37.Número de atenciones a mujeres víctimas de violencias, a través de las Duplas de atención psicosocial</t>
  </si>
  <si>
    <t>CASAS</t>
  </si>
  <si>
    <t>Mayores (Igual o superior a 60 años)</t>
  </si>
  <si>
    <t>Plan de previsión de recursos humanos</t>
  </si>
  <si>
    <t>PROMOCIÓN DEL ACCESO A LA JUSTICICA PARA LAS MUJERES</t>
  </si>
  <si>
    <t>7675.Implementación de la Estrategia de Territorialización de la Política Pública de Mujeres y Equidad de Género a través de las Casas de Igualdad de Oportunidades para las Mujeres en Bogotá</t>
  </si>
  <si>
    <t xml:space="preserve">18.Número de mujeres participantes en las actividades implementadas en el marco de los Planes Locales de Seguridad para las Mujeres </t>
  </si>
  <si>
    <t>PERSONAS</t>
  </si>
  <si>
    <t>Plan institucional de capacitación - PIC</t>
  </si>
  <si>
    <t xml:space="preserve">PROMOCIÓN DE LA PARTICIPACIÓN Y REPRESENTACIÓN DE LAS MUJERES </t>
  </si>
  <si>
    <t>7676.Fortalecimiento a los liderazgos para la inclusión y equidad de género en la participación y la representación política en Bogotá</t>
  </si>
  <si>
    <t>32.Atenciones efectivas a través de la Línea Púrpura Distrital</t>
  </si>
  <si>
    <t>ATENCIONES</t>
  </si>
  <si>
    <t xml:space="preserve">Plan estrategico de Talento Humano </t>
  </si>
  <si>
    <t>TRANSVERSALIZACIÓN DEL ENFOQUE DE GÉNERO Y DIFERENCIAL PARA MUJERES</t>
  </si>
  <si>
    <t>7718.Implementación del Sistema Distrital de Cuidado en Bogotá</t>
  </si>
  <si>
    <t xml:space="preserve">38.Número de ciudadanos y ciudadanas informados a partir de la implementación de estrategias de divulgación pedagógica con enfoques de género y de derechos </t>
  </si>
  <si>
    <t>ORIENTACIONES Y ASESORÍAS</t>
  </si>
  <si>
    <t>Plan Anual de vacantes</t>
  </si>
  <si>
    <t>TERRITORIALIZACIÓN DE LA POLÍTICA PÚBLICA</t>
  </si>
  <si>
    <t>7734.Fortalecimiento a la implementación del Sistema Distrital de Protección integral a las mujeres víctimas de violencias - SOFIA en Bogotá</t>
  </si>
  <si>
    <t>34.Estudios y/o investigaciones producidas y divulgadas por el Observatorio de Mujer y Equidad de Género, con relación a situaciones y derechos de las mujeres en Bogotá</t>
  </si>
  <si>
    <t>ORIENTACIONES</t>
  </si>
  <si>
    <t xml:space="preserve">Plan trabajo anual en seguridad y salud en el trabajo </t>
  </si>
  <si>
    <t xml:space="preserve">GESTIÓN DE LAS POLÍTICAS PÚBLICAS </t>
  </si>
  <si>
    <t>7738.Implementación de Políticas Públicas lideradas por la Secretaria de la Mujer y Transversalización de género para promover igualdad, desarrollo de capacidades y reconocimiento de las mujeres de Bogotá</t>
  </si>
  <si>
    <t>12.Número de mujeres vinculadas a procesos de las Casas de Igualdad de Oportunidades</t>
  </si>
  <si>
    <t>ESTUDIOS Y/O INVESTIGACIONES</t>
  </si>
  <si>
    <t xml:space="preserve">Plan estrategico de tecnología de la información y privacidad de la información </t>
  </si>
  <si>
    <t xml:space="preserve">DESARROLLO DE CAPACIDADES PARA LA VIDA DE LAS MUJERES </t>
  </si>
  <si>
    <t>7739.Implementación de estrategia de divulgación pedagógica con enfoques de género y de derechos Bogotá</t>
  </si>
  <si>
    <t>39.Atenciones socio jurídicas brindadas a través de la Estrategia Casa de Todas, a mujeres que realizan actividades sexuales pagadas (asesorias, seguimientos y valoraciones iniciales)</t>
  </si>
  <si>
    <t>CONTENIDOS</t>
  </si>
  <si>
    <t xml:space="preserve">Plan de seguridad y privacidad de la información </t>
  </si>
  <si>
    <t>GESTIÓN DEL SISTEMA DISTRITAL DE CUIDADO</t>
  </si>
  <si>
    <t>40.Atenciones psicosociales brindadas a través de la Estrategia Casa de Todas, a mujeres que realizan actividades sexuales pagadas (asesorias, seguimientos y valoraciones iniciales)</t>
  </si>
  <si>
    <t>CASOS NUEVOS</t>
  </si>
  <si>
    <t>Plan de participación ciudadana</t>
  </si>
  <si>
    <t>GESTIÓN  TALENTO HUMANO</t>
  </si>
  <si>
    <t>41.Atenciones en trabajo social brindadas a través de la Estrategia Casa de Todas, a mujeres que realizan actividades sexuales pagadas (asesorias, seguimientos y valoraciones iniciales)</t>
  </si>
  <si>
    <t>CIUDADANOS Y CIUDADANAS</t>
  </si>
  <si>
    <t>GESTIÓN CONTRACTUAL</t>
  </si>
  <si>
    <t xml:space="preserve">42.Número de contenidos diseñados para el desarrollo de capacidades socioemocionales, ocupacionales, técnicas y educación financiera para las mujeres (Módulos y diplomados) </t>
  </si>
  <si>
    <t>PORCIENTO</t>
  </si>
  <si>
    <t>GESTIÓN ADMINISTRATIVA</t>
  </si>
  <si>
    <t>29.Mujeres formadas en derechos a través de procesos de desarrollo de capacidades en los Centros de Inclusión Digital</t>
  </si>
  <si>
    <t>GESTIÓN FINANCIERA</t>
  </si>
  <si>
    <t xml:space="preserve">30.Número de orientaciones y asesorías socio jurídicas con enfoque de derechos de las mujeres y enfoque de género a través de las Casas de Igualdad de Oportunidades para las Mujeres </t>
  </si>
  <si>
    <t>GESTIÓN DOCUMENTAL</t>
  </si>
  <si>
    <t xml:space="preserve">108.Número de orientaciones  y acompañamientos psicosociales a mujeres a través de las Casas de Igualdad de Oportunidades para las Mujeres </t>
  </si>
  <si>
    <t>GESTIÓN JURÍDICA</t>
  </si>
  <si>
    <t xml:space="preserve">33.Número de mujeres vinculadas a procesos formativos para el desarrollo de capacidades de incidencia, liderazgo, empoderamiento y participación política </t>
  </si>
  <si>
    <t xml:space="preserve">GESTIÓN TECNOLÓGICA </t>
  </si>
  <si>
    <t>43.Número de mujeres formadas en cuidados, en el marco de la estrategia cuidado a cuidadoras</t>
  </si>
  <si>
    <t>ATENCIÓN A LA CIUDADANÍA</t>
  </si>
  <si>
    <t>44.Número de atenciones brindadas a través de Espacios respiro, en el marco de la estrategia cuidado a cuidadoras</t>
  </si>
  <si>
    <t xml:space="preserve">SEGUIMIENTO, EVALUACIÓN Y CONTROL </t>
  </si>
  <si>
    <t>45.Número de atenciones de relevo de cuidado en casa, en el marco de la estrategia cuidado a cuidadoras</t>
  </si>
  <si>
    <t>GESTIÓN DISCIPLINARIA</t>
  </si>
  <si>
    <t>46.Número de personas vinculadas a los talleres de cambio cultural</t>
  </si>
  <si>
    <t>METAS SECTORIALES</t>
  </si>
  <si>
    <t>INDICADORES PDD</t>
  </si>
  <si>
    <t>9. Aumentar en un 30% el número de mujeres formadas en los centros de inclusión digital.</t>
  </si>
  <si>
    <t>9. Número de mujeres formadas en los Centros de Inclusión Digital</t>
  </si>
  <si>
    <t>10. Diseñar y acompañar la estrategia de emprendimiento y empleabilidad para la autonomía económica de las mujeres</t>
  </si>
  <si>
    <t>10. Porcentaje de avance en el diseño y acompañamiento de la estrategia de emprendimiento y empleabilidad para la autonomía económica de las mujeres</t>
  </si>
  <si>
    <t>11. Territorializar la política pública de mujeres y equidad de género a través de las Casas de Igualdad de Oportunidades en las 20 localidades</t>
  </si>
  <si>
    <t>11. Número de localidades con el modelo de atención Casas de Igualdad de Oportunidades para las mujeres implementado</t>
  </si>
  <si>
    <t>667. Número de mujeres vinculadas a procesos de información, sensibilización y campañas de difusión de sus derechos</t>
  </si>
  <si>
    <t>668. Número de orientaciones y acompañamientos psicosociales a mujeres</t>
  </si>
  <si>
    <t>669. Número de orientaciones y asesorías socio jurídicas a mujeres víctimas de violencias</t>
  </si>
  <si>
    <t>37. Diseñar acciones afirmativas con enfoque diferencial, para desarrollar capacidades y promover el bienestar socio emocional y los derechos de las mujeres en todas sus diversidades, en los sectores de la administración distrital y en las localidades</t>
  </si>
  <si>
    <t>39. Número de sectores que implementan acciones afirmativas con enfoque diferencial para desarrollar capacidades y promover los derechos de las mujeres en todas sus diversidades</t>
  </si>
  <si>
    <t xml:space="preserve">38. Implementar la política pública de mujeres y equidad de género en los sectores responsables del cumplimiento de su plan de acción </t>
  </si>
  <si>
    <t>40. Política Pública de Mujeres y Equidad de Género implementada en articulación con los sectores responsables en su Plan de Acción</t>
  </si>
  <si>
    <t>39. Incorporar de manera transversal, en los 15 sectores de la administración distrital y en las localidades, el enfoque de género y de derechos de las mujeres</t>
  </si>
  <si>
    <t>41. Estrategia de transversalización implementada en los 15 sectores de la Administración Distrital</t>
  </si>
  <si>
    <t>52. Formular e implementar una estrategia pedagógica para la valoración, la resignificación, el reconocimiento y la redistribución del trabajo de cuidado no remunerado que realizan las mujeres en Bogotá</t>
  </si>
  <si>
    <t>54. Estrategia pedagógica para la valoración, la resignificación, el reconocimiento y la redistribución del trabajo de cuidado no remunerado implementada</t>
  </si>
  <si>
    <t>53. Formular las bases técnicas y coordinar la implementación del sistema distrital del cuidado</t>
  </si>
  <si>
    <t>55. Porcentaje de avance en la definición técnica y coordinación para la implementación del sistema distrital de cuidado</t>
  </si>
  <si>
    <t>56. Gestionar la implementación, en la ciudad y la ruralidad, de la estrategia de manzanas del cuidado y unidades móviles de servicios del cuidado para las personas que requieren cuidado y para los y las cuidadoras de personas y animales domésticos</t>
  </si>
  <si>
    <t>58. Estrategias de manzanas del cuidado y unidades móviles de servicios del cuidado implementadas</t>
  </si>
  <si>
    <t>304. Alcanzar al menos el 80% de efectividad (respuesta inmediata, llamadas devueltas y contactos por chat) en la atención de la linea purpura  “Mujeres escuchan mujeres” integrando un equipo de la misma a la linea de emergencias 123</t>
  </si>
  <si>
    <t>324. Efectividad en la atención de la Línea Púrpura</t>
  </si>
  <si>
    <t>305. Ampliar a 6 el modelo de operación de Casa refugio priorizando la ruralidad (Acuerdo 631/2015) y modalidad intermedia.</t>
  </si>
  <si>
    <t>325. Número de Casas Refugio en operación</t>
  </si>
  <si>
    <t>306. Diseñar e implementar estrategias de divulgación pedagógica y de transformación cultural para el cambio social con enfoques de género, diferencial, de derechos de las mujeres e interseccional que articulen la oferta institucional con el ejercicio pleno de los derechos de las mujeres</t>
  </si>
  <si>
    <t>326. Número de estrategias de comunicación y divulgación con enfoque de género, diferencial e interseccional diseñadas e implementadas</t>
  </si>
  <si>
    <t>307. Implementar en 7 casas de justicia priorizadas un modelo de atención con ruta integral para mujeres y Garantizar en 8 casas de justicia y CAPIV - CENTROS DE ATENCIÓN PENAL INTEGRAL PARA VICTIMAS y CAIVAS - CENTROS DE ATENCIÓN INTEGRAL A VICTIMAS DE ABUSO SEXUAL la estrategia de justicia de género</t>
  </si>
  <si>
    <t>327. Número de mujeres atendidas con perspectiva de género y derechos de las mujeres a través de Casas de Justicia y espacios de atención integral de la Fiscalía (CAPIV, CAIVAS)</t>
  </si>
  <si>
    <t>308. Implementar una estrategia semi permanente para la protección de las mujeres víctimas de violencia y su acceso a la justicia en 3 Unidades de Reacción Inmediata - URI de la Fiscalía General de la Nación y articulada a la línea 123 y Línea púrpura</t>
  </si>
  <si>
    <t>328. Número de URIs con estrategia de atención semi permanente para la protección de las mujeres víctimas de violencia y acceso a la justicia implementada</t>
  </si>
  <si>
    <t>309. Implementar el protocolo de prevención, atención, y sanción a la violencia contra las mujeres en el transporte público que garantice la atención del 100% de los casos y promueva su disminución.</t>
  </si>
  <si>
    <t>329. Acciones estratégicas realizadas en el marco de los componentes del Sistema SOFIA</t>
  </si>
  <si>
    <t>452. Crear y fortalecer la infraestructura tecnológica del Observatorio de Mujer y Equidad de Género que permita la articulación con los sectores distritales pertinentes</t>
  </si>
  <si>
    <t>487. Porcentaje de avance en la creación y fortalecimiento de infraestructura tecnológica del OMEG para la articulación con los sectores distritales</t>
  </si>
  <si>
    <t>454. Diseñar e implementar investigaciones  para diagnosticar y divulgar la situación de los derechos de las mujeres y transversalizar el enfoque de género y diferencial metodológicamente</t>
  </si>
  <si>
    <t>489. Investigaciones realizadas</t>
  </si>
  <si>
    <t>404. Alcanzar la paridad en al menos el 50% de las instancias de participación del Distrito Capital</t>
  </si>
  <si>
    <t>431. Porcentaje de instancias con participación paritaria en el Distrito</t>
  </si>
  <si>
    <t>426. Implementar una estrategia de formación para el desarrollo de capacidades de incidencia, liderazgo, empoderamiento y participación política de las Mujeres</t>
  </si>
  <si>
    <t>459. Número de mujeres vinculadas a procesos de formación para el desarrollo de capacidades de incidencia, liderazgo, empoderamiento y participación política de las mujeres</t>
  </si>
  <si>
    <t>428. Incorporar e implementar el enfoque de género y diferencial en los ejercicios de los presupuestos participativos.</t>
  </si>
  <si>
    <t>461. Documento de lineamiento de presupuesto participativo sensible al género, formulado y adoptado</t>
  </si>
  <si>
    <t>518. Implementar buenas prácticas de gestión administrativa y organizacional para el cumplimiento de las metas misionales a cargo de la Secretaría Distrital de la Mujer</t>
  </si>
  <si>
    <t>567. Número de buenas prácticas de gestión administrativa y organizacionales implementadas</t>
  </si>
  <si>
    <t>METAS ESTRATEGICAS</t>
  </si>
  <si>
    <t>Número de acciones estratégicas realizadas para la prevención, atención y sanción de las violencias contra las mujeres en el marco de los componente del Sistema Sofía</t>
  </si>
  <si>
    <t>Porcentaje (%) de Implementación de la estrategia para enfrentar y prevenir el acoso contra la mujer dentro del sistema Transmilenio</t>
  </si>
  <si>
    <t>METAS TRAZADORAS</t>
  </si>
  <si>
    <t>Disminuir el porcentaje de percepción de las mujeres que consideran que las mujeres son mejores para el trabajo doméstico que los hombres</t>
  </si>
  <si>
    <t>Disminuir el porcentaje de percepción de los hombres que consideran que las mujeres son mejores para el trabajo doméstico que los hombres</t>
  </si>
  <si>
    <t>Número de registros por presunto delito sexual</t>
  </si>
  <si>
    <t>Reducir el porcentaje de aceptación social a las violencias contra las mujeres</t>
  </si>
  <si>
    <t>Versión: 12</t>
  </si>
  <si>
    <t>DESCRIPCIÓN DEL INDICADOR</t>
  </si>
  <si>
    <t xml:space="preserve">MAGNITUD CUATRIENIO
(Únicamente para indicadores Sectoriales y PMR. Se debe diligenciar "A demanda" cuando aplique en los indicadores de actividad) </t>
  </si>
  <si>
    <t>Planes decreto 612</t>
  </si>
  <si>
    <t>Unidad de medida</t>
  </si>
  <si>
    <t>1. Plan Institucional de Archivos de la Entidad (PINAR)</t>
  </si>
  <si>
    <t>2. Plan Anual de Adquisiciones</t>
  </si>
  <si>
    <t>3. Plan Anual de Vacantes</t>
  </si>
  <si>
    <t>4. Plan de Previsión de Recursos Humanos</t>
  </si>
  <si>
    <t>5. Plan Estratégico de Talento Humano</t>
  </si>
  <si>
    <t>6. Plan Institucional de Capacitación</t>
  </si>
  <si>
    <t>7. Plan de Incentivos Institucionales</t>
  </si>
  <si>
    <t>8. Plan de Trabajo Anual en Seguridad y Salud en el Trabajo</t>
  </si>
  <si>
    <t>9. Plan Anticorrupción y de Atención al Ciudadano</t>
  </si>
  <si>
    <t>10. Plan Estratégico de Tecnologías de la Información y las Comunicaciones (PETI)</t>
  </si>
  <si>
    <t>11. Plan de Tratamiento de Riesgos de Seguridad y Privacidad de la Información</t>
  </si>
  <si>
    <t>12. Plan de Seguridad y Privacidad de la Información</t>
  </si>
  <si>
    <t>Número</t>
  </si>
  <si>
    <t>Procentaje</t>
  </si>
  <si>
    <t>suma</t>
  </si>
  <si>
    <t>creciente</t>
  </si>
  <si>
    <t>decreciente</t>
  </si>
  <si>
    <t>constante</t>
  </si>
  <si>
    <t>Fecha de Emisión: 22/12/2023</t>
  </si>
  <si>
    <t>Página 4 de 4</t>
  </si>
  <si>
    <t>X</t>
  </si>
  <si>
    <t>7671 - Implementación de acciones afirmativas dirigidas a las mujeres con enfoque diferencial y de género en Bogotá</t>
  </si>
  <si>
    <t>Hacer un nuevo contrato social con igualdad de oportunidades para la inclusión social, productiva y política</t>
  </si>
  <si>
    <t>Implementar el sistema distrital de cuidado y la estrategia de transversalización y territorialización de los enfoques de género y diferencial para garantizar la igualdad de género, los derechos de las mujeres y el desarrollo de capacidades de la ciudadanía en el nivel distrital y local.</t>
  </si>
  <si>
    <t>Promoción de la igualdad, el desarrollo de capacidades y el reconocimiento de las mujeres.</t>
  </si>
  <si>
    <t>Elaborar e implementar 3 lineamientos con enfoques de derechos de las mujeres, de género y diferencial</t>
  </si>
  <si>
    <t xml:space="preserve">1. Realizar actividades de asistencia técnica dirigidas a los Sectores de la Administración Distrital, orientadas a la implementación de los lineamientos para la estrategia de transversalización del enfoque diferencial y del procedimiento de asistencia técnica que lidera la Dirección de Enfoque Diferencial. </t>
  </si>
  <si>
    <t xml:space="preserve">2. Socializar con los diferentes sectores de la Administración Distrital, la caja de herramientas que contribuya a la eliminación de barreras de acceso a los servicios y a la realización de acciones afirmativas dirigidas a mujeres en sus diferencias y diversidad para la garantía de sus derechos en el Distrito Capital. </t>
  </si>
  <si>
    <t>3. Hacer seguimiento al plan de fortalecimiento interno para la incorporación de acciones afirmativas con enfoque diferencial que permitan el acceso de las mujeres en toda su diversidad a los servicios que presta la Secretaría Distrital de la Mujer.</t>
  </si>
  <si>
    <t>4. Socializar e implementar la hoja de ruta para incorporar los enfoques de derechos de las mujeres, de género y diferencial, a través del acompañamiento y articulación con la Submesa para la garantía y seguimiento de los derechos de las mujeres, diversidades, disidencias sexuales y de Género.</t>
  </si>
  <si>
    <t>Implementar 3 estrategias con enfoque diferencial para mujeres en su diversidad</t>
  </si>
  <si>
    <t xml:space="preserve">5. Fortalecer redes protectoras con madres, padres, cuidadoras, cuidadores y profesionales que en el marco de sus acciones trabajan con niños, niñas y adolescentes para la identificación, prevención y actuación frente a las violencias y formas de discriminación basadas en género contra niños, niñas y adolescentes en sus diferencias y diverisidad. </t>
  </si>
  <si>
    <t>6, Realizar semilleros  y jornadas significativas  que brinden herramientas para el  empoderamiento. Dirigidos a niñas, adolescentes y mujeres jóvenes en sus diferencias y diversidad</t>
  </si>
  <si>
    <t>7, Desarrollar acciones de difusión, visibilización y divulgación de la estrategia de empoderamiento.</t>
  </si>
  <si>
    <t>8. Desarrollar escuelas de educación emocional  enfocadas en fortalecer capacidades y herramientas para gestionar la salud mental de las mujeres en su diversidad en la ciudad de Bogotá.</t>
  </si>
  <si>
    <t>9. Desarrollar espacios de encuentro de mujeres para el cuidado emocional denominados Espacios Respiro.</t>
  </si>
  <si>
    <t>10.Diseñar e implementar una estrategia de difusión y socialización de la caja de herramientas construida en el marco de la estrategia de capacidades psicoemocionales</t>
  </si>
  <si>
    <t xml:space="preserve">11.   Implementar la Fase I y II de la EDCM. Espacios EMAA mujeres en sus diferencias y diversidad; hombres trans y personas no binarias. Jornadas de Dignidad Menstrual. </t>
  </si>
  <si>
    <t xml:space="preserve">12. Realizar la Mesa Interinstitucional activa, implementando Plan de Trabajo  </t>
  </si>
  <si>
    <t xml:space="preserve">13. Definir e implementar acciones de las fases III y IV de la Estrategia de Cuidado Menstrual dirigidas a mujeres y personas con experiencias menstruales en sus diferencias y diversidad, según priorización y pertinencia. </t>
  </si>
  <si>
    <t>14. Diseñar y poner en acción el Plan Estratégico de Comunicaciones de la EDCM</t>
  </si>
  <si>
    <t>Implementar la Estrategia Casa de Todas</t>
  </si>
  <si>
    <t>15. Realizar atenciones en intervención de trabajo  social que comprenden plan de intervención, valoraciones iniciales, intervenciones, seguimiento y cierres  a mujeres que realizan actividades sexuales pagadas.</t>
  </si>
  <si>
    <t>16.  Realizar atenciones psicosociales  (valoraciones iniciales, asesoría, seguimientos y cierres a mujeres que realizan actividades sexuales pagadas y sus familias</t>
  </si>
  <si>
    <t>17. Realizar atenciones jurídicas a mujeres que realizan actividades sexuales pagadas, que consisten en orientación, asesoría y representación jurídica especializada y llevar casos de intervención o representación judicial, con valoraciones iniciales, asesorías u orientaciones, seguimiento y cierres.</t>
  </si>
  <si>
    <t>18. Generar información de los sitios, dinámicas y contextos de las actividades sexuales pagadas en Bogotá</t>
  </si>
  <si>
    <t>Implementar una estrategia de educación flexible con enfoque diferencial.</t>
  </si>
  <si>
    <t>19.  Promover los apoyos de acceso a educación superior a través del acompañamiento, preparación (PRE ICFES) y financiación del Examen Saber 11°  (ICFES).</t>
  </si>
  <si>
    <t>20. Promover la vinculación de las mujeres en toda su diversidad a la educación superior a través de ferias universitarias, y la divulgación/socialización de herramientas formativas (manuales, documentos, caja de herramientas) con diversas Universidades e Instituciones educativas que permitan facilitar el acceso, permanencia y culminación de los estudios superiores.</t>
  </si>
  <si>
    <t xml:space="preserve">21. Promover y acompañar a las mujeres en toda su diversidad en las estrategias de educación flexible y en los procesos de vinculación a la formación complementaria (cursos cortos) a través de alianzas interinstitucionales públicas y privadas. </t>
  </si>
  <si>
    <t>Implementar 1 estrategia de fortalecimiento de capacidades para el ejercicio del derecho a la participación de las mujeres</t>
  </si>
  <si>
    <t>Implementar 1 estrategia de fortalecimiento de capacidades para el ejercicio del derecho a la participación de las mujeres.</t>
  </si>
  <si>
    <t>22. Realizar la implementación de la estrategia de fortalecimiento de capacidades para el ejercicio del derecho a la participación de las mujeres en el Distrito.</t>
  </si>
  <si>
    <t>Acompañar técnicamente 4 instancias de participación y representación de las mujeres para fortalecer sus capacidades de liderazgo</t>
  </si>
  <si>
    <t>23. Acompañar técnica y operativamente el desarrollo de la Mesa coordinadora, el Espacio Ampliado y cuando se solicite por parte del CCM la plenaria del espacio autónomo.</t>
  </si>
  <si>
    <t>24. Acompañar técnicamente el desarrollo de las mesas de trabajo con los sectores de la administración distrital y alcaldias locales, y hacer seguimiento a los compromisos adquiridos por la administración distrital y los alcaldes locales en el marco del Consejo Consultivo de Mujeres.</t>
  </si>
  <si>
    <t>25. Acompañar técnicamente el desarrollo de comisiones de trabajo del Espacio Autónomo del Consejo Consultivo de Mujeres.</t>
  </si>
  <si>
    <t>26. Acompañar técnicamente la transversalización del enfoque de género en el Concejo de Bogotá, con énfasis en las bancadas de mujeres de este órgano</t>
  </si>
  <si>
    <t>27. Gestionar, coordinar y acompañar técnicamente las reuniones de la Submesa para la garantía y seguimiento de los derechos de las mujeres, diversidades, disidencias sexuales y de Género.</t>
  </si>
  <si>
    <t>28. Realizar acompañamiento técnico al Puesto de mando Unificado (PMU) a los cuales se convoque a la SDMujer, durante las movilizaciones y protesta social que se realicen.</t>
  </si>
  <si>
    <t>29. Acompañar técnicamente la transversalización del enfoque de género en dos instancias de participación del Distrito Capital</t>
  </si>
  <si>
    <t>30. Apoyar el desarrollo de las conmemoraciones de mujeres en sus diferencias y diversidad con la cuales se trabaja en la dirección de enfoque diferencial, con el objetivo de reducir los estereotipos e imaginarios arraigados que perpetúan la discriminación; mediante el posicionamiento activo de las agendas públicas que abordan las diversas problemáticas que enfrentan las mujeres, vinculando a la sociedad civil, organizaciones de mujeres y sectores de la Administración Distrital.</t>
  </si>
  <si>
    <t>31. Desarrollar encuentros diferenciales de mujeres, con el fin de diseñar e implementar jornadas informativas dirigidas a los sectores de la administración distrital, para la incorporación  del enfoque de género y diferencial en las políticas y prácticas institucionales, para generar una transformación cultural efectiva, reduciendo los imaginarios, estereotipos y representaciones de las mujeres sus diferencias y diversidad.</t>
  </si>
  <si>
    <r>
      <t>Diseñar e implementar</t>
    </r>
    <r>
      <rPr>
        <b/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>4 estrategias de transformación de imaginarios, representaciones  y estereotipos de discriminación con enfoque diferencial y de género, dirigidas a la ciudadanía</t>
    </r>
  </si>
  <si>
    <t>Diseñar e implementar 4 estrategias de transformación de imaginarios, representaciones  y estereotipos de discriminación con enfoque diferencial y de género, dirigidas a la ciudadanía</t>
  </si>
  <si>
    <t>N/A</t>
  </si>
  <si>
    <t>Transversalización del enfoque de género y diferencial para mujeres</t>
  </si>
  <si>
    <t>Diseñar acciones afirmativas con enfoque diferencial, para desarrollar capacidades y promover el bienestar socio emocional y los derechos de las mujeres en todas sus diversidades, en los sectores de la administración distrital y en las localidades</t>
  </si>
  <si>
    <t>Realizar atenciones socio jurídicas brindadas a través de la Estrategia Casa de Todas, a mujeres que realizan actividades sexuales pagadas.</t>
  </si>
  <si>
    <t>Realizar atenciones psicosociales brindadas a través de la Estrategia Casa de Todas, a mujeres que realizan actividades sexuales pagadas.</t>
  </si>
  <si>
    <t>Realizar atenciones en trabajo social brindadas a través de la Estrategia Casa de Todas, a mujeres que realizan actividades sexuales pagadas.</t>
  </si>
  <si>
    <t xml:space="preserve">Elaborar e implementar 3 lineamientos con enfoque de derechos de las mujeres, de género y diferencial. </t>
  </si>
  <si>
    <t>Implementación de acciones afirmativas dirigidas a las mujeres con enfoque diferencial y de género en Bogotá Bogotá</t>
  </si>
  <si>
    <t>Número de sectores que implementan acciones afirmativas con enfoque diferencial para desarrollar capacidades y promover los derechos de las mujeres en todas sus diversidades</t>
  </si>
  <si>
    <t>Sumatoria de sectores a los que se transversaliza el enfoque diferencial</t>
  </si>
  <si>
    <t>39.Atenciones socio jurídicas brindadas a través de la Estrategia Casa de Todas, a mujeres que realizan actividades sexuales pagadas (valoraciones inciales, asesorias u orientacicones, seguimientos y cierres)</t>
  </si>
  <si>
    <t>Sumatoria de atenciones juridicas brindadas a las mujeres que realizan actividades sexuales pagadas</t>
  </si>
  <si>
    <t>40.Atenciones psicosociales brindadas a través de la Estrategia Casa de Todas, a mujeres que realizan actividades sexuales pagadas (valoraciones inciales, asesorias, seguimientos y cierres)</t>
  </si>
  <si>
    <t>Sumatoria de atenciones psicosociales brindadas a las mujeres que realizan actividades sexuales pagadas</t>
  </si>
  <si>
    <t>41.Atenciones en trabajo social brindadas a través de la Estrategia Casa de Todas, a mujeres que realizan actividades sexuales pagadas (valoraciones inicales intervenciones, seguimientos y cierres)</t>
  </si>
  <si>
    <t xml:space="preserve">Sumatoria de servicios de intervención social para  mujeres que realizan actividades sexuales pagadas y sus familias </t>
  </si>
  <si>
    <t xml:space="preserve">1. Número de actividades de alistamiento, seguimiento y evaluación de la asistencia técnica implementadas </t>
  </si>
  <si>
    <t>Sumatoria de actividades de alistamiento, seguimiento y evalauación de la asistencia técnica</t>
  </si>
  <si>
    <t>2. No. de actividades de asistencia técnica para la transversalización del enfoque diferencial para mujeres implementadas.</t>
  </si>
  <si>
    <t>Sumatoria de actividades de asistencia técnica para la transversalización del enfoque diferencial</t>
  </si>
  <si>
    <t>Personas con acceso a los servicios sociales del Estado con enfoque diferencial.</t>
  </si>
  <si>
    <t>Sumatoria de mujeres que participan en acciones afirmativas</t>
  </si>
  <si>
    <t xml:space="preserve">Se cuantificará el número de sectores a impactar anualmente, que deben ser 15 en total; se espera que tales sectores transversalicen el enfoque diferencial e implementen acciones afirmativas con enfoque diferencial. </t>
  </si>
  <si>
    <t>Se cuantificarán mensualmente las atenciones sociojuridicas: valoraciones iniciales, asesorías, seguimientos y cierres.</t>
  </si>
  <si>
    <t>Se cuantificarán mensualmente las atenciones psicosociales: valoraciones iniciales, asesorías, seguimientos y cierres.</t>
  </si>
  <si>
    <t>Se cuantificarán mensualmente las atenciones en trabajo social: valoraciones iniciales, asesorías, seguimientos y cierres.</t>
  </si>
  <si>
    <t>10 actividades de alistamiento anuales.</t>
  </si>
  <si>
    <t xml:space="preserve">16 actividades de asistencia anuales </t>
  </si>
  <si>
    <t>Mujeres atendidas en el marco del proyecto de inversión 7671</t>
  </si>
  <si>
    <t>Catherine Niño</t>
  </si>
  <si>
    <t>Yanira Espinosa</t>
  </si>
  <si>
    <t>Gabriela Córdoba</t>
  </si>
  <si>
    <t>Mensual</t>
  </si>
  <si>
    <t>Anual</t>
  </si>
  <si>
    <t xml:space="preserve">Documentos de implementación de las estrategias; actas de reuniones, listados de asistencia y reportes </t>
  </si>
  <si>
    <t>Reporte mensual de atenciones socio jurídicas realizadas-PMR Mensual</t>
  </si>
  <si>
    <t>Reporte mensual de atenciones psicosociales realizadas-PMR Mensual</t>
  </si>
  <si>
    <t>Reporte mensual de atenciones en trabajo social realizadas-PMR Mensual</t>
  </si>
  <si>
    <t>1. Evidencias de reuniones internas para alistar, planear y hacer seguimiento a la asistencia técnica
2. Documentos elaborados asociados a la asistencia técnica</t>
  </si>
  <si>
    <t xml:space="preserve">1. Evidencias de reuniones externas para asistencia técnica
2. Informes de asistencia técnica mensuales </t>
  </si>
  <si>
    <t>Reporte SIMISIONAL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</si>
</sst>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164" formatCode="#,##0\ &quot;€&quot;;\-#,##0\ &quot;€&quot;"/>
    <numFmt numFmtId="165" formatCode="_-* #,##0\ &quot;€&quot;_-;\-* #,##0\ &quot;€&quot;_-;_-* &quot;-&quot;\ &quot;€&quot;_-;_-@_-"/>
    <numFmt numFmtId="166" formatCode="_-* #,##0.00\ &quot;€&quot;_-;\-* #,##0.00\ &quot;€&quot;_-;_-* &quot;-&quot;??\ &quot;€&quot;_-;_-@_-"/>
    <numFmt numFmtId="167" formatCode="_-&quot;$&quot;* #,##0.00_-;\-&quot;$&quot;* #,##0.00_-;_-&quot;$&quot;* &quot;-&quot;??_-;_-@_-"/>
    <numFmt numFmtId="168" formatCode="_-* #,##0\ _€_-;\-* #,##0\ _€_-;_-* &quot;-&quot;\ _€_-;_-@_-"/>
    <numFmt numFmtId="169" formatCode="_-* #,##0.00\ _€_-;\-* #,##0.00\ _€_-;_-* &quot;-&quot;??\ _€_-;_-@_-"/>
    <numFmt numFmtId="170" formatCode="_(&quot;$&quot;\ * #,##0.00_);_(&quot;$&quot;\ * \(#,##0.00\);_(&quot;$&quot;\ * &quot;-&quot;??_);_(@_)"/>
    <numFmt numFmtId="171" formatCode="_ &quot;$&quot;\ * #,##0.00_ ;_ &quot;$&quot;\ * \-#,##0.00_ ;_ &quot;$&quot;\ * &quot;-&quot;??_ ;_ @_ "/>
    <numFmt numFmtId="172" formatCode="_-* #,##0\ _€_-;\-* #,##0\ _€_-;_-* &quot;-&quot;??\ _€_-;_-@_-"/>
    <numFmt numFmtId="173" formatCode="0.0%"/>
    <numFmt numFmtId="174" formatCode="#,##0;[Red]#,##0"/>
    <numFmt numFmtId="175" formatCode="_-[$$-240A]\ * #,##0.00_-;\-[$$-240A]\ * #,##0.00_-;_-[$$-240A]\ * &quot;-&quot;??_-;_-@_-"/>
    <numFmt numFmtId="176" formatCode="&quot;$&quot;\ #,##0.00"/>
  </numFmts>
  <fonts count="4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Arial Narrow"/>
      <family val="2"/>
    </font>
    <font>
      <sz val="10"/>
      <name val="Arial Narrow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i/>
      <sz val="11"/>
      <name val="Times New Roman"/>
      <family val="1"/>
    </font>
    <font>
      <b/>
      <sz val="11"/>
      <name val="Arial Narrow"/>
      <family val="2"/>
    </font>
    <font>
      <sz val="11"/>
      <color indexed="8"/>
      <name val="Times New Roman"/>
      <family val="1"/>
    </font>
    <font>
      <b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Verdana"/>
      <family val="2"/>
    </font>
    <font>
      <sz val="11"/>
      <color rgb="FF9C5700"/>
      <name val="Calibri"/>
      <family val="2"/>
      <scheme val="minor"/>
    </font>
    <font>
      <sz val="42"/>
      <color theme="0"/>
      <name val="Segoe UI"/>
      <family val="2"/>
      <charset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0" tint="-0.34998626667073579"/>
      <name val="Calibri"/>
      <family val="2"/>
      <scheme val="minor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8"/>
      <color theme="0" tint="-0.34998626667073579"/>
      <name val="Calibri"/>
      <family val="2"/>
      <scheme val="minor"/>
    </font>
    <font>
      <b/>
      <sz val="11"/>
      <color theme="0" tint="-0.34998626667073579"/>
      <name val="Times New Roman"/>
      <family val="1"/>
    </font>
    <font>
      <sz val="12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217346"/>
        <bgColor indexed="64"/>
      </patternFill>
    </fill>
    <fill>
      <patternFill patternType="solid">
        <fgColor theme="9"/>
      </patternFill>
    </fill>
    <fill>
      <patternFill patternType="solid">
        <fgColor rgb="FFDBE5F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4">
    <xf numFmtId="0" fontId="0" fillId="0" borderId="0"/>
    <xf numFmtId="0" fontId="18" fillId="3" borderId="62" applyNumberFormat="0" applyAlignment="0" applyProtection="0"/>
    <xf numFmtId="49" fontId="20" fillId="0" borderId="0" applyFill="0" applyBorder="0" applyProtection="0">
      <alignment horizontal="left" vertical="center"/>
    </xf>
    <xf numFmtId="0" fontId="21" fillId="4" borderId="63" applyNumberFormat="0" applyFont="0" applyFill="0" applyAlignment="0"/>
    <xf numFmtId="0" fontId="21" fillId="4" borderId="64" applyNumberFormat="0" applyFont="0" applyFill="0" applyAlignment="0"/>
    <xf numFmtId="0" fontId="23" fillId="5" borderId="0" applyNumberFormat="0" applyProtection="0">
      <alignment horizontal="left" wrapText="1" indent="4"/>
    </xf>
    <xf numFmtId="0" fontId="24" fillId="5" borderId="0" applyNumberFormat="0" applyProtection="0">
      <alignment horizontal="left" wrapText="1" indent="4"/>
    </xf>
    <xf numFmtId="0" fontId="22" fillId="6" borderId="0" applyNumberFormat="0" applyBorder="0" applyAlignment="0" applyProtection="0"/>
    <xf numFmtId="16" fontId="25" fillId="0" borderId="0" applyFont="0" applyFill="0" applyBorder="0" applyAlignment="0">
      <alignment horizontal="left"/>
    </xf>
    <xf numFmtId="0" fontId="26" fillId="7" borderId="0" applyNumberFormat="0" applyBorder="0" applyProtection="0">
      <alignment horizontal="center" vertical="center"/>
    </xf>
    <xf numFmtId="16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7" fillId="8" borderId="0" applyNumberFormat="0" applyBorder="0" applyAlignment="0" applyProtection="0"/>
    <xf numFmtId="0" fontId="2" fillId="0" borderId="0"/>
    <xf numFmtId="0" fontId="2" fillId="0" borderId="0"/>
    <xf numFmtId="0" fontId="21" fillId="0" borderId="0"/>
    <xf numFmtId="0" fontId="5" fillId="0" borderId="0"/>
    <xf numFmtId="0" fontId="4" fillId="0" borderId="0"/>
    <xf numFmtId="0" fontId="2" fillId="0" borderId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Fill="0" applyBorder="0">
      <alignment wrapText="1"/>
    </xf>
    <xf numFmtId="0" fontId="19" fillId="0" borderId="0"/>
    <xf numFmtId="0" fontId="28" fillId="5" borderId="0" applyNumberFormat="0" applyBorder="0" applyProtection="0">
      <alignment horizontal="left" indent="1"/>
    </xf>
  </cellStyleXfs>
  <cellXfs count="402">
    <xf numFmtId="0" fontId="0" fillId="0" borderId="0" xfId="0"/>
    <xf numFmtId="174" fontId="18" fillId="0" borderId="0" xfId="14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9" fillId="9" borderId="65" xfId="22" applyFont="1" applyFill="1" applyBorder="1" applyAlignment="1">
      <alignment vertical="center" wrapText="1"/>
    </xf>
    <xf numFmtId="0" fontId="9" fillId="9" borderId="0" xfId="22" applyFont="1" applyFill="1" applyAlignment="1">
      <alignment vertical="center" wrapText="1"/>
    </xf>
    <xf numFmtId="0" fontId="11" fillId="9" borderId="0" xfId="22" applyFont="1" applyFill="1" applyAlignment="1">
      <alignment vertical="center" wrapText="1"/>
    </xf>
    <xf numFmtId="0" fontId="9" fillId="9" borderId="1" xfId="22" applyFont="1" applyFill="1" applyBorder="1" applyAlignment="1">
      <alignment vertical="center" wrapText="1"/>
    </xf>
    <xf numFmtId="0" fontId="8" fillId="9" borderId="0" xfId="22" applyFont="1" applyFill="1" applyAlignment="1">
      <alignment vertical="center" wrapText="1"/>
    </xf>
    <xf numFmtId="0" fontId="8" fillId="9" borderId="2" xfId="22" applyFont="1" applyFill="1" applyBorder="1" applyAlignment="1">
      <alignment vertical="center" wrapText="1"/>
    </xf>
    <xf numFmtId="0" fontId="9" fillId="0" borderId="0" xfId="22" applyFont="1" applyAlignment="1">
      <alignment horizontal="center" vertical="center" wrapText="1"/>
    </xf>
    <xf numFmtId="0" fontId="9" fillId="0" borderId="2" xfId="22" applyFont="1" applyBorder="1" applyAlignment="1">
      <alignment horizontal="center" vertical="center" wrapText="1"/>
    </xf>
    <xf numFmtId="0" fontId="9" fillId="9" borderId="1" xfId="22" applyFont="1" applyFill="1" applyBorder="1" applyAlignment="1">
      <alignment horizontal="center" vertical="center" wrapText="1"/>
    </xf>
    <xf numFmtId="0" fontId="9" fillId="9" borderId="66" xfId="22" applyFont="1" applyFill="1" applyBorder="1" applyAlignment="1">
      <alignment horizontal="center" vertical="center" wrapText="1"/>
    </xf>
    <xf numFmtId="0" fontId="12" fillId="9" borderId="0" xfId="22" applyFont="1" applyFill="1" applyAlignment="1">
      <alignment horizontal="center" vertical="center" wrapText="1"/>
    </xf>
    <xf numFmtId="0" fontId="9" fillId="9" borderId="0" xfId="22" applyFont="1" applyFill="1" applyAlignment="1">
      <alignment horizontal="center" vertical="center" wrapText="1"/>
    </xf>
    <xf numFmtId="0" fontId="12" fillId="0" borderId="0" xfId="22" applyFont="1" applyAlignment="1">
      <alignment horizontal="center" vertical="center" wrapText="1"/>
    </xf>
    <xf numFmtId="0" fontId="13" fillId="2" borderId="0" xfId="22" applyFont="1" applyFill="1" applyAlignment="1">
      <alignment vertical="center" wrapText="1"/>
    </xf>
    <xf numFmtId="0" fontId="30" fillId="9" borderId="1" xfId="0" applyFont="1" applyFill="1" applyBorder="1" applyAlignment="1">
      <alignment vertical="center"/>
    </xf>
    <xf numFmtId="0" fontId="30" fillId="9" borderId="0" xfId="0" applyFont="1" applyFill="1" applyAlignment="1">
      <alignment vertical="center"/>
    </xf>
    <xf numFmtId="0" fontId="30" fillId="9" borderId="2" xfId="0" applyFont="1" applyFill="1" applyBorder="1" applyAlignment="1">
      <alignment vertical="center"/>
    </xf>
    <xf numFmtId="174" fontId="0" fillId="0" borderId="0" xfId="0" applyNumberFormat="1" applyAlignment="1">
      <alignment vertical="center"/>
    </xf>
    <xf numFmtId="165" fontId="18" fillId="0" borderId="0" xfId="15" applyFont="1" applyAlignment="1">
      <alignment vertical="center"/>
    </xf>
    <xf numFmtId="0" fontId="9" fillId="0" borderId="3" xfId="22" applyFont="1" applyBorder="1" applyAlignment="1">
      <alignment horizontal="center" vertical="center" wrapText="1"/>
    </xf>
    <xf numFmtId="0" fontId="9" fillId="0" borderId="4" xfId="22" applyFont="1" applyBorder="1" applyAlignment="1">
      <alignment horizontal="left" vertical="center" wrapText="1"/>
    </xf>
    <xf numFmtId="0" fontId="9" fillId="10" borderId="5" xfId="22" applyFont="1" applyFill="1" applyBorder="1" applyAlignment="1">
      <alignment horizontal="left" vertical="center" wrapText="1"/>
    </xf>
    <xf numFmtId="9" fontId="31" fillId="10" borderId="5" xfId="30" applyFont="1" applyFill="1" applyBorder="1" applyAlignment="1" applyProtection="1">
      <alignment vertical="center" wrapText="1"/>
    </xf>
    <xf numFmtId="173" fontId="9" fillId="10" borderId="5" xfId="28" applyNumberFormat="1" applyFont="1" applyFill="1" applyBorder="1" applyAlignment="1" applyProtection="1">
      <alignment vertical="center" wrapText="1"/>
    </xf>
    <xf numFmtId="165" fontId="29" fillId="0" borderId="0" xfId="15" applyFont="1" applyAlignment="1">
      <alignment vertical="center"/>
    </xf>
    <xf numFmtId="0" fontId="29" fillId="0" borderId="0" xfId="0" applyFont="1" applyAlignment="1">
      <alignment vertical="center"/>
    </xf>
    <xf numFmtId="0" fontId="9" fillId="10" borderId="6" xfId="22" applyFont="1" applyFill="1" applyBorder="1" applyAlignment="1">
      <alignment horizontal="left" vertical="center" wrapText="1"/>
    </xf>
    <xf numFmtId="9" fontId="8" fillId="10" borderId="6" xfId="28" applyFont="1" applyFill="1" applyBorder="1" applyAlignment="1" applyProtection="1">
      <alignment horizontal="center" vertical="center" wrapText="1"/>
      <protection locked="0"/>
    </xf>
    <xf numFmtId="0" fontId="9" fillId="0" borderId="6" xfId="22" applyFont="1" applyBorder="1" applyAlignment="1">
      <alignment horizontal="left" vertical="center" wrapText="1"/>
    </xf>
    <xf numFmtId="9" fontId="8" fillId="0" borderId="6" xfId="29" applyFont="1" applyFill="1" applyBorder="1" applyAlignment="1" applyProtection="1">
      <alignment horizontal="center" vertical="center" wrapText="1"/>
      <protection locked="0"/>
    </xf>
    <xf numFmtId="9" fontId="8" fillId="10" borderId="5" xfId="28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32" fillId="10" borderId="7" xfId="0" applyFont="1" applyFill="1" applyBorder="1" applyAlignment="1">
      <alignment vertical="center"/>
    </xf>
    <xf numFmtId="0" fontId="32" fillId="10" borderId="8" xfId="0" applyFont="1" applyFill="1" applyBorder="1" applyAlignment="1">
      <alignment vertical="center"/>
    </xf>
    <xf numFmtId="0" fontId="32" fillId="10" borderId="0" xfId="0" applyFont="1" applyFill="1" applyAlignment="1">
      <alignment vertical="center"/>
    </xf>
    <xf numFmtId="0" fontId="32" fillId="10" borderId="9" xfId="0" applyFont="1" applyFill="1" applyBorder="1" applyAlignment="1">
      <alignment vertical="center"/>
    </xf>
    <xf numFmtId="0" fontId="32" fillId="10" borderId="10" xfId="0" applyFont="1" applyFill="1" applyBorder="1" applyAlignment="1">
      <alignment vertical="center"/>
    </xf>
    <xf numFmtId="0" fontId="32" fillId="10" borderId="11" xfId="0" applyFont="1" applyFill="1" applyBorder="1" applyAlignment="1">
      <alignment vertical="center"/>
    </xf>
    <xf numFmtId="0" fontId="32" fillId="10" borderId="6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wrapText="1"/>
    </xf>
    <xf numFmtId="0" fontId="30" fillId="0" borderId="6" xfId="0" applyFont="1" applyBorder="1" applyAlignment="1">
      <alignment vertical="center"/>
    </xf>
    <xf numFmtId="9" fontId="30" fillId="0" borderId="6" xfId="28" applyFont="1" applyBorder="1" applyAlignment="1">
      <alignment vertical="center"/>
    </xf>
    <xf numFmtId="0" fontId="9" fillId="10" borderId="3" xfId="0" applyFont="1" applyFill="1" applyBorder="1" applyAlignment="1">
      <alignment horizontal="center" vertical="center" wrapText="1"/>
    </xf>
    <xf numFmtId="0" fontId="33" fillId="10" borderId="6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4" fillId="0" borderId="6" xfId="0" applyFont="1" applyBorder="1" applyAlignment="1">
      <alignment vertical="center"/>
    </xf>
    <xf numFmtId="0" fontId="33" fillId="10" borderId="6" xfId="0" applyFont="1" applyFill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41" fontId="30" fillId="0" borderId="6" xfId="12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2" fillId="10" borderId="6" xfId="0" applyFont="1" applyFill="1" applyBorder="1" applyAlignment="1">
      <alignment vertical="center"/>
    </xf>
    <xf numFmtId="41" fontId="30" fillId="0" borderId="12" xfId="12" applyFont="1" applyFill="1" applyBorder="1" applyAlignment="1">
      <alignment vertical="center"/>
    </xf>
    <xf numFmtId="49" fontId="30" fillId="0" borderId="12" xfId="12" applyNumberFormat="1" applyFont="1" applyFill="1" applyBorder="1" applyAlignment="1">
      <alignment vertical="center"/>
    </xf>
    <xf numFmtId="49" fontId="30" fillId="0" borderId="6" xfId="12" applyNumberFormat="1" applyFont="1" applyFill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4" fillId="9" borderId="0" xfId="0" applyFont="1" applyFill="1" applyAlignment="1">
      <alignment vertical="center"/>
    </xf>
    <xf numFmtId="0" fontId="14" fillId="9" borderId="0" xfId="0" applyFont="1" applyFill="1" applyAlignment="1">
      <alignment horizontal="center" vertical="center"/>
    </xf>
    <xf numFmtId="49" fontId="9" fillId="10" borderId="3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/>
    </xf>
    <xf numFmtId="0" fontId="10" fillId="11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0" fillId="11" borderId="6" xfId="0" applyFont="1" applyFill="1" applyBorder="1" applyAlignment="1">
      <alignment horizontal="left" vertical="center"/>
    </xf>
    <xf numFmtId="0" fontId="9" fillId="10" borderId="6" xfId="0" applyFont="1" applyFill="1" applyBorder="1" applyAlignment="1">
      <alignment horizontal="left" vertical="center" wrapText="1"/>
    </xf>
    <xf numFmtId="0" fontId="9" fillId="10" borderId="6" xfId="0" applyFont="1" applyFill="1" applyBorder="1" applyAlignment="1">
      <alignment vertical="center" wrapText="1"/>
    </xf>
    <xf numFmtId="175" fontId="10" fillId="11" borderId="6" xfId="15" applyNumberFormat="1" applyFont="1" applyFill="1" applyBorder="1" applyAlignment="1">
      <alignment horizontal="center" vertical="center"/>
    </xf>
    <xf numFmtId="175" fontId="10" fillId="11" borderId="6" xfId="0" applyNumberFormat="1" applyFont="1" applyFill="1" applyBorder="1" applyAlignment="1">
      <alignment horizontal="center" vertical="center"/>
    </xf>
    <xf numFmtId="9" fontId="9" fillId="10" borderId="5" xfId="28" applyFont="1" applyFill="1" applyBorder="1" applyAlignment="1" applyProtection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22" applyFont="1" applyBorder="1" applyAlignment="1">
      <alignment vertical="center" wrapText="1"/>
    </xf>
    <xf numFmtId="0" fontId="9" fillId="0" borderId="0" xfId="22" applyFont="1" applyAlignment="1">
      <alignment vertical="center" wrapText="1"/>
    </xf>
    <xf numFmtId="0" fontId="11" fillId="0" borderId="0" xfId="22" applyFont="1" applyAlignment="1">
      <alignment vertical="center" wrapText="1"/>
    </xf>
    <xf numFmtId="0" fontId="8" fillId="0" borderId="0" xfId="22" applyFont="1" applyAlignment="1">
      <alignment vertical="center" wrapText="1"/>
    </xf>
    <xf numFmtId="0" fontId="8" fillId="0" borderId="2" xfId="22" applyFont="1" applyBorder="1" applyAlignment="1">
      <alignment vertical="center" wrapText="1"/>
    </xf>
    <xf numFmtId="172" fontId="18" fillId="0" borderId="6" xfId="10" applyNumberFormat="1" applyFont="1" applyBorder="1" applyAlignment="1">
      <alignment vertical="center"/>
    </xf>
    <xf numFmtId="172" fontId="18" fillId="0" borderId="13" xfId="10" applyNumberFormat="1" applyFont="1" applyBorder="1" applyAlignment="1">
      <alignment vertical="center"/>
    </xf>
    <xf numFmtId="172" fontId="18" fillId="0" borderId="4" xfId="10" applyNumberFormat="1" applyFont="1" applyBorder="1" applyAlignment="1">
      <alignment vertical="center"/>
    </xf>
    <xf numFmtId="172" fontId="18" fillId="0" borderId="12" xfId="10" applyNumberFormat="1" applyFont="1" applyBorder="1" applyAlignment="1">
      <alignment vertical="center"/>
    </xf>
    <xf numFmtId="172" fontId="18" fillId="0" borderId="14" xfId="10" applyNumberFormat="1" applyFont="1" applyBorder="1" applyAlignment="1">
      <alignment vertical="center"/>
    </xf>
    <xf numFmtId="172" fontId="18" fillId="0" borderId="15" xfId="10" applyNumberFormat="1" applyFont="1" applyBorder="1" applyAlignment="1">
      <alignment vertical="center"/>
    </xf>
    <xf numFmtId="9" fontId="18" fillId="0" borderId="16" xfId="28" applyFont="1" applyBorder="1" applyAlignment="1">
      <alignment vertical="center"/>
    </xf>
    <xf numFmtId="0" fontId="3" fillId="10" borderId="3" xfId="0" applyFont="1" applyFill="1" applyBorder="1" applyAlignment="1">
      <alignment horizontal="center" vertical="center" wrapText="1"/>
    </xf>
    <xf numFmtId="49" fontId="3" fillId="10" borderId="3" xfId="0" applyNumberFormat="1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175" fontId="10" fillId="0" borderId="6" xfId="15" applyNumberFormat="1" applyFont="1" applyFill="1" applyBorder="1" applyAlignment="1">
      <alignment horizontal="center" vertical="center"/>
    </xf>
    <xf numFmtId="0" fontId="14" fillId="12" borderId="6" xfId="0" applyFont="1" applyFill="1" applyBorder="1" applyAlignment="1">
      <alignment horizontal="center" vertical="center"/>
    </xf>
    <xf numFmtId="0" fontId="10" fillId="12" borderId="6" xfId="0" applyFont="1" applyFill="1" applyBorder="1" applyAlignment="1">
      <alignment horizontal="center" vertical="center"/>
    </xf>
    <xf numFmtId="9" fontId="18" fillId="0" borderId="12" xfId="28" applyFont="1" applyBorder="1" applyAlignment="1">
      <alignment vertical="center"/>
    </xf>
    <xf numFmtId="169" fontId="9" fillId="0" borderId="3" xfId="10" applyFont="1" applyFill="1" applyBorder="1" applyAlignment="1" applyProtection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9" fontId="32" fillId="10" borderId="6" xfId="28" applyFont="1" applyFill="1" applyBorder="1" applyAlignment="1">
      <alignment horizontal="center" vertical="center" wrapText="1"/>
    </xf>
    <xf numFmtId="9" fontId="30" fillId="0" borderId="0" xfId="28" applyFont="1" applyAlignment="1">
      <alignment vertical="center"/>
    </xf>
    <xf numFmtId="176" fontId="14" fillId="0" borderId="6" xfId="14" applyNumberFormat="1" applyFont="1" applyBorder="1" applyAlignment="1">
      <alignment vertical="center"/>
    </xf>
    <xf numFmtId="176" fontId="10" fillId="11" borderId="6" xfId="14" applyNumberFormat="1" applyFont="1" applyFill="1" applyBorder="1" applyAlignment="1">
      <alignment horizontal="center" vertical="center"/>
    </xf>
    <xf numFmtId="0" fontId="9" fillId="13" borderId="6" xfId="22" applyFont="1" applyFill="1" applyBorder="1" applyAlignment="1">
      <alignment horizontal="center" vertical="center" wrapText="1"/>
    </xf>
    <xf numFmtId="0" fontId="9" fillId="9" borderId="67" xfId="22" applyFont="1" applyFill="1" applyBorder="1" applyAlignment="1">
      <alignment vertical="center" wrapText="1"/>
    </xf>
    <xf numFmtId="0" fontId="9" fillId="9" borderId="68" xfId="22" applyFont="1" applyFill="1" applyBorder="1" applyAlignment="1">
      <alignment vertical="center" wrapText="1"/>
    </xf>
    <xf numFmtId="0" fontId="9" fillId="0" borderId="5" xfId="22" applyFont="1" applyBorder="1" applyAlignment="1">
      <alignment horizontal="center" vertical="center" wrapText="1"/>
    </xf>
    <xf numFmtId="0" fontId="9" fillId="13" borderId="18" xfId="22" applyFont="1" applyFill="1" applyBorder="1" applyAlignment="1">
      <alignment horizontal="center" vertical="center" wrapText="1"/>
    </xf>
    <xf numFmtId="0" fontId="9" fillId="13" borderId="19" xfId="22" applyFont="1" applyFill="1" applyBorder="1" applyAlignment="1">
      <alignment horizontal="center" vertical="center" wrapText="1"/>
    </xf>
    <xf numFmtId="172" fontId="18" fillId="0" borderId="20" xfId="10" applyNumberFormat="1" applyFont="1" applyBorder="1" applyAlignment="1">
      <alignment vertical="center"/>
    </xf>
    <xf numFmtId="172" fontId="18" fillId="0" borderId="21" xfId="10" applyNumberFormat="1" applyFont="1" applyBorder="1" applyAlignment="1">
      <alignment vertical="center"/>
    </xf>
    <xf numFmtId="172" fontId="18" fillId="0" borderId="22" xfId="10" applyNumberFormat="1" applyFont="1" applyBorder="1" applyAlignment="1">
      <alignment vertical="center"/>
    </xf>
    <xf numFmtId="172" fontId="18" fillId="0" borderId="16" xfId="10" applyNumberFormat="1" applyFont="1" applyBorder="1" applyAlignment="1">
      <alignment vertical="center"/>
    </xf>
    <xf numFmtId="0" fontId="8" fillId="0" borderId="23" xfId="22" applyFont="1" applyBorder="1" applyAlignment="1">
      <alignment horizontal="left" vertical="center" wrapText="1"/>
    </xf>
    <xf numFmtId="168" fontId="9" fillId="0" borderId="5" xfId="11" applyFont="1" applyFill="1" applyBorder="1" applyAlignment="1" applyProtection="1">
      <alignment horizontal="center" vertical="center" wrapText="1"/>
    </xf>
    <xf numFmtId="9" fontId="9" fillId="0" borderId="6" xfId="22" applyNumberFormat="1" applyFont="1" applyBorder="1" applyAlignment="1">
      <alignment horizontal="center" vertical="center" wrapText="1"/>
    </xf>
    <xf numFmtId="9" fontId="9" fillId="0" borderId="5" xfId="22" applyNumberFormat="1" applyFont="1" applyBorder="1" applyAlignment="1">
      <alignment horizontal="center" vertical="center" wrapText="1"/>
    </xf>
    <xf numFmtId="0" fontId="9" fillId="13" borderId="24" xfId="22" applyFont="1" applyFill="1" applyBorder="1" applyAlignment="1">
      <alignment horizontal="center" vertical="center" wrapText="1"/>
    </xf>
    <xf numFmtId="0" fontId="9" fillId="13" borderId="25" xfId="22" applyFont="1" applyFill="1" applyBorder="1" applyAlignment="1">
      <alignment horizontal="center" vertical="center" wrapText="1"/>
    </xf>
    <xf numFmtId="0" fontId="9" fillId="13" borderId="26" xfId="22" applyFont="1" applyFill="1" applyBorder="1" applyAlignment="1">
      <alignment horizontal="center" vertical="center" wrapText="1"/>
    </xf>
    <xf numFmtId="172" fontId="18" fillId="0" borderId="23" xfId="10" applyNumberFormat="1" applyFont="1" applyBorder="1" applyAlignment="1">
      <alignment vertical="center"/>
    </xf>
    <xf numFmtId="172" fontId="18" fillId="0" borderId="5" xfId="10" applyNumberFormat="1" applyFont="1" applyBorder="1" applyAlignment="1">
      <alignment vertical="center"/>
    </xf>
    <xf numFmtId="172" fontId="18" fillId="0" borderId="27" xfId="10" applyNumberFormat="1" applyFont="1" applyBorder="1" applyAlignment="1">
      <alignment vertical="center"/>
    </xf>
    <xf numFmtId="9" fontId="18" fillId="0" borderId="28" xfId="28" applyFont="1" applyBorder="1" applyAlignment="1">
      <alignment vertical="center"/>
    </xf>
    <xf numFmtId="0" fontId="8" fillId="0" borderId="1" xfId="22" applyFont="1" applyBorder="1" applyAlignment="1">
      <alignment horizontal="left" vertical="center" wrapText="1"/>
    </xf>
    <xf numFmtId="3" fontId="9" fillId="0" borderId="0" xfId="22" applyNumberFormat="1" applyFont="1" applyAlignment="1">
      <alignment horizontal="center" vertical="center" wrapText="1"/>
    </xf>
    <xf numFmtId="168" fontId="9" fillId="0" borderId="0" xfId="11" applyFont="1" applyFill="1" applyBorder="1" applyAlignment="1" applyProtection="1">
      <alignment horizontal="center" vertical="center" wrapText="1"/>
    </xf>
    <xf numFmtId="0" fontId="31" fillId="0" borderId="0" xfId="22" applyFont="1" applyAlignment="1">
      <alignment horizontal="center" vertical="center" wrapText="1"/>
    </xf>
    <xf numFmtId="0" fontId="31" fillId="0" borderId="2" xfId="22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0" fillId="0" borderId="6" xfId="0" applyBorder="1"/>
    <xf numFmtId="0" fontId="0" fillId="0" borderId="13" xfId="0" applyBorder="1"/>
    <xf numFmtId="0" fontId="0" fillId="0" borderId="23" xfId="0" applyBorder="1"/>
    <xf numFmtId="0" fontId="0" fillId="0" borderId="5" xfId="0" applyBorder="1"/>
    <xf numFmtId="0" fontId="0" fillId="0" borderId="14" xfId="0" applyBorder="1"/>
    <xf numFmtId="0" fontId="0" fillId="0" borderId="4" xfId="0" applyBorder="1"/>
    <xf numFmtId="0" fontId="9" fillId="13" borderId="23" xfId="22" applyFont="1" applyFill="1" applyBorder="1" applyAlignment="1">
      <alignment horizontal="center" vertical="center" wrapText="1"/>
    </xf>
    <xf numFmtId="0" fontId="9" fillId="13" borderId="5" xfId="22" applyFont="1" applyFill="1" applyBorder="1" applyAlignment="1">
      <alignment horizontal="center" vertical="center" wrapText="1"/>
    </xf>
    <xf numFmtId="0" fontId="9" fillId="13" borderId="20" xfId="22" applyFont="1" applyFill="1" applyBorder="1" applyAlignment="1">
      <alignment vertical="center" wrapText="1"/>
    </xf>
    <xf numFmtId="0" fontId="9" fillId="13" borderId="13" xfId="22" applyFont="1" applyFill="1" applyBorder="1" applyAlignment="1">
      <alignment vertical="center" wrapText="1"/>
    </xf>
    <xf numFmtId="0" fontId="9" fillId="13" borderId="23" xfId="22" applyFont="1" applyFill="1" applyBorder="1" applyAlignment="1">
      <alignment vertical="center" wrapText="1"/>
    </xf>
    <xf numFmtId="0" fontId="9" fillId="13" borderId="31" xfId="22" applyFont="1" applyFill="1" applyBorder="1" applyAlignment="1">
      <alignment horizontal="center" vertical="center" wrapText="1"/>
    </xf>
    <xf numFmtId="0" fontId="9" fillId="12" borderId="0" xfId="22" applyFont="1" applyFill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9" fillId="9" borderId="6" xfId="22" applyFont="1" applyFill="1" applyBorder="1" applyAlignment="1">
      <alignment horizontal="left" vertical="center" wrapText="1"/>
    </xf>
    <xf numFmtId="0" fontId="32" fillId="0" borderId="6" xfId="0" applyFont="1" applyBorder="1" applyAlignment="1">
      <alignment horizontal="center" vertical="center"/>
    </xf>
    <xf numFmtId="0" fontId="9" fillId="0" borderId="32" xfId="22" applyFont="1" applyBorder="1" applyAlignment="1">
      <alignment horizontal="center" vertical="center" wrapText="1"/>
    </xf>
    <xf numFmtId="0" fontId="9" fillId="0" borderId="33" xfId="22" applyFont="1" applyBorder="1" applyAlignment="1">
      <alignment horizontal="center" vertical="center" wrapText="1"/>
    </xf>
    <xf numFmtId="0" fontId="9" fillId="0" borderId="34" xfId="22" applyFont="1" applyBorder="1" applyAlignment="1">
      <alignment horizontal="center" vertical="center" wrapText="1"/>
    </xf>
    <xf numFmtId="0" fontId="9" fillId="13" borderId="6" xfId="22" applyFont="1" applyFill="1" applyBorder="1" applyAlignment="1">
      <alignment horizontal="center" vertical="center" wrapText="1"/>
    </xf>
    <xf numFmtId="0" fontId="9" fillId="13" borderId="16" xfId="22" applyFont="1" applyFill="1" applyBorder="1" applyAlignment="1">
      <alignment horizontal="center" vertical="center" wrapText="1"/>
    </xf>
    <xf numFmtId="0" fontId="31" fillId="0" borderId="5" xfId="22" applyFont="1" applyBorder="1" applyAlignment="1">
      <alignment horizontal="center" vertical="center" wrapText="1"/>
    </xf>
    <xf numFmtId="0" fontId="31" fillId="0" borderId="28" xfId="22" applyFont="1" applyBorder="1" applyAlignment="1">
      <alignment horizontal="center" vertical="center" wrapText="1"/>
    </xf>
    <xf numFmtId="0" fontId="9" fillId="13" borderId="47" xfId="22" applyFont="1" applyFill="1" applyBorder="1" applyAlignment="1">
      <alignment horizontal="center" vertical="center" wrapText="1"/>
    </xf>
    <xf numFmtId="0" fontId="9" fillId="13" borderId="45" xfId="22" applyFont="1" applyFill="1" applyBorder="1" applyAlignment="1">
      <alignment horizontal="center" vertical="center" wrapText="1"/>
    </xf>
    <xf numFmtId="0" fontId="9" fillId="13" borderId="48" xfId="22" applyFont="1" applyFill="1" applyBorder="1" applyAlignment="1">
      <alignment horizontal="center" vertical="center" wrapText="1"/>
    </xf>
    <xf numFmtId="0" fontId="9" fillId="13" borderId="32" xfId="22" applyFont="1" applyFill="1" applyBorder="1" applyAlignment="1">
      <alignment horizontal="center" vertical="center" wrapText="1"/>
    </xf>
    <xf numFmtId="0" fontId="9" fillId="13" borderId="33" xfId="22" applyFont="1" applyFill="1" applyBorder="1" applyAlignment="1">
      <alignment horizontal="center" vertical="center" wrapText="1"/>
    </xf>
    <xf numFmtId="0" fontId="9" fillId="13" borderId="34" xfId="22" applyFont="1" applyFill="1" applyBorder="1" applyAlignment="1">
      <alignment horizontal="center" vertical="center" wrapText="1"/>
    </xf>
    <xf numFmtId="0" fontId="9" fillId="0" borderId="24" xfId="22" applyFont="1" applyBorder="1" applyAlignment="1">
      <alignment horizontal="center" vertical="center" wrapText="1"/>
    </xf>
    <xf numFmtId="0" fontId="9" fillId="0" borderId="25" xfId="22" applyFont="1" applyBorder="1" applyAlignment="1">
      <alignment horizontal="center" vertical="center" wrapText="1"/>
    </xf>
    <xf numFmtId="0" fontId="9" fillId="0" borderId="26" xfId="22" applyFont="1" applyBorder="1" applyAlignment="1">
      <alignment horizontal="center" vertical="center" wrapText="1"/>
    </xf>
    <xf numFmtId="3" fontId="9" fillId="0" borderId="5" xfId="22" applyNumberFormat="1" applyFont="1" applyBorder="1" applyAlignment="1">
      <alignment horizontal="center" vertical="center" wrapText="1"/>
    </xf>
    <xf numFmtId="0" fontId="9" fillId="9" borderId="45" xfId="22" applyFont="1" applyFill="1" applyBorder="1" applyAlignment="1">
      <alignment horizontal="left" vertical="center" wrapText="1"/>
    </xf>
    <xf numFmtId="0" fontId="9" fillId="13" borderId="13" xfId="22" applyFont="1" applyFill="1" applyBorder="1" applyAlignment="1">
      <alignment horizontal="center" vertical="center" wrapText="1"/>
    </xf>
    <xf numFmtId="0" fontId="9" fillId="13" borderId="32" xfId="22" applyFont="1" applyFill="1" applyBorder="1" applyAlignment="1">
      <alignment horizontal="left" vertical="center" wrapText="1"/>
    </xf>
    <xf numFmtId="0" fontId="9" fillId="13" borderId="34" xfId="22" applyFont="1" applyFill="1" applyBorder="1" applyAlignment="1">
      <alignment horizontal="left" vertical="center" wrapText="1"/>
    </xf>
    <xf numFmtId="0" fontId="8" fillId="0" borderId="35" xfId="22" applyFont="1" applyBorder="1" applyAlignment="1">
      <alignment horizontal="center" vertical="center" wrapText="1"/>
    </xf>
    <xf numFmtId="0" fontId="8" fillId="0" borderId="1" xfId="22" applyFont="1" applyBorder="1" applyAlignment="1">
      <alignment horizontal="center" vertical="center" wrapText="1"/>
    </xf>
    <xf numFmtId="0" fontId="8" fillId="0" borderId="47" xfId="22" applyFont="1" applyBorder="1" applyAlignment="1">
      <alignment horizontal="center" vertical="center" wrapText="1"/>
    </xf>
    <xf numFmtId="0" fontId="9" fillId="0" borderId="24" xfId="22" applyFont="1" applyBorder="1" applyAlignment="1">
      <alignment horizontal="center" vertical="center"/>
    </xf>
    <xf numFmtId="0" fontId="9" fillId="0" borderId="25" xfId="22" applyFont="1" applyBorder="1" applyAlignment="1">
      <alignment horizontal="center" vertical="center"/>
    </xf>
    <xf numFmtId="0" fontId="9" fillId="0" borderId="26" xfId="22" applyFont="1" applyBorder="1" applyAlignment="1">
      <alignment horizontal="center" vertical="center"/>
    </xf>
    <xf numFmtId="0" fontId="9" fillId="0" borderId="20" xfId="22" applyFont="1" applyBorder="1" applyAlignment="1">
      <alignment horizontal="center" vertical="center" wrapText="1"/>
    </xf>
    <xf numFmtId="0" fontId="9" fillId="0" borderId="21" xfId="22" applyFont="1" applyBorder="1" applyAlignment="1">
      <alignment horizontal="center" vertical="center" wrapText="1"/>
    </xf>
    <xf numFmtId="0" fontId="9" fillId="0" borderId="22" xfId="22" applyFont="1" applyBorder="1" applyAlignment="1">
      <alignment horizontal="center" vertical="center" wrapText="1"/>
    </xf>
    <xf numFmtId="0" fontId="9" fillId="0" borderId="23" xfId="22" applyFont="1" applyBorder="1" applyAlignment="1">
      <alignment horizontal="center" vertical="center" wrapText="1"/>
    </xf>
    <xf numFmtId="0" fontId="9" fillId="0" borderId="5" xfId="22" applyFont="1" applyBorder="1" applyAlignment="1">
      <alignment horizontal="center" vertical="center" wrapText="1"/>
    </xf>
    <xf numFmtId="0" fontId="9" fillId="0" borderId="28" xfId="22" applyFont="1" applyBorder="1" applyAlignment="1">
      <alignment horizontal="center" vertical="center" wrapText="1"/>
    </xf>
    <xf numFmtId="0" fontId="15" fillId="0" borderId="32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37" fillId="0" borderId="32" xfId="0" applyFont="1" applyBorder="1" applyAlignment="1">
      <alignment horizontal="left" vertical="center" wrapText="1"/>
    </xf>
    <xf numFmtId="0" fontId="37" fillId="0" borderId="33" xfId="0" applyFont="1" applyBorder="1" applyAlignment="1">
      <alignment horizontal="left" vertical="center" wrapText="1"/>
    </xf>
    <xf numFmtId="0" fontId="37" fillId="0" borderId="34" xfId="0" applyFont="1" applyBorder="1" applyAlignment="1">
      <alignment horizontal="left" vertical="center" wrapText="1"/>
    </xf>
    <xf numFmtId="0" fontId="9" fillId="13" borderId="35" xfId="22" applyFont="1" applyFill="1" applyBorder="1" applyAlignment="1">
      <alignment horizontal="left" vertical="center" wrapText="1"/>
    </xf>
    <xf numFmtId="0" fontId="9" fillId="13" borderId="37" xfId="22" applyFont="1" applyFill="1" applyBorder="1" applyAlignment="1">
      <alignment horizontal="left" vertical="center" wrapText="1"/>
    </xf>
    <xf numFmtId="0" fontId="9" fillId="13" borderId="1" xfId="22" applyFont="1" applyFill="1" applyBorder="1" applyAlignment="1">
      <alignment horizontal="left" vertical="center" wrapText="1"/>
    </xf>
    <xf numFmtId="0" fontId="9" fillId="13" borderId="2" xfId="22" applyFont="1" applyFill="1" applyBorder="1" applyAlignment="1">
      <alignment horizontal="left" vertical="center" wrapText="1"/>
    </xf>
    <xf numFmtId="0" fontId="9" fillId="13" borderId="47" xfId="22" applyFont="1" applyFill="1" applyBorder="1" applyAlignment="1">
      <alignment horizontal="left" vertical="center" wrapText="1"/>
    </xf>
    <xf numFmtId="0" fontId="9" fillId="13" borderId="48" xfId="22" applyFont="1" applyFill="1" applyBorder="1" applyAlignment="1">
      <alignment horizontal="left" vertical="center" wrapText="1"/>
    </xf>
    <xf numFmtId="0" fontId="9" fillId="13" borderId="36" xfId="22" applyFont="1" applyFill="1" applyBorder="1" applyAlignment="1">
      <alignment horizontal="left" vertical="center" wrapText="1"/>
    </xf>
    <xf numFmtId="0" fontId="9" fillId="13" borderId="0" xfId="22" applyFont="1" applyFill="1" applyAlignment="1">
      <alignment horizontal="left" vertical="center" wrapText="1"/>
    </xf>
    <xf numFmtId="0" fontId="9" fillId="13" borderId="45" xfId="22" applyFont="1" applyFill="1" applyBorder="1" applyAlignment="1">
      <alignment horizontal="left" vertical="center" wrapText="1"/>
    </xf>
    <xf numFmtId="0" fontId="9" fillId="0" borderId="35" xfId="22" applyFont="1" applyBorder="1" applyAlignment="1">
      <alignment horizontal="center" vertical="center" wrapText="1"/>
    </xf>
    <xf numFmtId="0" fontId="9" fillId="0" borderId="36" xfId="22" applyFont="1" applyBorder="1" applyAlignment="1">
      <alignment horizontal="center" vertical="center" wrapText="1"/>
    </xf>
    <xf numFmtId="0" fontId="9" fillId="0" borderId="37" xfId="22" applyFont="1" applyBorder="1" applyAlignment="1">
      <alignment horizontal="center" vertical="center" wrapText="1"/>
    </xf>
    <xf numFmtId="0" fontId="9" fillId="0" borderId="1" xfId="22" applyFont="1" applyBorder="1" applyAlignment="1">
      <alignment horizontal="center" vertical="center" wrapText="1"/>
    </xf>
    <xf numFmtId="0" fontId="9" fillId="0" borderId="0" xfId="22" applyFont="1" applyAlignment="1">
      <alignment horizontal="center" vertical="center" wrapText="1"/>
    </xf>
    <xf numFmtId="0" fontId="9" fillId="0" borderId="2" xfId="22" applyFont="1" applyBorder="1" applyAlignment="1">
      <alignment horizontal="center" vertical="center" wrapText="1"/>
    </xf>
    <xf numFmtId="0" fontId="9" fillId="0" borderId="47" xfId="22" applyFont="1" applyBorder="1" applyAlignment="1">
      <alignment horizontal="center" vertical="center" wrapText="1"/>
    </xf>
    <xf numFmtId="0" fontId="9" fillId="0" borderId="45" xfId="22" applyFont="1" applyBorder="1" applyAlignment="1">
      <alignment horizontal="center" vertical="center" wrapText="1"/>
    </xf>
    <xf numFmtId="0" fontId="9" fillId="0" borderId="48" xfId="22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9" fillId="0" borderId="53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 vertical="center"/>
    </xf>
    <xf numFmtId="0" fontId="38" fillId="0" borderId="56" xfId="0" applyFont="1" applyBorder="1" applyAlignment="1">
      <alignment horizontal="center" vertical="center"/>
    </xf>
    <xf numFmtId="0" fontId="38" fillId="0" borderId="57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9" fillId="9" borderId="20" xfId="22" applyFont="1" applyFill="1" applyBorder="1" applyAlignment="1">
      <alignment horizontal="center" vertical="center" wrapText="1"/>
    </xf>
    <xf numFmtId="0" fontId="9" fillId="9" borderId="21" xfId="22" applyFont="1" applyFill="1" applyBorder="1" applyAlignment="1">
      <alignment horizontal="center" vertical="center" wrapText="1"/>
    </xf>
    <xf numFmtId="0" fontId="9" fillId="9" borderId="22" xfId="22" applyFont="1" applyFill="1" applyBorder="1" applyAlignment="1">
      <alignment horizontal="center" vertical="center" wrapText="1"/>
    </xf>
    <xf numFmtId="0" fontId="9" fillId="13" borderId="12" xfId="22" applyFont="1" applyFill="1" applyBorder="1" applyAlignment="1">
      <alignment horizontal="center" vertical="center" wrapText="1"/>
    </xf>
    <xf numFmtId="0" fontId="9" fillId="13" borderId="38" xfId="22" applyFont="1" applyFill="1" applyBorder="1" applyAlignment="1">
      <alignment horizontal="center" vertical="center" wrapText="1"/>
    </xf>
    <xf numFmtId="0" fontId="9" fillId="13" borderId="39" xfId="22" applyFont="1" applyFill="1" applyBorder="1" applyAlignment="1">
      <alignment horizontal="center" vertical="center" wrapText="1"/>
    </xf>
    <xf numFmtId="0" fontId="8" fillId="13" borderId="6" xfId="22" applyFont="1" applyFill="1" applyBorder="1" applyAlignment="1">
      <alignment horizontal="center" vertical="center" wrapText="1"/>
    </xf>
    <xf numFmtId="0" fontId="9" fillId="13" borderId="20" xfId="22" applyFont="1" applyFill="1" applyBorder="1" applyAlignment="1">
      <alignment horizontal="center" vertical="center" wrapText="1"/>
    </xf>
    <xf numFmtId="0" fontId="9" fillId="13" borderId="21" xfId="22" applyFont="1" applyFill="1" applyBorder="1" applyAlignment="1">
      <alignment horizontal="center" vertical="center" wrapText="1"/>
    </xf>
    <xf numFmtId="2" fontId="8" fillId="0" borderId="13" xfId="22" applyNumberFormat="1" applyFont="1" applyBorder="1" applyAlignment="1">
      <alignment vertical="center" wrapText="1"/>
    </xf>
    <xf numFmtId="2" fontId="8" fillId="0" borderId="6" xfId="22" applyNumberFormat="1" applyFont="1" applyBorder="1" applyAlignment="1">
      <alignment horizontal="center" vertical="center" wrapText="1"/>
    </xf>
    <xf numFmtId="0" fontId="9" fillId="13" borderId="40" xfId="22" applyFont="1" applyFill="1" applyBorder="1" applyAlignment="1">
      <alignment horizontal="center" vertical="center" wrapText="1"/>
    </xf>
    <xf numFmtId="0" fontId="9" fillId="13" borderId="4" xfId="22" applyFont="1" applyFill="1" applyBorder="1" applyAlignment="1">
      <alignment horizontal="center" vertical="center" wrapText="1"/>
    </xf>
    <xf numFmtId="0" fontId="9" fillId="13" borderId="41" xfId="22" applyFont="1" applyFill="1" applyBorder="1" applyAlignment="1">
      <alignment horizontal="center" vertical="center" wrapText="1"/>
    </xf>
    <xf numFmtId="0" fontId="9" fillId="13" borderId="42" xfId="22" applyFont="1" applyFill="1" applyBorder="1" applyAlignment="1">
      <alignment horizontal="center" vertical="center" wrapText="1"/>
    </xf>
    <xf numFmtId="0" fontId="9" fillId="13" borderId="43" xfId="22" applyFont="1" applyFill="1" applyBorder="1" applyAlignment="1">
      <alignment horizontal="center" vertical="center" wrapText="1"/>
    </xf>
    <xf numFmtId="9" fontId="31" fillId="0" borderId="29" xfId="30" applyFont="1" applyFill="1" applyBorder="1" applyAlignment="1" applyProtection="1">
      <alignment horizontal="center" vertical="center" wrapText="1"/>
    </xf>
    <xf numFmtId="9" fontId="31" fillId="0" borderId="7" xfId="30" applyFont="1" applyFill="1" applyBorder="1" applyAlignment="1" applyProtection="1">
      <alignment horizontal="center" vertical="center" wrapText="1"/>
    </xf>
    <xf numFmtId="9" fontId="31" fillId="0" borderId="8" xfId="30" applyFont="1" applyFill="1" applyBorder="1" applyAlignment="1" applyProtection="1">
      <alignment horizontal="center" vertical="center" wrapText="1"/>
    </xf>
    <xf numFmtId="9" fontId="31" fillId="0" borderId="44" xfId="30" applyFont="1" applyFill="1" applyBorder="1" applyAlignment="1" applyProtection="1">
      <alignment horizontal="center" vertical="center" wrapText="1"/>
    </xf>
    <xf numFmtId="9" fontId="31" fillId="0" borderId="45" xfId="30" applyFont="1" applyFill="1" applyBorder="1" applyAlignment="1" applyProtection="1">
      <alignment horizontal="center" vertical="center" wrapText="1"/>
    </xf>
    <xf numFmtId="9" fontId="31" fillId="0" borderId="46" xfId="30" applyFont="1" applyFill="1" applyBorder="1" applyAlignment="1" applyProtection="1">
      <alignment horizontal="center" vertical="center" wrapText="1"/>
    </xf>
    <xf numFmtId="9" fontId="31" fillId="0" borderId="6" xfId="30" applyFont="1" applyFill="1" applyBorder="1" applyAlignment="1" applyProtection="1">
      <alignment horizontal="center" vertical="center" wrapText="1"/>
    </xf>
    <xf numFmtId="9" fontId="31" fillId="0" borderId="5" xfId="30" applyFont="1" applyFill="1" applyBorder="1" applyAlignment="1" applyProtection="1">
      <alignment horizontal="center" vertical="center" wrapText="1"/>
    </xf>
    <xf numFmtId="9" fontId="31" fillId="0" borderId="16" xfId="30" applyFont="1" applyFill="1" applyBorder="1" applyAlignment="1" applyProtection="1">
      <alignment horizontal="center" vertical="center" wrapText="1"/>
    </xf>
    <xf numFmtId="9" fontId="31" fillId="0" borderId="28" xfId="30" applyFont="1" applyFill="1" applyBorder="1" applyAlignment="1" applyProtection="1">
      <alignment horizontal="center" vertical="center" wrapText="1"/>
    </xf>
    <xf numFmtId="0" fontId="9" fillId="13" borderId="22" xfId="22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2" fontId="8" fillId="0" borderId="5" xfId="22" applyNumberFormat="1" applyFont="1" applyBorder="1" applyAlignment="1">
      <alignment horizontal="center" vertical="center" wrapText="1"/>
    </xf>
    <xf numFmtId="9" fontId="31" fillId="0" borderId="29" xfId="22" applyNumberFormat="1" applyFont="1" applyBorder="1" applyAlignment="1">
      <alignment horizontal="center" vertical="center" wrapText="1"/>
    </xf>
    <xf numFmtId="9" fontId="31" fillId="0" borderId="7" xfId="22" applyNumberFormat="1" applyFont="1" applyBorder="1" applyAlignment="1">
      <alignment horizontal="center" vertical="center" wrapText="1"/>
    </xf>
    <xf numFmtId="9" fontId="31" fillId="0" borderId="8" xfId="22" applyNumberFormat="1" applyFont="1" applyBorder="1" applyAlignment="1">
      <alignment horizontal="center" vertical="center" wrapText="1"/>
    </xf>
    <xf numFmtId="9" fontId="31" fillId="0" borderId="15" xfId="22" applyNumberFormat="1" applyFont="1" applyBorder="1" applyAlignment="1">
      <alignment horizontal="center" vertical="center" wrapText="1"/>
    </xf>
    <xf numFmtId="9" fontId="31" fillId="0" borderId="10" xfId="22" applyNumberFormat="1" applyFont="1" applyBorder="1" applyAlignment="1">
      <alignment horizontal="center" vertical="center" wrapText="1"/>
    </xf>
    <xf numFmtId="9" fontId="31" fillId="0" borderId="11" xfId="22" applyNumberFormat="1" applyFont="1" applyBorder="1" applyAlignment="1">
      <alignment horizontal="center" vertical="center" wrapText="1"/>
    </xf>
    <xf numFmtId="9" fontId="31" fillId="0" borderId="59" xfId="22" applyNumberFormat="1" applyFont="1" applyBorder="1" applyAlignment="1">
      <alignment horizontal="center" vertical="center" wrapText="1"/>
    </xf>
    <xf numFmtId="9" fontId="31" fillId="0" borderId="60" xfId="22" applyNumberFormat="1" applyFont="1" applyBorder="1" applyAlignment="1">
      <alignment horizontal="center" vertical="center" wrapText="1"/>
    </xf>
    <xf numFmtId="0" fontId="9" fillId="13" borderId="52" xfId="22" applyFont="1" applyFill="1" applyBorder="1" applyAlignment="1">
      <alignment horizontal="center" vertical="center" wrapText="1"/>
    </xf>
    <xf numFmtId="0" fontId="32" fillId="10" borderId="12" xfId="0" applyFont="1" applyFill="1" applyBorder="1" applyAlignment="1">
      <alignment horizontal="center" vertical="center"/>
    </xf>
    <xf numFmtId="0" fontId="32" fillId="10" borderId="38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2" fillId="10" borderId="3" xfId="0" applyFont="1" applyFill="1" applyBorder="1" applyAlignment="1">
      <alignment horizontal="center" vertical="center" wrapText="1"/>
    </xf>
    <xf numFmtId="0" fontId="32" fillId="10" borderId="17" xfId="0" applyFont="1" applyFill="1" applyBorder="1" applyAlignment="1">
      <alignment horizontal="center" vertical="center" wrapText="1"/>
    </xf>
    <xf numFmtId="0" fontId="32" fillId="10" borderId="4" xfId="0" applyFont="1" applyFill="1" applyBorder="1" applyAlignment="1">
      <alignment horizontal="center" vertical="center" wrapText="1"/>
    </xf>
    <xf numFmtId="0" fontId="32" fillId="10" borderId="29" xfId="0" applyFont="1" applyFill="1" applyBorder="1" applyAlignment="1">
      <alignment horizontal="center" vertical="center"/>
    </xf>
    <xf numFmtId="0" fontId="32" fillId="10" borderId="7" xfId="0" applyFont="1" applyFill="1" applyBorder="1" applyAlignment="1">
      <alignment horizontal="center" vertical="center"/>
    </xf>
    <xf numFmtId="0" fontId="32" fillId="10" borderId="8" xfId="0" applyFont="1" applyFill="1" applyBorder="1" applyAlignment="1">
      <alignment horizontal="center" vertical="center"/>
    </xf>
    <xf numFmtId="0" fontId="32" fillId="10" borderId="30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10" borderId="9" xfId="0" applyFont="1" applyFill="1" applyBorder="1" applyAlignment="1">
      <alignment horizontal="center" vertical="center"/>
    </xf>
    <xf numFmtId="0" fontId="32" fillId="10" borderId="15" xfId="0" applyFont="1" applyFill="1" applyBorder="1" applyAlignment="1">
      <alignment horizontal="center" vertical="center"/>
    </xf>
    <xf numFmtId="0" fontId="32" fillId="10" borderId="10" xfId="0" applyFont="1" applyFill="1" applyBorder="1" applyAlignment="1">
      <alignment horizontal="center" vertical="center"/>
    </xf>
    <xf numFmtId="0" fontId="32" fillId="10" borderId="11" xfId="0" applyFont="1" applyFill="1" applyBorder="1" applyAlignment="1">
      <alignment horizontal="center" vertical="center"/>
    </xf>
    <xf numFmtId="0" fontId="32" fillId="10" borderId="12" xfId="0" applyFont="1" applyFill="1" applyBorder="1" applyAlignment="1">
      <alignment horizontal="center" vertical="center" wrapText="1"/>
    </xf>
    <xf numFmtId="0" fontId="32" fillId="10" borderId="38" xfId="0" applyFont="1" applyFill="1" applyBorder="1" applyAlignment="1">
      <alignment horizontal="center" vertical="center" wrapText="1"/>
    </xf>
    <xf numFmtId="0" fontId="32" fillId="10" borderId="39" xfId="0" applyFont="1" applyFill="1" applyBorder="1" applyAlignment="1">
      <alignment horizontal="center" vertical="center" wrapText="1"/>
    </xf>
    <xf numFmtId="0" fontId="32" fillId="10" borderId="39" xfId="0" applyFont="1" applyFill="1" applyBorder="1" applyAlignment="1">
      <alignment horizontal="center" vertical="center"/>
    </xf>
    <xf numFmtId="0" fontId="32" fillId="10" borderId="6" xfId="0" applyFont="1" applyFill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9" fillId="9" borderId="6" xfId="22" applyFont="1" applyFill="1" applyBorder="1" applyAlignment="1">
      <alignment horizontal="left" vertical="center" wrapText="1"/>
    </xf>
    <xf numFmtId="0" fontId="9" fillId="12" borderId="6" xfId="22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left" vertical="center"/>
    </xf>
    <xf numFmtId="0" fontId="30" fillId="0" borderId="38" xfId="0" applyFont="1" applyBorder="1" applyAlignment="1">
      <alignment horizontal="left" vertical="center"/>
    </xf>
    <xf numFmtId="0" fontId="30" fillId="0" borderId="39" xfId="0" applyFont="1" applyBorder="1" applyAlignment="1">
      <alignment horizontal="left" vertical="center"/>
    </xf>
    <xf numFmtId="0" fontId="32" fillId="12" borderId="6" xfId="22" applyFont="1" applyFill="1" applyBorder="1" applyAlignment="1">
      <alignment horizontal="center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 wrapText="1"/>
    </xf>
    <xf numFmtId="0" fontId="9" fillId="10" borderId="39" xfId="0" applyFont="1" applyFill="1" applyBorder="1" applyAlignment="1">
      <alignment horizontal="center" vertical="center" wrapText="1"/>
    </xf>
    <xf numFmtId="0" fontId="9" fillId="10" borderId="38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32" fillId="0" borderId="29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32" fillId="0" borderId="8" xfId="0" applyFont="1" applyBorder="1" applyAlignment="1">
      <alignment vertical="center" wrapText="1"/>
    </xf>
    <xf numFmtId="0" fontId="32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8" fillId="0" borderId="20" xfId="22" applyFont="1" applyBorder="1" applyAlignment="1">
      <alignment horizontal="center" vertical="center" wrapText="1"/>
    </xf>
    <xf numFmtId="0" fontId="8" fillId="0" borderId="13" xfId="22" applyFont="1" applyBorder="1" applyAlignment="1">
      <alignment horizontal="center" vertical="center" wrapText="1"/>
    </xf>
    <xf numFmtId="0" fontId="8" fillId="0" borderId="23" xfId="22" applyFont="1" applyBorder="1" applyAlignment="1">
      <alignment horizontal="center" vertical="center" wrapText="1"/>
    </xf>
    <xf numFmtId="0" fontId="9" fillId="0" borderId="21" xfId="22" applyFont="1" applyBorder="1" applyAlignment="1">
      <alignment horizontal="center" vertical="center"/>
    </xf>
    <xf numFmtId="0" fontId="9" fillId="0" borderId="6" xfId="22" applyFont="1" applyBorder="1" applyAlignment="1">
      <alignment horizontal="center" vertical="center"/>
    </xf>
    <xf numFmtId="0" fontId="9" fillId="0" borderId="6" xfId="22" applyFont="1" applyBorder="1" applyAlignment="1">
      <alignment horizontal="center" vertical="center" wrapText="1"/>
    </xf>
    <xf numFmtId="0" fontId="9" fillId="13" borderId="5" xfId="22" applyFont="1" applyFill="1" applyBorder="1" applyAlignment="1">
      <alignment horizontal="center" vertical="center" wrapText="1"/>
    </xf>
    <xf numFmtId="0" fontId="9" fillId="13" borderId="28" xfId="22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54" xfId="0" applyBorder="1" applyAlignment="1">
      <alignment horizontal="center"/>
    </xf>
    <xf numFmtId="0" fontId="9" fillId="13" borderId="49" xfId="22" applyFont="1" applyFill="1" applyBorder="1" applyAlignment="1">
      <alignment horizontal="center" vertical="center" wrapText="1"/>
    </xf>
    <xf numFmtId="0" fontId="9" fillId="13" borderId="50" xfId="22" applyFont="1" applyFill="1" applyBorder="1" applyAlignment="1">
      <alignment horizontal="center" vertical="center" wrapText="1"/>
    </xf>
    <xf numFmtId="41" fontId="30" fillId="0" borderId="29" xfId="12" applyFont="1" applyFill="1" applyBorder="1" applyAlignment="1">
      <alignment horizontal="left" vertical="center"/>
    </xf>
    <xf numFmtId="41" fontId="30" fillId="0" borderId="30" xfId="12" applyFont="1" applyFill="1" applyBorder="1" applyAlignment="1">
      <alignment horizontal="left" vertical="center"/>
    </xf>
    <xf numFmtId="41" fontId="30" fillId="0" borderId="15" xfId="12" applyFont="1" applyFill="1" applyBorder="1" applyAlignment="1">
      <alignment horizontal="left" vertical="center"/>
    </xf>
    <xf numFmtId="0" fontId="29" fillId="0" borderId="4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8" fillId="0" borderId="58" xfId="22" applyFont="1" applyBorder="1" applyAlignment="1">
      <alignment horizontal="left" vertical="center" wrapText="1"/>
    </xf>
    <xf numFmtId="0" fontId="9" fillId="9" borderId="3" xfId="22" applyFont="1" applyFill="1" applyBorder="1" applyAlignment="1">
      <alignment horizontal="center" vertical="center" wrapText="1"/>
    </xf>
    <xf numFmtId="0" fontId="8" fillId="0" borderId="18" xfId="22" applyFont="1" applyBorder="1" applyAlignment="1">
      <alignment horizontal="left" vertical="center" wrapText="1"/>
    </xf>
    <xf numFmtId="0" fontId="9" fillId="9" borderId="19" xfId="22" applyFont="1" applyFill="1" applyBorder="1" applyAlignment="1">
      <alignment horizontal="center" vertical="center" wrapText="1"/>
    </xf>
    <xf numFmtId="0" fontId="8" fillId="9" borderId="3" xfId="22" applyFont="1" applyFill="1" applyBorder="1" applyAlignment="1">
      <alignment horizontal="center" vertical="center" wrapText="1"/>
    </xf>
    <xf numFmtId="0" fontId="8" fillId="9" borderId="19" xfId="22" applyFont="1" applyFill="1" applyBorder="1" applyAlignment="1">
      <alignment horizontal="center" vertical="center" wrapText="1"/>
    </xf>
    <xf numFmtId="2" fontId="8" fillId="9" borderId="6" xfId="22" applyNumberFormat="1" applyFont="1" applyFill="1" applyBorder="1" applyAlignment="1">
      <alignment horizontal="center" vertical="center" wrapText="1"/>
    </xf>
    <xf numFmtId="2" fontId="8" fillId="0" borderId="13" xfId="22" applyNumberFormat="1" applyFont="1" applyBorder="1" applyAlignment="1">
      <alignment horizontal="justify" vertical="center" wrapText="1"/>
    </xf>
    <xf numFmtId="2" fontId="8" fillId="0" borderId="13" xfId="22" applyNumberFormat="1" applyFont="1" applyBorder="1" applyAlignment="1">
      <alignment horizontal="left" vertical="center" wrapText="1"/>
    </xf>
    <xf numFmtId="2" fontId="8" fillId="0" borderId="58" xfId="22" applyNumberFormat="1" applyFont="1" applyBorder="1" applyAlignment="1">
      <alignment horizontal="left" vertical="center" wrapText="1"/>
    </xf>
    <xf numFmtId="2" fontId="8" fillId="0" borderId="14" xfId="22" applyNumberFormat="1" applyFont="1" applyBorder="1" applyAlignment="1">
      <alignment horizontal="left" vertical="center" wrapText="1"/>
    </xf>
    <xf numFmtId="2" fontId="8" fillId="0" borderId="3" xfId="22" applyNumberFormat="1" applyFont="1" applyBorder="1" applyAlignment="1">
      <alignment horizontal="center" vertical="center" wrapText="1"/>
    </xf>
    <xf numFmtId="9" fontId="8" fillId="9" borderId="6" xfId="28" applyFont="1" applyFill="1" applyBorder="1" applyAlignment="1" applyProtection="1">
      <alignment horizontal="center" vertical="center" wrapText="1"/>
      <protection locked="0"/>
    </xf>
    <xf numFmtId="2" fontId="8" fillId="0" borderId="4" xfId="22" applyNumberFormat="1" applyFont="1" applyBorder="1" applyAlignment="1">
      <alignment horizontal="center" vertical="center" wrapText="1"/>
    </xf>
    <xf numFmtId="2" fontId="8" fillId="0" borderId="23" xfId="22" applyNumberFormat="1" applyFont="1" applyBorder="1" applyAlignment="1">
      <alignment horizontal="justify" vertical="center" wrapText="1"/>
    </xf>
    <xf numFmtId="2" fontId="8" fillId="9" borderId="14" xfId="22" applyNumberFormat="1" applyFont="1" applyFill="1" applyBorder="1" applyAlignment="1">
      <alignment horizontal="justify" vertical="center" wrapText="1"/>
    </xf>
    <xf numFmtId="2" fontId="8" fillId="9" borderId="13" xfId="22" applyNumberFormat="1" applyFont="1" applyFill="1" applyBorder="1" applyAlignment="1">
      <alignment horizontal="justify" vertical="center" wrapText="1"/>
    </xf>
    <xf numFmtId="0" fontId="30" fillId="9" borderId="23" xfId="0" applyFont="1" applyFill="1" applyBorder="1" applyAlignment="1">
      <alignment horizontal="justify" vertical="center" wrapText="1"/>
    </xf>
    <xf numFmtId="0" fontId="8" fillId="0" borderId="3" xfId="22" applyFont="1" applyBorder="1" applyAlignment="1">
      <alignment horizontal="center" vertical="center" wrapText="1"/>
    </xf>
    <xf numFmtId="0" fontId="8" fillId="0" borderId="19" xfId="22" applyFont="1" applyBorder="1" applyAlignment="1">
      <alignment horizontal="center" vertical="center" wrapText="1"/>
    </xf>
    <xf numFmtId="2" fontId="8" fillId="0" borderId="69" xfId="22" applyNumberFormat="1" applyFont="1" applyBorder="1" applyAlignment="1">
      <alignment horizontal="justify" vertical="center" wrapText="1"/>
    </xf>
    <xf numFmtId="2" fontId="8" fillId="0" borderId="18" xfId="22" applyNumberFormat="1" applyFont="1" applyBorder="1" applyAlignment="1">
      <alignment horizontal="justify" vertical="center" wrapText="1"/>
    </xf>
    <xf numFmtId="0" fontId="8" fillId="0" borderId="3" xfId="22" applyFont="1" applyBorder="1" applyAlignment="1">
      <alignment horizontal="center" vertical="center" wrapText="1"/>
    </xf>
    <xf numFmtId="2" fontId="40" fillId="0" borderId="13" xfId="22" applyNumberFormat="1" applyFont="1" applyBorder="1" applyAlignment="1">
      <alignment horizontal="justify" vertical="center" wrapText="1"/>
    </xf>
    <xf numFmtId="0" fontId="8" fillId="9" borderId="4" xfId="22" applyFont="1" applyFill="1" applyBorder="1" applyAlignment="1">
      <alignment horizontal="center" vertical="center" wrapText="1"/>
    </xf>
    <xf numFmtId="9" fontId="40" fillId="0" borderId="6" xfId="29" applyFont="1" applyFill="1" applyBorder="1" applyAlignment="1" applyProtection="1">
      <alignment horizontal="center" vertical="center" wrapText="1"/>
      <protection locked="0"/>
    </xf>
    <xf numFmtId="2" fontId="40" fillId="0" borderId="23" xfId="22" applyNumberFormat="1" applyFont="1" applyBorder="1" applyAlignment="1">
      <alignment horizontal="justify" vertical="center" wrapText="1"/>
    </xf>
    <xf numFmtId="0" fontId="30" fillId="0" borderId="13" xfId="0" applyFont="1" applyBorder="1" applyAlignment="1">
      <alignment horizontal="center" vertical="center"/>
    </xf>
    <xf numFmtId="41" fontId="30" fillId="0" borderId="6" xfId="12" applyFont="1" applyFill="1" applyBorder="1" applyAlignment="1">
      <alignment horizontal="center" vertical="center" wrapText="1"/>
    </xf>
    <xf numFmtId="0" fontId="30" fillId="9" borderId="6" xfId="0" applyFont="1" applyFill="1" applyBorder="1" applyAlignment="1">
      <alignment horizontal="center" vertical="center" wrapText="1"/>
    </xf>
    <xf numFmtId="172" fontId="32" fillId="10" borderId="3" xfId="10" applyNumberFormat="1" applyFont="1" applyFill="1" applyBorder="1" applyAlignment="1">
      <alignment horizontal="center" vertical="center" wrapText="1"/>
    </xf>
    <xf numFmtId="172" fontId="32" fillId="10" borderId="4" xfId="10" applyNumberFormat="1" applyFont="1" applyFill="1" applyBorder="1" applyAlignment="1">
      <alignment horizontal="center" vertical="center" wrapText="1"/>
    </xf>
    <xf numFmtId="172" fontId="30" fillId="0" borderId="6" xfId="10" applyNumberFormat="1" applyFont="1" applyBorder="1" applyAlignment="1">
      <alignment horizontal="center" vertical="center"/>
    </xf>
    <xf numFmtId="172" fontId="30" fillId="0" borderId="0" xfId="10" applyNumberFormat="1" applyFont="1" applyAlignment="1">
      <alignment horizontal="center" vertical="center"/>
    </xf>
    <xf numFmtId="0" fontId="30" fillId="0" borderId="6" xfId="0" applyFont="1" applyBorder="1" applyAlignment="1">
      <alignment horizontal="justify" vertical="center" wrapText="1"/>
    </xf>
    <xf numFmtId="3" fontId="30" fillId="0" borderId="6" xfId="11" applyNumberFormat="1" applyFont="1" applyFill="1" applyBorder="1" applyAlignment="1">
      <alignment horizontal="center" vertical="center" wrapText="1"/>
    </xf>
    <xf numFmtId="3" fontId="30" fillId="0" borderId="6" xfId="0" applyNumberFormat="1" applyFont="1" applyBorder="1" applyAlignment="1">
      <alignment horizontal="center" vertical="center"/>
    </xf>
    <xf numFmtId="3" fontId="30" fillId="9" borderId="6" xfId="0" applyNumberFormat="1" applyFont="1" applyFill="1" applyBorder="1" applyAlignment="1">
      <alignment horizontal="center" vertical="center"/>
    </xf>
    <xf numFmtId="3" fontId="30" fillId="0" borderId="6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 wrapText="1"/>
    </xf>
    <xf numFmtId="172" fontId="30" fillId="0" borderId="6" xfId="10" applyNumberFormat="1" applyFont="1" applyFill="1" applyBorder="1" applyAlignment="1">
      <alignment horizontal="center" vertical="center" wrapText="1"/>
    </xf>
    <xf numFmtId="3" fontId="30" fillId="0" borderId="6" xfId="0" applyNumberFormat="1" applyFont="1" applyFill="1" applyBorder="1" applyAlignment="1">
      <alignment horizontal="center" vertical="center"/>
    </xf>
    <xf numFmtId="168" fontId="30" fillId="0" borderId="6" xfId="11" applyFont="1" applyFill="1" applyBorder="1" applyAlignment="1">
      <alignment vertical="center" wrapText="1"/>
    </xf>
    <xf numFmtId="168" fontId="30" fillId="0" borderId="6" xfId="11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vertical="center"/>
    </xf>
    <xf numFmtId="9" fontId="30" fillId="0" borderId="6" xfId="28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172" fontId="30" fillId="0" borderId="6" xfId="10" applyNumberFormat="1" applyFont="1" applyFill="1" applyBorder="1" applyAlignment="1">
      <alignment horizontal="center" vertical="center"/>
    </xf>
    <xf numFmtId="3" fontId="30" fillId="0" borderId="6" xfId="0" applyNumberFormat="1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2" fillId="0" borderId="13" xfId="0" applyFont="1" applyFill="1" applyBorder="1" applyAlignment="1">
      <alignment horizontal="center" vertical="center" wrapText="1"/>
    </xf>
    <xf numFmtId="168" fontId="30" fillId="0" borderId="6" xfId="11" applyFont="1" applyFill="1" applyBorder="1" applyAlignment="1">
      <alignment horizontal="center" vertical="center" wrapText="1"/>
    </xf>
    <xf numFmtId="0" fontId="30" fillId="0" borderId="6" xfId="28" applyNumberFormat="1" applyFont="1" applyFill="1" applyBorder="1" applyAlignment="1">
      <alignment vertical="center"/>
    </xf>
    <xf numFmtId="0" fontId="36" fillId="0" borderId="6" xfId="28" applyNumberFormat="1" applyFont="1" applyFill="1" applyBorder="1" applyAlignment="1">
      <alignment vertical="center"/>
    </xf>
    <xf numFmtId="0" fontId="31" fillId="0" borderId="6" xfId="0" applyFont="1" applyFill="1" applyBorder="1" applyAlignment="1">
      <alignment vertical="center" wrapText="1"/>
    </xf>
  </cellXfs>
  <cellStyles count="34">
    <cellStyle name="20% - Énfasis6 2" xfId="1" xr:uid="{00000000-0005-0000-0000-000000000000}"/>
    <cellStyle name="BodyStyle" xfId="2" xr:uid="{00000000-0005-0000-0000-000001000000}"/>
    <cellStyle name="Borde de la tabla derecha" xfId="3" xr:uid="{00000000-0005-0000-0000-000002000000}"/>
    <cellStyle name="Borde de la tabla izquierda" xfId="4" xr:uid="{00000000-0005-0000-0000-000003000000}"/>
    <cellStyle name="Encabezado 1 2" xfId="5" xr:uid="{00000000-0005-0000-0000-000004000000}"/>
    <cellStyle name="Encabezado 2" xfId="6" xr:uid="{00000000-0005-0000-0000-000005000000}"/>
    <cellStyle name="Énfasis6 2" xfId="7" xr:uid="{00000000-0005-0000-0000-000006000000}"/>
    <cellStyle name="Fecha" xfId="8" xr:uid="{00000000-0005-0000-0000-000007000000}"/>
    <cellStyle name="HeaderStyle" xfId="9" xr:uid="{00000000-0005-0000-0000-000008000000}"/>
    <cellStyle name="Millares" xfId="10" builtinId="3"/>
    <cellStyle name="Millares [0]" xfId="11" builtinId="6"/>
    <cellStyle name="Millares [0] 2" xfId="12" xr:uid="{00000000-0005-0000-0000-00000B000000}"/>
    <cellStyle name="Millares 2" xfId="13" xr:uid="{00000000-0005-0000-0000-00000C000000}"/>
    <cellStyle name="Moneda" xfId="14" builtinId="4"/>
    <cellStyle name="Moneda [0]" xfId="15" builtinId="7"/>
    <cellStyle name="Moneda 130" xfId="16" xr:uid="{00000000-0005-0000-0000-00000F000000}"/>
    <cellStyle name="Moneda 2" xfId="17" xr:uid="{00000000-0005-0000-0000-000010000000}"/>
    <cellStyle name="Moneda 2 2" xfId="18" xr:uid="{00000000-0005-0000-0000-000011000000}"/>
    <cellStyle name="Moneda 23" xfId="19" xr:uid="{00000000-0005-0000-0000-000012000000}"/>
    <cellStyle name="Moneda 3" xfId="20" xr:uid="{00000000-0005-0000-0000-000013000000}"/>
    <cellStyle name="Neutral 2" xfId="21" xr:uid="{00000000-0005-0000-0000-000014000000}"/>
    <cellStyle name="Normal" xfId="0" builtinId="0"/>
    <cellStyle name="Normal 2" xfId="22" xr:uid="{00000000-0005-0000-0000-000016000000}"/>
    <cellStyle name="Normal 2 2" xfId="23" xr:uid="{00000000-0005-0000-0000-000017000000}"/>
    <cellStyle name="Normal 2 3" xfId="24" xr:uid="{00000000-0005-0000-0000-000018000000}"/>
    <cellStyle name="Normal 3" xfId="25" xr:uid="{00000000-0005-0000-0000-000019000000}"/>
    <cellStyle name="Normal 3 2" xfId="26" xr:uid="{00000000-0005-0000-0000-00001A000000}"/>
    <cellStyle name="Normal 6 2" xfId="27" xr:uid="{00000000-0005-0000-0000-00001B000000}"/>
    <cellStyle name="Porcentaje" xfId="28" builtinId="5"/>
    <cellStyle name="Porcentaje 2" xfId="29" xr:uid="{00000000-0005-0000-0000-00001D000000}"/>
    <cellStyle name="Porcentual 2" xfId="30" xr:uid="{00000000-0005-0000-0000-00001E000000}"/>
    <cellStyle name="Texto de inicio" xfId="31" xr:uid="{00000000-0005-0000-0000-00001F000000}"/>
    <cellStyle name="Texto de la columna A" xfId="32" xr:uid="{00000000-0005-0000-0000-000020000000}"/>
    <cellStyle name="Título 4" xfId="33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85725</xdr:rowOff>
    </xdr:from>
    <xdr:to>
      <xdr:col>0</xdr:col>
      <xdr:colOff>1838325</xdr:colOff>
      <xdr:row>3</xdr:row>
      <xdr:rowOff>142875</xdr:rowOff>
    </xdr:to>
    <xdr:pic>
      <xdr:nvPicPr>
        <xdr:cNvPr id="82178" name="Picture 47">
          <a:extLst>
            <a:ext uri="{FF2B5EF4-FFF2-40B4-BE49-F238E27FC236}">
              <a16:creationId xmlns:a16="http://schemas.microsoft.com/office/drawing/2014/main" id="{16BC92F2-7AC6-1845-6836-1F6C9AB34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"/>
          <a:ext cx="11715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85725</xdr:rowOff>
    </xdr:from>
    <xdr:to>
      <xdr:col>0</xdr:col>
      <xdr:colOff>1838325</xdr:colOff>
      <xdr:row>3</xdr:row>
      <xdr:rowOff>142875</xdr:rowOff>
    </xdr:to>
    <xdr:pic>
      <xdr:nvPicPr>
        <xdr:cNvPr id="2" name="Picture 47">
          <a:extLst>
            <a:ext uri="{FF2B5EF4-FFF2-40B4-BE49-F238E27FC236}">
              <a16:creationId xmlns:a16="http://schemas.microsoft.com/office/drawing/2014/main" id="{5FB2B046-3437-414F-A440-2C316AE04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"/>
          <a:ext cx="1171575" cy="115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85725</xdr:rowOff>
    </xdr:from>
    <xdr:to>
      <xdr:col>0</xdr:col>
      <xdr:colOff>1838325</xdr:colOff>
      <xdr:row>3</xdr:row>
      <xdr:rowOff>142875</xdr:rowOff>
    </xdr:to>
    <xdr:pic>
      <xdr:nvPicPr>
        <xdr:cNvPr id="2" name="Picture 47">
          <a:extLst>
            <a:ext uri="{FF2B5EF4-FFF2-40B4-BE49-F238E27FC236}">
              <a16:creationId xmlns:a16="http://schemas.microsoft.com/office/drawing/2014/main" id="{393A6BB3-8BF6-486E-A0C5-033E9E0AE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"/>
          <a:ext cx="1171575" cy="115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85725</xdr:rowOff>
    </xdr:from>
    <xdr:to>
      <xdr:col>0</xdr:col>
      <xdr:colOff>1838325</xdr:colOff>
      <xdr:row>3</xdr:row>
      <xdr:rowOff>142875</xdr:rowOff>
    </xdr:to>
    <xdr:pic>
      <xdr:nvPicPr>
        <xdr:cNvPr id="2" name="Picture 47">
          <a:extLst>
            <a:ext uri="{FF2B5EF4-FFF2-40B4-BE49-F238E27FC236}">
              <a16:creationId xmlns:a16="http://schemas.microsoft.com/office/drawing/2014/main" id="{49EF60F9-6753-4305-9CF0-8BDB6BBCC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"/>
          <a:ext cx="1171575" cy="115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85725</xdr:rowOff>
    </xdr:from>
    <xdr:to>
      <xdr:col>0</xdr:col>
      <xdr:colOff>1838325</xdr:colOff>
      <xdr:row>3</xdr:row>
      <xdr:rowOff>142875</xdr:rowOff>
    </xdr:to>
    <xdr:pic>
      <xdr:nvPicPr>
        <xdr:cNvPr id="2" name="Picture 47">
          <a:extLst>
            <a:ext uri="{FF2B5EF4-FFF2-40B4-BE49-F238E27FC236}">
              <a16:creationId xmlns:a16="http://schemas.microsoft.com/office/drawing/2014/main" id="{50F3CBCF-CA56-4EFE-9BEE-42BB4E6F8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"/>
          <a:ext cx="1171575" cy="115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85725</xdr:rowOff>
    </xdr:from>
    <xdr:to>
      <xdr:col>0</xdr:col>
      <xdr:colOff>1838325</xdr:colOff>
      <xdr:row>3</xdr:row>
      <xdr:rowOff>142875</xdr:rowOff>
    </xdr:to>
    <xdr:pic>
      <xdr:nvPicPr>
        <xdr:cNvPr id="2" name="Picture 47">
          <a:extLst>
            <a:ext uri="{FF2B5EF4-FFF2-40B4-BE49-F238E27FC236}">
              <a16:creationId xmlns:a16="http://schemas.microsoft.com/office/drawing/2014/main" id="{94BE499C-96BF-449A-A67B-DA682121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"/>
          <a:ext cx="1171575" cy="115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85725</xdr:rowOff>
    </xdr:from>
    <xdr:to>
      <xdr:col>0</xdr:col>
      <xdr:colOff>1838325</xdr:colOff>
      <xdr:row>3</xdr:row>
      <xdr:rowOff>142875</xdr:rowOff>
    </xdr:to>
    <xdr:pic>
      <xdr:nvPicPr>
        <xdr:cNvPr id="2" name="Picture 47">
          <a:extLst>
            <a:ext uri="{FF2B5EF4-FFF2-40B4-BE49-F238E27FC236}">
              <a16:creationId xmlns:a16="http://schemas.microsoft.com/office/drawing/2014/main" id="{771CF7EA-0296-4D64-9335-9F7075A4A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"/>
          <a:ext cx="1171575" cy="115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76200</xdr:rowOff>
    </xdr:from>
    <xdr:to>
      <xdr:col>0</xdr:col>
      <xdr:colOff>1171575</xdr:colOff>
      <xdr:row>3</xdr:row>
      <xdr:rowOff>9525</xdr:rowOff>
    </xdr:to>
    <xdr:pic>
      <xdr:nvPicPr>
        <xdr:cNvPr id="82975" name="Picture 47">
          <a:extLst>
            <a:ext uri="{FF2B5EF4-FFF2-40B4-BE49-F238E27FC236}">
              <a16:creationId xmlns:a16="http://schemas.microsoft.com/office/drawing/2014/main" id="{62735B58-1724-3686-B4E6-7472C0689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6200"/>
          <a:ext cx="9906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AO49"/>
  <sheetViews>
    <sheetView showGridLines="0" tabSelected="1" topLeftCell="A24" zoomScale="60" zoomScaleNormal="60" workbookViewId="0">
      <selection activeCell="M29" sqref="M29"/>
    </sheetView>
  </sheetViews>
  <sheetFormatPr baseColWidth="10" defaultColWidth="10.88671875" defaultRowHeight="14.4" x14ac:dyDescent="0.3"/>
  <cols>
    <col min="1" max="1" width="38.44140625" style="2" customWidth="1"/>
    <col min="2" max="2" width="20.5546875" style="2" customWidth="1"/>
    <col min="3" max="14" width="20.6640625" style="2" customWidth="1"/>
    <col min="15" max="15" width="20.5546875" style="2" customWidth="1"/>
    <col min="16" max="16" width="32.44140625" style="2" customWidth="1"/>
    <col min="17" max="27" width="18.109375" style="2" customWidth="1"/>
    <col min="28" max="28" width="22.6640625" style="2" customWidth="1"/>
    <col min="29" max="29" width="19" style="2" customWidth="1"/>
    <col min="30" max="30" width="19.44140625" style="2" customWidth="1"/>
    <col min="31" max="31" width="20.5546875" style="2" customWidth="1"/>
    <col min="32" max="32" width="22.88671875" style="2" customWidth="1"/>
    <col min="33" max="33" width="18.44140625" style="2" bestFit="1" customWidth="1"/>
    <col min="34" max="34" width="8.44140625" style="2" customWidth="1"/>
    <col min="35" max="35" width="18.44140625" style="2" bestFit="1" customWidth="1"/>
    <col min="36" max="36" width="5.6640625" style="2" customWidth="1"/>
    <col min="37" max="37" width="18.44140625" style="2" bestFit="1" customWidth="1"/>
    <col min="38" max="38" width="4.6640625" style="2" customWidth="1"/>
    <col min="39" max="39" width="23" style="2" bestFit="1" customWidth="1"/>
    <col min="40" max="40" width="10.88671875" style="2"/>
    <col min="41" max="41" width="18.44140625" style="2" bestFit="1" customWidth="1"/>
    <col min="42" max="42" width="16.109375" style="2" customWidth="1"/>
    <col min="43" max="16384" width="10.88671875" style="2"/>
  </cols>
  <sheetData>
    <row r="1" spans="1:31" ht="32.25" customHeight="1" thickBot="1" x14ac:dyDescent="0.35">
      <c r="A1" s="172"/>
      <c r="B1" s="175" t="s">
        <v>0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7"/>
      <c r="AB1" s="184" t="s">
        <v>1</v>
      </c>
      <c r="AC1" s="185"/>
      <c r="AD1" s="185"/>
      <c r="AE1" s="186"/>
    </row>
    <row r="2" spans="1:31" ht="30.75" customHeight="1" thickBot="1" x14ac:dyDescent="0.35">
      <c r="A2" s="173"/>
      <c r="B2" s="175" t="s">
        <v>2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7"/>
      <c r="AB2" s="184" t="s">
        <v>337</v>
      </c>
      <c r="AC2" s="185"/>
      <c r="AD2" s="185"/>
      <c r="AE2" s="186"/>
    </row>
    <row r="3" spans="1:31" ht="24" customHeight="1" thickBot="1" x14ac:dyDescent="0.35">
      <c r="A3" s="173"/>
      <c r="B3" s="178" t="s">
        <v>3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80"/>
      <c r="AB3" s="184" t="s">
        <v>360</v>
      </c>
      <c r="AC3" s="185"/>
      <c r="AD3" s="185"/>
      <c r="AE3" s="186"/>
    </row>
    <row r="4" spans="1:31" ht="21.75" customHeight="1" thickBot="1" x14ac:dyDescent="0.35">
      <c r="A4" s="174"/>
      <c r="B4" s="181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3"/>
      <c r="AB4" s="187" t="s">
        <v>4</v>
      </c>
      <c r="AC4" s="188"/>
      <c r="AD4" s="188"/>
      <c r="AE4" s="189"/>
    </row>
    <row r="5" spans="1:31" ht="9" customHeight="1" thickBot="1" x14ac:dyDescent="0.35">
      <c r="A5" s="3"/>
      <c r="B5" s="104"/>
      <c r="C5" s="10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  <c r="AD5" s="7"/>
      <c r="AE5" s="8"/>
    </row>
    <row r="6" spans="1:31" ht="9" customHeight="1" thickBot="1" x14ac:dyDescent="0.35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4"/>
      <c r="AB6" s="4"/>
      <c r="AD6" s="7"/>
      <c r="AE6" s="8"/>
    </row>
    <row r="7" spans="1:31" x14ac:dyDescent="0.3">
      <c r="A7" s="190" t="s">
        <v>5</v>
      </c>
      <c r="B7" s="191"/>
      <c r="C7" s="222"/>
      <c r="D7" s="190" t="s">
        <v>6</v>
      </c>
      <c r="E7" s="196"/>
      <c r="F7" s="196"/>
      <c r="G7" s="196"/>
      <c r="H7" s="191"/>
      <c r="I7" s="216" t="s">
        <v>7</v>
      </c>
      <c r="J7" s="217"/>
      <c r="K7" s="190" t="s">
        <v>8</v>
      </c>
      <c r="L7" s="191"/>
      <c r="M7" s="208" t="s">
        <v>9</v>
      </c>
      <c r="N7" s="209"/>
      <c r="O7" s="342" t="s">
        <v>362</v>
      </c>
      <c r="P7" s="343"/>
      <c r="Q7" s="4"/>
      <c r="R7" s="4"/>
      <c r="S7" s="4"/>
      <c r="T7" s="4"/>
      <c r="U7" s="4"/>
      <c r="V7" s="4"/>
      <c r="W7" s="4"/>
      <c r="X7" s="4"/>
      <c r="Y7" s="4"/>
      <c r="Z7" s="5"/>
      <c r="AA7" s="4"/>
      <c r="AB7" s="4"/>
      <c r="AD7" s="7"/>
      <c r="AE7" s="8"/>
    </row>
    <row r="8" spans="1:31" x14ac:dyDescent="0.3">
      <c r="A8" s="192"/>
      <c r="B8" s="193"/>
      <c r="C8" s="223"/>
      <c r="D8" s="192"/>
      <c r="E8" s="197"/>
      <c r="F8" s="197"/>
      <c r="G8" s="197"/>
      <c r="H8" s="193"/>
      <c r="I8" s="218"/>
      <c r="J8" s="219"/>
      <c r="K8" s="192"/>
      <c r="L8" s="193"/>
      <c r="M8" s="225" t="s">
        <v>10</v>
      </c>
      <c r="N8" s="226"/>
      <c r="O8" s="210"/>
      <c r="P8" s="211"/>
      <c r="Q8" s="4"/>
      <c r="R8" s="4"/>
      <c r="S8" s="4"/>
      <c r="T8" s="4"/>
      <c r="U8" s="4"/>
      <c r="V8" s="4"/>
      <c r="W8" s="4"/>
      <c r="X8" s="4"/>
      <c r="Y8" s="4"/>
      <c r="Z8" s="5"/>
      <c r="AA8" s="4"/>
      <c r="AB8" s="4"/>
      <c r="AD8" s="7"/>
      <c r="AE8" s="8"/>
    </row>
    <row r="9" spans="1:31" ht="15" thickBot="1" x14ac:dyDescent="0.35">
      <c r="A9" s="194"/>
      <c r="B9" s="195"/>
      <c r="C9" s="224"/>
      <c r="D9" s="194"/>
      <c r="E9" s="198"/>
      <c r="F9" s="198"/>
      <c r="G9" s="198"/>
      <c r="H9" s="195"/>
      <c r="I9" s="220"/>
      <c r="J9" s="221"/>
      <c r="K9" s="194"/>
      <c r="L9" s="195"/>
      <c r="M9" s="212" t="s">
        <v>11</v>
      </c>
      <c r="N9" s="213"/>
      <c r="O9" s="214"/>
      <c r="P9" s="215"/>
      <c r="Q9" s="4"/>
      <c r="R9" s="4"/>
      <c r="S9" s="4"/>
      <c r="T9" s="4"/>
      <c r="U9" s="4"/>
      <c r="V9" s="4"/>
      <c r="W9" s="4"/>
      <c r="X9" s="4"/>
      <c r="Y9" s="4"/>
      <c r="Z9" s="5"/>
      <c r="AA9" s="4"/>
      <c r="AB9" s="4"/>
      <c r="AD9" s="7"/>
      <c r="AE9" s="8"/>
    </row>
    <row r="10" spans="1:31" ht="15" customHeight="1" thickBot="1" x14ac:dyDescent="0.35">
      <c r="A10" s="77"/>
      <c r="B10" s="78"/>
      <c r="C10" s="78"/>
      <c r="D10" s="9"/>
      <c r="E10" s="9"/>
      <c r="F10" s="9"/>
      <c r="G10" s="9"/>
      <c r="H10" s="9"/>
      <c r="I10" s="74"/>
      <c r="J10" s="74"/>
      <c r="K10" s="9"/>
      <c r="L10" s="9"/>
      <c r="M10" s="75"/>
      <c r="N10" s="75"/>
      <c r="O10" s="76"/>
      <c r="P10" s="76"/>
      <c r="Q10" s="78"/>
      <c r="R10" s="78"/>
      <c r="S10" s="78"/>
      <c r="T10" s="78"/>
      <c r="U10" s="78"/>
      <c r="V10" s="78"/>
      <c r="W10" s="78"/>
      <c r="X10" s="78"/>
      <c r="Y10" s="78"/>
      <c r="Z10" s="79"/>
      <c r="AA10" s="78"/>
      <c r="AB10" s="78"/>
      <c r="AD10" s="80"/>
      <c r="AE10" s="81"/>
    </row>
    <row r="11" spans="1:31" ht="15" customHeight="1" x14ac:dyDescent="0.3">
      <c r="A11" s="190" t="s">
        <v>12</v>
      </c>
      <c r="B11" s="191"/>
      <c r="C11" s="199" t="s">
        <v>363</v>
      </c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1"/>
    </row>
    <row r="12" spans="1:31" ht="15" customHeight="1" x14ac:dyDescent="0.3">
      <c r="A12" s="192"/>
      <c r="B12" s="193"/>
      <c r="C12" s="202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4"/>
    </row>
    <row r="13" spans="1:31" ht="15" customHeight="1" thickBot="1" x14ac:dyDescent="0.35">
      <c r="A13" s="194"/>
      <c r="B13" s="195"/>
      <c r="C13" s="205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7"/>
    </row>
    <row r="14" spans="1:31" ht="9" customHeight="1" thickBot="1" x14ac:dyDescent="0.35">
      <c r="A14" s="1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4"/>
      <c r="O14" s="14"/>
      <c r="P14" s="14"/>
      <c r="Q14" s="14"/>
      <c r="R14" s="15"/>
      <c r="S14" s="15"/>
      <c r="T14" s="15"/>
      <c r="U14" s="15"/>
      <c r="V14" s="15"/>
      <c r="W14" s="15"/>
      <c r="X14" s="15"/>
      <c r="Y14" s="9"/>
      <c r="Z14" s="9"/>
      <c r="AA14" s="9"/>
      <c r="AB14" s="9"/>
      <c r="AD14" s="9"/>
      <c r="AE14" s="10"/>
    </row>
    <row r="15" spans="1:31" ht="39" customHeight="1" thickBot="1" x14ac:dyDescent="0.35">
      <c r="A15" s="170" t="s">
        <v>13</v>
      </c>
      <c r="B15" s="171"/>
      <c r="C15" s="151" t="s">
        <v>364</v>
      </c>
      <c r="D15" s="152"/>
      <c r="E15" s="152"/>
      <c r="F15" s="152"/>
      <c r="G15" s="152"/>
      <c r="H15" s="152"/>
      <c r="I15" s="152"/>
      <c r="J15" s="152"/>
      <c r="K15" s="153"/>
      <c r="L15" s="161" t="s">
        <v>14</v>
      </c>
      <c r="M15" s="162"/>
      <c r="N15" s="162"/>
      <c r="O15" s="162"/>
      <c r="P15" s="162"/>
      <c r="Q15" s="163"/>
      <c r="R15" s="164" t="s">
        <v>365</v>
      </c>
      <c r="S15" s="165"/>
      <c r="T15" s="165"/>
      <c r="U15" s="165"/>
      <c r="V15" s="165"/>
      <c r="W15" s="165"/>
      <c r="X15" s="166"/>
      <c r="Y15" s="161" t="s">
        <v>15</v>
      </c>
      <c r="Z15" s="163"/>
      <c r="AA15" s="151" t="s">
        <v>366</v>
      </c>
      <c r="AB15" s="152"/>
      <c r="AC15" s="152"/>
      <c r="AD15" s="152"/>
      <c r="AE15" s="153"/>
    </row>
    <row r="16" spans="1:31" ht="9" customHeight="1" thickBot="1" x14ac:dyDescent="0.35">
      <c r="A16" s="6"/>
      <c r="B16" s="4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D16" s="7"/>
      <c r="AE16" s="8"/>
    </row>
    <row r="17" spans="1:32" s="16" customFormat="1" ht="37.5" customHeight="1" thickBot="1" x14ac:dyDescent="0.35">
      <c r="A17" s="170" t="s">
        <v>16</v>
      </c>
      <c r="B17" s="171"/>
      <c r="C17" s="151" t="s">
        <v>367</v>
      </c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3"/>
    </row>
    <row r="18" spans="1:32" ht="16.5" customHeight="1" thickBot="1" x14ac:dyDescent="0.3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D18" s="18"/>
      <c r="AE18" s="19"/>
    </row>
    <row r="19" spans="1:32" ht="32.1" customHeight="1" thickBot="1" x14ac:dyDescent="0.35">
      <c r="A19" s="161" t="s">
        <v>17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3"/>
      <c r="AF19" s="20"/>
    </row>
    <row r="20" spans="1:32" ht="32.1" customHeight="1" thickBot="1" x14ac:dyDescent="0.35">
      <c r="A20" s="107" t="s">
        <v>18</v>
      </c>
      <c r="B20" s="158" t="s">
        <v>19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60"/>
      <c r="P20" s="161" t="s">
        <v>20</v>
      </c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3"/>
      <c r="AF20" s="20"/>
    </row>
    <row r="21" spans="1:32" ht="32.1" customHeight="1" thickBot="1" x14ac:dyDescent="0.35">
      <c r="A21" s="77"/>
      <c r="B21" s="117" t="s">
        <v>21</v>
      </c>
      <c r="C21" s="118" t="s">
        <v>22</v>
      </c>
      <c r="D21" s="118" t="s">
        <v>23</v>
      </c>
      <c r="E21" s="118" t="s">
        <v>24</v>
      </c>
      <c r="F21" s="118" t="s">
        <v>25</v>
      </c>
      <c r="G21" s="118" t="s">
        <v>26</v>
      </c>
      <c r="H21" s="118" t="s">
        <v>27</v>
      </c>
      <c r="I21" s="118" t="s">
        <v>28</v>
      </c>
      <c r="J21" s="118" t="s">
        <v>29</v>
      </c>
      <c r="K21" s="118" t="s">
        <v>30</v>
      </c>
      <c r="L21" s="118" t="s">
        <v>31</v>
      </c>
      <c r="M21" s="118" t="s">
        <v>32</v>
      </c>
      <c r="N21" s="118" t="s">
        <v>33</v>
      </c>
      <c r="O21" s="119" t="s">
        <v>34</v>
      </c>
      <c r="P21" s="147"/>
      <c r="Q21" s="107" t="s">
        <v>21</v>
      </c>
      <c r="R21" s="108" t="s">
        <v>22</v>
      </c>
      <c r="S21" s="108" t="s">
        <v>23</v>
      </c>
      <c r="T21" s="108" t="s">
        <v>24</v>
      </c>
      <c r="U21" s="108" t="s">
        <v>25</v>
      </c>
      <c r="V21" s="108" t="s">
        <v>26</v>
      </c>
      <c r="W21" s="108" t="s">
        <v>27</v>
      </c>
      <c r="X21" s="108" t="s">
        <v>28</v>
      </c>
      <c r="Y21" s="108" t="s">
        <v>29</v>
      </c>
      <c r="Z21" s="108" t="s">
        <v>30</v>
      </c>
      <c r="AA21" s="108" t="s">
        <v>31</v>
      </c>
      <c r="AB21" s="108" t="s">
        <v>32</v>
      </c>
      <c r="AC21" s="108" t="s">
        <v>33</v>
      </c>
      <c r="AD21" s="146" t="s">
        <v>35</v>
      </c>
      <c r="AE21" s="146" t="s">
        <v>36</v>
      </c>
      <c r="AF21" s="1"/>
    </row>
    <row r="22" spans="1:32" ht="32.1" customHeight="1" x14ac:dyDescent="0.3">
      <c r="A22" s="143" t="s">
        <v>37</v>
      </c>
      <c r="B22" s="86"/>
      <c r="C22" s="84">
        <v>16826674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>
        <f>SUM(B22:M22)</f>
        <v>16826674</v>
      </c>
      <c r="O22" s="87"/>
      <c r="P22" s="143" t="s">
        <v>38</v>
      </c>
      <c r="Q22" s="109"/>
      <c r="R22" s="110">
        <v>714052000</v>
      </c>
      <c r="S22" s="110"/>
      <c r="T22" s="110"/>
      <c r="U22" s="110"/>
      <c r="V22" s="110">
        <v>159334000</v>
      </c>
      <c r="W22" s="110"/>
      <c r="X22" s="110"/>
      <c r="Y22" s="110"/>
      <c r="Z22" s="110"/>
      <c r="AA22" s="110"/>
      <c r="AB22" s="110"/>
      <c r="AC22" s="110">
        <f>SUM(Q22:AB22)</f>
        <v>873386000</v>
      </c>
      <c r="AE22" s="111"/>
      <c r="AF22" s="1"/>
    </row>
    <row r="23" spans="1:32" ht="32.1" customHeight="1" x14ac:dyDescent="0.3">
      <c r="A23" s="144" t="s">
        <v>39</v>
      </c>
      <c r="B23" s="83"/>
      <c r="C23" s="82"/>
      <c r="D23" s="82"/>
      <c r="E23" s="82">
        <f>7228077</f>
        <v>7228077</v>
      </c>
      <c r="F23" s="82"/>
      <c r="G23" s="82"/>
      <c r="H23" s="82"/>
      <c r="I23" s="82"/>
      <c r="J23" s="82"/>
      <c r="K23" s="82"/>
      <c r="L23" s="82"/>
      <c r="M23" s="82"/>
      <c r="N23" s="82">
        <f>SUM(B23:M23)</f>
        <v>7228077</v>
      </c>
      <c r="O23" s="96" t="str">
        <f>IFERROR(N23/(SUMIF(B23:M23,"&gt;0",B22:M22))," ")</f>
        <v xml:space="preserve"> </v>
      </c>
      <c r="P23" s="144" t="s">
        <v>40</v>
      </c>
      <c r="Q23" s="83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>
        <f>SUM(Q23:AB23)</f>
        <v>0</v>
      </c>
      <c r="AD23" s="82">
        <f>AC23/SUM(Q22:AB22)</f>
        <v>0</v>
      </c>
      <c r="AE23" s="88">
        <f>AC23/AC22</f>
        <v>0</v>
      </c>
      <c r="AF23" s="1"/>
    </row>
    <row r="24" spans="1:32" ht="32.1" customHeight="1" x14ac:dyDescent="0.3">
      <c r="A24" s="144" t="s">
        <v>41</v>
      </c>
      <c r="B24" s="83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>
        <f>SUM(B24:M24)</f>
        <v>0</v>
      </c>
      <c r="O24" s="85"/>
      <c r="P24" s="144" t="s">
        <v>37</v>
      </c>
      <c r="Q24" s="83"/>
      <c r="R24" s="82">
        <v>12098256.341961678</v>
      </c>
      <c r="S24" s="82">
        <v>66950756.341961674</v>
      </c>
      <c r="T24" s="82">
        <v>74744769.025885031</v>
      </c>
      <c r="U24" s="82">
        <v>74744769.025885031</v>
      </c>
      <c r="V24" s="82">
        <v>76793397.196865872</v>
      </c>
      <c r="W24" s="82">
        <v>91798897.196865872</v>
      </c>
      <c r="X24" s="82">
        <v>85688540.880789205</v>
      </c>
      <c r="Y24" s="82">
        <v>78842025.367846712</v>
      </c>
      <c r="Z24" s="82">
        <v>78842025.367846712</v>
      </c>
      <c r="AA24" s="82">
        <v>78842025.367846712</v>
      </c>
      <c r="AB24" s="82">
        <v>154040538</v>
      </c>
      <c r="AC24" s="82">
        <f>SUM(Q24:AB24)</f>
        <v>873386000.11375451</v>
      </c>
      <c r="AD24" s="82"/>
      <c r="AE24" s="112"/>
      <c r="AF24" s="1"/>
    </row>
    <row r="25" spans="1:32" ht="32.1" customHeight="1" thickBot="1" x14ac:dyDescent="0.35">
      <c r="A25" s="145" t="s">
        <v>42</v>
      </c>
      <c r="B25" s="120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>
        <f>SUM(B25:M25)</f>
        <v>0</v>
      </c>
      <c r="O25" s="122" t="str">
        <f>IFERROR(N25/(SUMIF(B25:M25,"&gt;0",B24:M24))," ")</f>
        <v xml:space="preserve"> </v>
      </c>
      <c r="P25" s="145" t="s">
        <v>42</v>
      </c>
      <c r="Q25" s="120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>
        <f>SUM(Q25:AB25)</f>
        <v>0</v>
      </c>
      <c r="AD25" s="121">
        <f>AC25/SUM(Q24:AB24)</f>
        <v>0</v>
      </c>
      <c r="AE25" s="123">
        <f>AC25/AC24</f>
        <v>0</v>
      </c>
      <c r="AF25" s="1"/>
    </row>
    <row r="26" spans="1:32" customFormat="1" ht="16.5" customHeight="1" thickBot="1" x14ac:dyDescent="0.35"/>
    <row r="27" spans="1:32" ht="33.9" customHeight="1" x14ac:dyDescent="0.3">
      <c r="A27" s="227" t="s">
        <v>43</v>
      </c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9"/>
    </row>
    <row r="28" spans="1:32" ht="15" customHeight="1" x14ac:dyDescent="0.3">
      <c r="A28" s="169" t="s">
        <v>44</v>
      </c>
      <c r="B28" s="154" t="s">
        <v>45</v>
      </c>
      <c r="C28" s="154"/>
      <c r="D28" s="154" t="s">
        <v>46</v>
      </c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 t="s">
        <v>33</v>
      </c>
      <c r="Q28" s="154" t="s">
        <v>47</v>
      </c>
      <c r="R28" s="154"/>
      <c r="S28" s="154"/>
      <c r="T28" s="154"/>
      <c r="U28" s="154"/>
      <c r="V28" s="154"/>
      <c r="W28" s="154"/>
      <c r="X28" s="154"/>
      <c r="Y28" s="154" t="s">
        <v>48</v>
      </c>
      <c r="Z28" s="154"/>
      <c r="AA28" s="154"/>
      <c r="AB28" s="154"/>
      <c r="AC28" s="154"/>
      <c r="AD28" s="154"/>
      <c r="AE28" s="155"/>
    </row>
    <row r="29" spans="1:32" ht="27" customHeight="1" x14ac:dyDescent="0.3">
      <c r="A29" s="169"/>
      <c r="B29" s="154"/>
      <c r="C29" s="154"/>
      <c r="D29" s="103" t="s">
        <v>21</v>
      </c>
      <c r="E29" s="103" t="s">
        <v>22</v>
      </c>
      <c r="F29" s="103" t="s">
        <v>23</v>
      </c>
      <c r="G29" s="103" t="s">
        <v>24</v>
      </c>
      <c r="H29" s="103" t="s">
        <v>25</v>
      </c>
      <c r="I29" s="103" t="s">
        <v>26</v>
      </c>
      <c r="J29" s="103" t="s">
        <v>27</v>
      </c>
      <c r="K29" s="103" t="s">
        <v>28</v>
      </c>
      <c r="L29" s="103" t="s">
        <v>29</v>
      </c>
      <c r="M29" s="103" t="s">
        <v>30</v>
      </c>
      <c r="N29" s="103" t="s">
        <v>31</v>
      </c>
      <c r="O29" s="103" t="s">
        <v>32</v>
      </c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5"/>
    </row>
    <row r="30" spans="1:32" ht="61.8" customHeight="1" thickBot="1" x14ac:dyDescent="0.35">
      <c r="A30" s="113" t="s">
        <v>367</v>
      </c>
      <c r="B30" s="167"/>
      <c r="C30" s="167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14">
        <f>SUM(D30:O30)</f>
        <v>0</v>
      </c>
      <c r="Q30" s="156" t="s">
        <v>49</v>
      </c>
      <c r="R30" s="156"/>
      <c r="S30" s="156"/>
      <c r="T30" s="156"/>
      <c r="U30" s="156"/>
      <c r="V30" s="156"/>
      <c r="W30" s="156"/>
      <c r="X30" s="156"/>
      <c r="Y30" s="156" t="s">
        <v>50</v>
      </c>
      <c r="Z30" s="156"/>
      <c r="AA30" s="156"/>
      <c r="AB30" s="156"/>
      <c r="AC30" s="156"/>
      <c r="AD30" s="156"/>
      <c r="AE30" s="157"/>
    </row>
    <row r="31" spans="1:32" ht="12" customHeight="1" thickBot="1" x14ac:dyDescent="0.35">
      <c r="A31" s="124"/>
      <c r="B31" s="125"/>
      <c r="C31" s="125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26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8"/>
    </row>
    <row r="32" spans="1:32" ht="45" customHeight="1" x14ac:dyDescent="0.3">
      <c r="A32" s="199" t="s">
        <v>51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1"/>
    </row>
    <row r="33" spans="1:41" ht="23.1" customHeight="1" x14ac:dyDescent="0.3">
      <c r="A33" s="169" t="s">
        <v>52</v>
      </c>
      <c r="B33" s="154" t="s">
        <v>53</v>
      </c>
      <c r="C33" s="154" t="s">
        <v>45</v>
      </c>
      <c r="D33" s="154" t="s">
        <v>54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 t="s">
        <v>55</v>
      </c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5"/>
      <c r="AG33" s="21"/>
      <c r="AH33" s="21"/>
      <c r="AI33" s="21"/>
      <c r="AJ33" s="21"/>
      <c r="AK33" s="21"/>
      <c r="AL33" s="21"/>
      <c r="AM33" s="21"/>
      <c r="AN33" s="21"/>
      <c r="AO33" s="21"/>
    </row>
    <row r="34" spans="1:41" ht="27" customHeight="1" x14ac:dyDescent="0.3">
      <c r="A34" s="169"/>
      <c r="B34" s="154"/>
      <c r="C34" s="233"/>
      <c r="D34" s="103" t="s">
        <v>21</v>
      </c>
      <c r="E34" s="103" t="s">
        <v>22</v>
      </c>
      <c r="F34" s="103" t="s">
        <v>23</v>
      </c>
      <c r="G34" s="103" t="s">
        <v>24</v>
      </c>
      <c r="H34" s="103" t="s">
        <v>25</v>
      </c>
      <c r="I34" s="103" t="s">
        <v>26</v>
      </c>
      <c r="J34" s="103" t="s">
        <v>27</v>
      </c>
      <c r="K34" s="103" t="s">
        <v>28</v>
      </c>
      <c r="L34" s="103" t="s">
        <v>29</v>
      </c>
      <c r="M34" s="103" t="s">
        <v>30</v>
      </c>
      <c r="N34" s="103" t="s">
        <v>31</v>
      </c>
      <c r="O34" s="103" t="s">
        <v>32</v>
      </c>
      <c r="P34" s="103" t="s">
        <v>33</v>
      </c>
      <c r="Q34" s="230" t="s">
        <v>56</v>
      </c>
      <c r="R34" s="231"/>
      <c r="S34" s="231"/>
      <c r="T34" s="232"/>
      <c r="U34" s="154" t="s">
        <v>57</v>
      </c>
      <c r="V34" s="154"/>
      <c r="W34" s="154"/>
      <c r="X34" s="154"/>
      <c r="Y34" s="154" t="s">
        <v>58</v>
      </c>
      <c r="Z34" s="154"/>
      <c r="AA34" s="154"/>
      <c r="AB34" s="154"/>
      <c r="AC34" s="154" t="s">
        <v>59</v>
      </c>
      <c r="AD34" s="154"/>
      <c r="AE34" s="155"/>
      <c r="AG34" s="21"/>
      <c r="AH34" s="21"/>
      <c r="AI34" s="21"/>
      <c r="AJ34" s="21"/>
      <c r="AK34" s="21"/>
      <c r="AL34" s="21"/>
      <c r="AM34" s="21"/>
      <c r="AN34" s="21"/>
      <c r="AO34" s="21"/>
    </row>
    <row r="35" spans="1:41" ht="45" customHeight="1" x14ac:dyDescent="0.3">
      <c r="A35" s="344" t="s">
        <v>367</v>
      </c>
      <c r="B35" s="345">
        <v>18</v>
      </c>
      <c r="C35" s="23" t="s">
        <v>60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97">
        <f>SUM(D35:O35)</f>
        <v>0</v>
      </c>
      <c r="Q35" s="243" t="s">
        <v>61</v>
      </c>
      <c r="R35" s="244"/>
      <c r="S35" s="244"/>
      <c r="T35" s="245"/>
      <c r="U35" s="249" t="s">
        <v>62</v>
      </c>
      <c r="V35" s="249"/>
      <c r="W35" s="249"/>
      <c r="X35" s="249"/>
      <c r="Y35" s="249" t="s">
        <v>63</v>
      </c>
      <c r="Z35" s="249"/>
      <c r="AA35" s="249"/>
      <c r="AB35" s="249"/>
      <c r="AC35" s="249" t="s">
        <v>64</v>
      </c>
      <c r="AD35" s="249"/>
      <c r="AE35" s="251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 ht="45" customHeight="1" thickBot="1" x14ac:dyDescent="0.35">
      <c r="A36" s="346"/>
      <c r="B36" s="347"/>
      <c r="C36" s="24" t="s">
        <v>65</v>
      </c>
      <c r="D36" s="25"/>
      <c r="E36" s="25"/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73">
        <f>SUM(D36:O36)</f>
        <v>0</v>
      </c>
      <c r="Q36" s="246"/>
      <c r="R36" s="247"/>
      <c r="S36" s="247"/>
      <c r="T36" s="248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2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customFormat="1" ht="17.25" customHeight="1" thickBot="1" x14ac:dyDescent="0.35"/>
    <row r="38" spans="1:41" ht="45" customHeight="1" thickBot="1" x14ac:dyDescent="0.35">
      <c r="A38" s="199" t="s">
        <v>66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26.1" customHeight="1" x14ac:dyDescent="0.3">
      <c r="A39" s="234" t="s">
        <v>67</v>
      </c>
      <c r="B39" s="235" t="s">
        <v>68</v>
      </c>
      <c r="C39" s="238" t="s">
        <v>69</v>
      </c>
      <c r="D39" s="240" t="s">
        <v>70</v>
      </c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2"/>
      <c r="Q39" s="235" t="s">
        <v>71</v>
      </c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53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26.1" customHeight="1" x14ac:dyDescent="0.3">
      <c r="A40" s="169"/>
      <c r="B40" s="154"/>
      <c r="C40" s="239"/>
      <c r="D40" s="103" t="s">
        <v>72</v>
      </c>
      <c r="E40" s="103" t="s">
        <v>73</v>
      </c>
      <c r="F40" s="103" t="s">
        <v>74</v>
      </c>
      <c r="G40" s="103" t="s">
        <v>75</v>
      </c>
      <c r="H40" s="103" t="s">
        <v>76</v>
      </c>
      <c r="I40" s="103" t="s">
        <v>77</v>
      </c>
      <c r="J40" s="103" t="s">
        <v>78</v>
      </c>
      <c r="K40" s="103" t="s">
        <v>79</v>
      </c>
      <c r="L40" s="103" t="s">
        <v>80</v>
      </c>
      <c r="M40" s="103" t="s">
        <v>81</v>
      </c>
      <c r="N40" s="103" t="s">
        <v>82</v>
      </c>
      <c r="O40" s="103" t="s">
        <v>83</v>
      </c>
      <c r="P40" s="103" t="s">
        <v>84</v>
      </c>
      <c r="Q40" s="230" t="s">
        <v>85</v>
      </c>
      <c r="R40" s="231"/>
      <c r="S40" s="231"/>
      <c r="T40" s="231"/>
      <c r="U40" s="231"/>
      <c r="V40" s="231"/>
      <c r="W40" s="231"/>
      <c r="X40" s="232"/>
      <c r="Y40" s="230" t="s">
        <v>86</v>
      </c>
      <c r="Z40" s="231"/>
      <c r="AA40" s="231"/>
      <c r="AB40" s="231"/>
      <c r="AC40" s="231"/>
      <c r="AD40" s="231"/>
      <c r="AE40" s="264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ht="82.2" customHeight="1" x14ac:dyDescent="0.3">
      <c r="A41" s="351" t="s">
        <v>368</v>
      </c>
      <c r="B41" s="350">
        <v>5</v>
      </c>
      <c r="C41" s="31" t="s">
        <v>60</v>
      </c>
      <c r="D41" s="32">
        <v>0.05</v>
      </c>
      <c r="E41" s="32">
        <v>0.15</v>
      </c>
      <c r="F41" s="32">
        <v>0.2</v>
      </c>
      <c r="G41" s="32">
        <v>0.2</v>
      </c>
      <c r="H41" s="32">
        <v>0.2</v>
      </c>
      <c r="I41" s="32">
        <v>0.2</v>
      </c>
      <c r="J41" s="32"/>
      <c r="K41" s="32"/>
      <c r="L41" s="32"/>
      <c r="M41" s="32"/>
      <c r="N41" s="32"/>
      <c r="O41" s="32"/>
      <c r="P41" s="115">
        <f t="shared" ref="P41:P48" si="0">SUM(D41:O41)</f>
        <v>1</v>
      </c>
      <c r="Q41" s="256" t="s">
        <v>87</v>
      </c>
      <c r="R41" s="257"/>
      <c r="S41" s="257"/>
      <c r="T41" s="257"/>
      <c r="U41" s="257"/>
      <c r="V41" s="257"/>
      <c r="W41" s="257"/>
      <c r="X41" s="258"/>
      <c r="Y41" s="256" t="s">
        <v>88</v>
      </c>
      <c r="Z41" s="257"/>
      <c r="AA41" s="257"/>
      <c r="AB41" s="257"/>
      <c r="AC41" s="257"/>
      <c r="AD41" s="257"/>
      <c r="AE41" s="262"/>
      <c r="AG41" s="28"/>
      <c r="AH41" s="28"/>
      <c r="AI41" s="28"/>
      <c r="AJ41" s="28"/>
      <c r="AK41" s="28"/>
      <c r="AL41" s="28"/>
      <c r="AM41" s="28"/>
      <c r="AN41" s="28"/>
      <c r="AO41" s="28"/>
    </row>
    <row r="42" spans="1:41" ht="82.2" customHeight="1" x14ac:dyDescent="0.3">
      <c r="A42" s="351"/>
      <c r="B42" s="350"/>
      <c r="C42" s="29" t="s">
        <v>65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115">
        <f t="shared" si="0"/>
        <v>0</v>
      </c>
      <c r="Q42" s="259"/>
      <c r="R42" s="260"/>
      <c r="S42" s="260"/>
      <c r="T42" s="260"/>
      <c r="U42" s="260"/>
      <c r="V42" s="260"/>
      <c r="W42" s="260"/>
      <c r="X42" s="261"/>
      <c r="Y42" s="259"/>
      <c r="Z42" s="260"/>
      <c r="AA42" s="260"/>
      <c r="AB42" s="260"/>
      <c r="AC42" s="260"/>
      <c r="AD42" s="260"/>
      <c r="AE42" s="263"/>
    </row>
    <row r="43" spans="1:41" ht="82.2" customHeight="1" x14ac:dyDescent="0.3">
      <c r="A43" s="351" t="s">
        <v>369</v>
      </c>
      <c r="B43" s="350">
        <v>5</v>
      </c>
      <c r="C43" s="31" t="s">
        <v>60</v>
      </c>
      <c r="D43" s="32">
        <v>0</v>
      </c>
      <c r="E43" s="32">
        <v>0.2</v>
      </c>
      <c r="F43" s="32">
        <v>0.2</v>
      </c>
      <c r="G43" s="32">
        <v>0.2</v>
      </c>
      <c r="H43" s="32">
        <v>0.2</v>
      </c>
      <c r="I43" s="32">
        <v>0.2</v>
      </c>
      <c r="J43" s="32"/>
      <c r="K43" s="32"/>
      <c r="L43" s="32"/>
      <c r="M43" s="32"/>
      <c r="N43" s="32"/>
      <c r="O43" s="32"/>
      <c r="P43" s="115">
        <f t="shared" si="0"/>
        <v>1</v>
      </c>
      <c r="Q43" s="256" t="s">
        <v>87</v>
      </c>
      <c r="R43" s="257"/>
      <c r="S43" s="257"/>
      <c r="T43" s="257"/>
      <c r="U43" s="257"/>
      <c r="V43" s="257"/>
      <c r="W43" s="257"/>
      <c r="X43" s="258"/>
      <c r="Y43" s="256" t="s">
        <v>88</v>
      </c>
      <c r="Z43" s="257"/>
      <c r="AA43" s="257"/>
      <c r="AB43" s="257"/>
      <c r="AC43" s="257"/>
      <c r="AD43" s="257"/>
      <c r="AE43" s="262"/>
    </row>
    <row r="44" spans="1:41" ht="82.2" customHeight="1" x14ac:dyDescent="0.3">
      <c r="A44" s="351"/>
      <c r="B44" s="350"/>
      <c r="C44" s="29" t="s">
        <v>65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115">
        <f t="shared" si="0"/>
        <v>0</v>
      </c>
      <c r="Q44" s="259"/>
      <c r="R44" s="260"/>
      <c r="S44" s="260"/>
      <c r="T44" s="260"/>
      <c r="U44" s="260"/>
      <c r="V44" s="260"/>
      <c r="W44" s="260"/>
      <c r="X44" s="261"/>
      <c r="Y44" s="259"/>
      <c r="Z44" s="260"/>
      <c r="AA44" s="260"/>
      <c r="AB44" s="260"/>
      <c r="AC44" s="260"/>
      <c r="AD44" s="260"/>
      <c r="AE44" s="263"/>
    </row>
    <row r="45" spans="1:41" ht="82.2" customHeight="1" x14ac:dyDescent="0.3">
      <c r="A45" s="351" t="s">
        <v>370</v>
      </c>
      <c r="B45" s="350">
        <v>5</v>
      </c>
      <c r="C45" s="31" t="s">
        <v>60</v>
      </c>
      <c r="D45" s="32">
        <v>0.1</v>
      </c>
      <c r="E45" s="32">
        <v>0.18</v>
      </c>
      <c r="F45" s="32">
        <v>0.18</v>
      </c>
      <c r="G45" s="32">
        <v>0.18</v>
      </c>
      <c r="H45" s="32">
        <v>0.18</v>
      </c>
      <c r="I45" s="32">
        <v>0.18</v>
      </c>
      <c r="J45" s="32"/>
      <c r="K45" s="32"/>
      <c r="L45" s="32"/>
      <c r="M45" s="32"/>
      <c r="N45" s="32"/>
      <c r="O45" s="32"/>
      <c r="P45" s="115">
        <f t="shared" si="0"/>
        <v>1</v>
      </c>
      <c r="Q45" s="256" t="s">
        <v>87</v>
      </c>
      <c r="R45" s="257"/>
      <c r="S45" s="257"/>
      <c r="T45" s="257"/>
      <c r="U45" s="257"/>
      <c r="V45" s="257"/>
      <c r="W45" s="257"/>
      <c r="X45" s="258"/>
      <c r="Y45" s="256" t="s">
        <v>88</v>
      </c>
      <c r="Z45" s="257"/>
      <c r="AA45" s="257"/>
      <c r="AB45" s="257"/>
      <c r="AC45" s="257"/>
      <c r="AD45" s="257"/>
      <c r="AE45" s="262"/>
    </row>
    <row r="46" spans="1:41" ht="82.2" customHeight="1" x14ac:dyDescent="0.3">
      <c r="A46" s="351"/>
      <c r="B46" s="350"/>
      <c r="C46" s="29" t="s">
        <v>65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115">
        <f t="shared" si="0"/>
        <v>0</v>
      </c>
      <c r="Q46" s="259"/>
      <c r="R46" s="260"/>
      <c r="S46" s="260"/>
      <c r="T46" s="260"/>
      <c r="U46" s="260"/>
      <c r="V46" s="260"/>
      <c r="W46" s="260"/>
      <c r="X46" s="261"/>
      <c r="Y46" s="259"/>
      <c r="Z46" s="260"/>
      <c r="AA46" s="260"/>
      <c r="AB46" s="260"/>
      <c r="AC46" s="260"/>
      <c r="AD46" s="260"/>
      <c r="AE46" s="263"/>
    </row>
    <row r="47" spans="1:41" ht="82.2" customHeight="1" x14ac:dyDescent="0.3">
      <c r="A47" s="236" t="s">
        <v>371</v>
      </c>
      <c r="B47" s="237">
        <v>3</v>
      </c>
      <c r="C47" s="31" t="s">
        <v>60</v>
      </c>
      <c r="D47" s="32">
        <v>0</v>
      </c>
      <c r="E47" s="32">
        <v>0.2</v>
      </c>
      <c r="F47" s="32">
        <v>0.2</v>
      </c>
      <c r="G47" s="32">
        <v>0.2</v>
      </c>
      <c r="H47" s="32">
        <v>0.2</v>
      </c>
      <c r="I47" s="32">
        <v>0.2</v>
      </c>
      <c r="J47" s="32"/>
      <c r="K47" s="32"/>
      <c r="L47" s="32"/>
      <c r="M47" s="32"/>
      <c r="N47" s="32"/>
      <c r="O47" s="32"/>
      <c r="P47" s="115">
        <f t="shared" si="0"/>
        <v>1</v>
      </c>
      <c r="Q47" s="256" t="s">
        <v>87</v>
      </c>
      <c r="R47" s="257"/>
      <c r="S47" s="257"/>
      <c r="T47" s="257"/>
      <c r="U47" s="257"/>
      <c r="V47" s="257"/>
      <c r="W47" s="257"/>
      <c r="X47" s="258"/>
      <c r="Y47" s="256" t="s">
        <v>88</v>
      </c>
      <c r="Z47" s="257"/>
      <c r="AA47" s="257"/>
      <c r="AB47" s="257"/>
      <c r="AC47" s="257"/>
      <c r="AD47" s="257"/>
      <c r="AE47" s="262"/>
    </row>
    <row r="48" spans="1:41" ht="82.2" customHeight="1" thickBot="1" x14ac:dyDescent="0.35">
      <c r="A48" s="254"/>
      <c r="B48" s="255"/>
      <c r="C48" s="24" t="s">
        <v>65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116">
        <f t="shared" si="0"/>
        <v>0</v>
      </c>
      <c r="Q48" s="259"/>
      <c r="R48" s="260"/>
      <c r="S48" s="260"/>
      <c r="T48" s="260"/>
      <c r="U48" s="260"/>
      <c r="V48" s="260"/>
      <c r="W48" s="260"/>
      <c r="X48" s="261"/>
      <c r="Y48" s="259"/>
      <c r="Z48" s="260"/>
      <c r="AA48" s="260"/>
      <c r="AB48" s="260"/>
      <c r="AC48" s="260"/>
      <c r="AD48" s="260"/>
      <c r="AE48" s="263"/>
    </row>
    <row r="49" spans="1:1" ht="15" customHeight="1" x14ac:dyDescent="0.3">
      <c r="A49" s="2" t="s">
        <v>89</v>
      </c>
    </row>
  </sheetData>
  <mergeCells count="83">
    <mergeCell ref="Q47:X48"/>
    <mergeCell ref="Y47:AE48"/>
    <mergeCell ref="Y40:AE40"/>
    <mergeCell ref="Y41:AE42"/>
    <mergeCell ref="Q43:X44"/>
    <mergeCell ref="Y43:AE44"/>
    <mergeCell ref="Q45:X46"/>
    <mergeCell ref="Y45:AE46"/>
    <mergeCell ref="Q41:X42"/>
    <mergeCell ref="A47:A48"/>
    <mergeCell ref="B47:B48"/>
    <mergeCell ref="A43:A44"/>
    <mergeCell ref="B43:B44"/>
    <mergeCell ref="A45:A46"/>
    <mergeCell ref="B45:B46"/>
    <mergeCell ref="A35:A36"/>
    <mergeCell ref="B35:B36"/>
    <mergeCell ref="A39:A40"/>
    <mergeCell ref="B39:B40"/>
    <mergeCell ref="A41:A42"/>
    <mergeCell ref="B41:B42"/>
    <mergeCell ref="A38:AE38"/>
    <mergeCell ref="Q40:X40"/>
    <mergeCell ref="C39:C40"/>
    <mergeCell ref="D39:P39"/>
    <mergeCell ref="Q35:T36"/>
    <mergeCell ref="U35:X36"/>
    <mergeCell ref="Y35:AB36"/>
    <mergeCell ref="AC35:AE36"/>
    <mergeCell ref="Q39:AE39"/>
    <mergeCell ref="D28:O28"/>
    <mergeCell ref="P28:P29"/>
    <mergeCell ref="A27:AE27"/>
    <mergeCell ref="U34:X34"/>
    <mergeCell ref="Y34:AB34"/>
    <mergeCell ref="A32:AE32"/>
    <mergeCell ref="Q33:AE33"/>
    <mergeCell ref="Q34:T34"/>
    <mergeCell ref="A33:A34"/>
    <mergeCell ref="B33:B34"/>
    <mergeCell ref="C33:C34"/>
    <mergeCell ref="D33:P33"/>
    <mergeCell ref="AC34:AE34"/>
    <mergeCell ref="A11:B13"/>
    <mergeCell ref="D7:H9"/>
    <mergeCell ref="A15:B15"/>
    <mergeCell ref="O7:P7"/>
    <mergeCell ref="C11:AE13"/>
    <mergeCell ref="C15:K15"/>
    <mergeCell ref="M7:N7"/>
    <mergeCell ref="O8:P8"/>
    <mergeCell ref="M9:N9"/>
    <mergeCell ref="O9:P9"/>
    <mergeCell ref="I7:J9"/>
    <mergeCell ref="K7:L9"/>
    <mergeCell ref="Y15:Z15"/>
    <mergeCell ref="A7:B9"/>
    <mergeCell ref="C7:C9"/>
    <mergeCell ref="M8:N8"/>
    <mergeCell ref="A1:A4"/>
    <mergeCell ref="B1:AA1"/>
    <mergeCell ref="B2:AA2"/>
    <mergeCell ref="B3:AA4"/>
    <mergeCell ref="AB1:AE1"/>
    <mergeCell ref="AB2:AE2"/>
    <mergeCell ref="AB3:AE3"/>
    <mergeCell ref="AB4:AE4"/>
    <mergeCell ref="C17:AE17"/>
    <mergeCell ref="Y28:AE29"/>
    <mergeCell ref="Y30:AE30"/>
    <mergeCell ref="B20:O20"/>
    <mergeCell ref="L15:Q15"/>
    <mergeCell ref="AA15:AE15"/>
    <mergeCell ref="R15:X15"/>
    <mergeCell ref="Q28:X29"/>
    <mergeCell ref="Q30:X30"/>
    <mergeCell ref="B30:C30"/>
    <mergeCell ref="A19:AE19"/>
    <mergeCell ref="P20:AE20"/>
    <mergeCell ref="C16:AB16"/>
    <mergeCell ref="B28:C29"/>
    <mergeCell ref="A28:A29"/>
    <mergeCell ref="A17:B17"/>
  </mergeCells>
  <dataValidations count="3">
    <dataValidation type="textLength" operator="lessThanOrEqual" allowBlank="1" showInputMessage="1" showErrorMessage="1" errorTitle="Máximo 2.000 caracteres" error="Máximo 2.000 caracteres" sqref="AC35 Q35 Y35 Q43 Q41 Q45 Q47" xr:uid="{00000000-0002-0000-0000-000000000000}">
      <formula1>2000</formula1>
    </dataValidation>
    <dataValidation type="textLength" operator="lessThanOrEqual" allowBlank="1" showInputMessage="1" showErrorMessage="1" errorTitle="Máximo 2.000 caracteres" error="Máximo 2.000 caracteres" promptTitle="2.000 caracteres" sqref="Q30:Q31" xr:uid="{00000000-0002-0000-0000-000001000000}">
      <formula1>2000</formula1>
    </dataValidation>
    <dataValidation type="list" allowBlank="1" showInputMessage="1" showErrorMessage="1" sqref="C7:C9" xr:uid="{00000000-0002-0000-0000-000002000000}">
      <formula1>$B$21:$M$21</formula1>
    </dataValidation>
  </dataValidations>
  <pageMargins left="0.25" right="0.25" top="0.75" bottom="0.75" header="0.3" footer="0.3"/>
  <pageSetup scale="22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BK58"/>
  <sheetViews>
    <sheetView zoomScale="70" zoomScaleNormal="70" workbookViewId="0">
      <selection activeCell="A11" sqref="A11"/>
    </sheetView>
  </sheetViews>
  <sheetFormatPr baseColWidth="10" defaultColWidth="19.44140625" defaultRowHeight="13.8" x14ac:dyDescent="0.3"/>
  <cols>
    <col min="1" max="1" width="29.5546875" style="34" bestFit="1" customWidth="1"/>
    <col min="2" max="17" width="11" style="34" customWidth="1"/>
    <col min="18" max="19" width="12.109375" style="34" customWidth="1"/>
    <col min="20" max="23" width="8.109375" style="34" customWidth="1"/>
    <col min="24" max="24" width="9.44140625" style="34" customWidth="1"/>
    <col min="25" max="25" width="8.109375" style="34" customWidth="1"/>
    <col min="26" max="30" width="7.88671875" style="34" customWidth="1"/>
    <col min="31" max="31" width="11.33203125" style="34" customWidth="1"/>
    <col min="32" max="32" width="2.33203125" style="34" customWidth="1"/>
    <col min="33" max="33" width="19.44140625" style="34" customWidth="1"/>
    <col min="34" max="51" width="11.33203125" style="34" customWidth="1"/>
    <col min="52" max="63" width="8.88671875" style="34" customWidth="1"/>
    <col min="64" max="16384" width="19.44140625" style="34"/>
  </cols>
  <sheetData>
    <row r="1" spans="1:63" ht="15.9" customHeight="1" x14ac:dyDescent="0.3">
      <c r="A1" s="318" t="s">
        <v>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18"/>
      <c r="AS1" s="318"/>
      <c r="AT1" s="318"/>
      <c r="AU1" s="318"/>
      <c r="AV1" s="318"/>
      <c r="AW1" s="318"/>
      <c r="AX1" s="318"/>
      <c r="AY1" s="318"/>
      <c r="AZ1" s="318"/>
      <c r="BA1" s="318"/>
      <c r="BB1" s="318"/>
      <c r="BC1" s="318"/>
      <c r="BD1" s="318"/>
      <c r="BE1" s="318"/>
      <c r="BF1" s="318"/>
      <c r="BG1" s="318"/>
      <c r="BH1" s="318"/>
      <c r="BI1" s="319" t="s">
        <v>126</v>
      </c>
      <c r="BJ1" s="319"/>
      <c r="BK1" s="319"/>
    </row>
    <row r="2" spans="1:63" ht="15.9" customHeight="1" x14ac:dyDescent="0.3">
      <c r="A2" s="318" t="s">
        <v>2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318"/>
      <c r="AS2" s="318"/>
      <c r="AT2" s="318"/>
      <c r="AU2" s="318"/>
      <c r="AV2" s="318"/>
      <c r="AW2" s="318"/>
      <c r="AX2" s="318"/>
      <c r="AY2" s="318"/>
      <c r="AZ2" s="318"/>
      <c r="BA2" s="318"/>
      <c r="BB2" s="318"/>
      <c r="BC2" s="318"/>
      <c r="BD2" s="318"/>
      <c r="BE2" s="318"/>
      <c r="BF2" s="318"/>
      <c r="BG2" s="318"/>
      <c r="BH2" s="318"/>
      <c r="BI2" s="319" t="s">
        <v>337</v>
      </c>
      <c r="BJ2" s="319"/>
      <c r="BK2" s="319"/>
    </row>
    <row r="3" spans="1:63" ht="26.1" customHeight="1" x14ac:dyDescent="0.3">
      <c r="A3" s="318" t="s">
        <v>127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  <c r="AD3" s="318"/>
      <c r="AE3" s="318"/>
      <c r="AF3" s="318"/>
      <c r="AG3" s="318"/>
      <c r="AH3" s="318"/>
      <c r="AI3" s="318"/>
      <c r="AJ3" s="318"/>
      <c r="AK3" s="318"/>
      <c r="AL3" s="318"/>
      <c r="AM3" s="318"/>
      <c r="AN3" s="318"/>
      <c r="AO3" s="318"/>
      <c r="AP3" s="318"/>
      <c r="AQ3" s="318"/>
      <c r="AR3" s="318"/>
      <c r="AS3" s="318"/>
      <c r="AT3" s="318"/>
      <c r="AU3" s="318"/>
      <c r="AV3" s="318"/>
      <c r="AW3" s="318"/>
      <c r="AX3" s="318"/>
      <c r="AY3" s="318"/>
      <c r="AZ3" s="318"/>
      <c r="BA3" s="318"/>
      <c r="BB3" s="318"/>
      <c r="BC3" s="318"/>
      <c r="BD3" s="318"/>
      <c r="BE3" s="318"/>
      <c r="BF3" s="318"/>
      <c r="BG3" s="318"/>
      <c r="BH3" s="318"/>
      <c r="BI3" s="319" t="s">
        <v>360</v>
      </c>
      <c r="BJ3" s="319"/>
      <c r="BK3" s="319"/>
    </row>
    <row r="4" spans="1:63" ht="15.9" customHeight="1" x14ac:dyDescent="0.3">
      <c r="A4" s="318" t="s">
        <v>128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  <c r="AI4" s="318"/>
      <c r="AJ4" s="318"/>
      <c r="AK4" s="318"/>
      <c r="AL4" s="318"/>
      <c r="AM4" s="318"/>
      <c r="AN4" s="318"/>
      <c r="AO4" s="318"/>
      <c r="AP4" s="318"/>
      <c r="AQ4" s="318"/>
      <c r="AR4" s="318"/>
      <c r="AS4" s="318"/>
      <c r="AT4" s="318"/>
      <c r="AU4" s="318"/>
      <c r="AV4" s="318"/>
      <c r="AW4" s="318"/>
      <c r="AX4" s="318"/>
      <c r="AY4" s="318"/>
      <c r="AZ4" s="318"/>
      <c r="BA4" s="318"/>
      <c r="BB4" s="318"/>
      <c r="BC4" s="318"/>
      <c r="BD4" s="318"/>
      <c r="BE4" s="318"/>
      <c r="BF4" s="318"/>
      <c r="BG4" s="318"/>
      <c r="BH4" s="318"/>
      <c r="BI4" s="315" t="s">
        <v>129</v>
      </c>
      <c r="BJ4" s="316"/>
      <c r="BK4" s="317"/>
    </row>
    <row r="5" spans="1:63" ht="26.1" customHeight="1" x14ac:dyDescent="0.3">
      <c r="A5" s="312" t="s">
        <v>130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G5" s="312" t="s">
        <v>131</v>
      </c>
      <c r="AH5" s="312"/>
      <c r="AI5" s="312"/>
      <c r="AJ5" s="312"/>
      <c r="AK5" s="312"/>
      <c r="AL5" s="312"/>
      <c r="AM5" s="312"/>
      <c r="AN5" s="312"/>
      <c r="AO5" s="312"/>
      <c r="AP5" s="312"/>
      <c r="AQ5" s="312"/>
      <c r="AR5" s="312"/>
      <c r="AS5" s="312"/>
      <c r="AT5" s="312"/>
      <c r="AU5" s="312"/>
      <c r="AV5" s="312"/>
      <c r="AW5" s="312"/>
      <c r="AX5" s="312"/>
      <c r="AY5" s="312"/>
      <c r="AZ5" s="312"/>
      <c r="BA5" s="312"/>
      <c r="BB5" s="312"/>
      <c r="BC5" s="312"/>
      <c r="BD5" s="312"/>
      <c r="BE5" s="312"/>
      <c r="BF5" s="312"/>
      <c r="BG5" s="312"/>
      <c r="BH5" s="312"/>
      <c r="BI5" s="313"/>
      <c r="BJ5" s="313"/>
      <c r="BK5" s="313"/>
    </row>
    <row r="6" spans="1:63" ht="31.5" customHeight="1" x14ac:dyDescent="0.3">
      <c r="A6" s="69" t="s">
        <v>132</v>
      </c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  <c r="AF6" s="314"/>
      <c r="AG6" s="314"/>
      <c r="AH6" s="314"/>
      <c r="AI6" s="314"/>
      <c r="AJ6" s="314"/>
      <c r="AK6" s="314"/>
      <c r="AL6" s="314"/>
      <c r="AM6" s="314"/>
      <c r="AN6" s="314"/>
      <c r="AO6" s="314"/>
      <c r="AP6" s="314"/>
      <c r="AQ6" s="314"/>
      <c r="AR6" s="314"/>
      <c r="AS6" s="314"/>
      <c r="AT6" s="314"/>
      <c r="AU6" s="314"/>
      <c r="AV6" s="314"/>
      <c r="AW6" s="314"/>
      <c r="AX6" s="314"/>
      <c r="AY6" s="314"/>
      <c r="AZ6" s="314"/>
      <c r="BA6" s="314"/>
      <c r="BB6" s="314"/>
      <c r="BC6" s="314"/>
      <c r="BD6" s="314"/>
      <c r="BE6" s="314"/>
      <c r="BF6" s="314"/>
      <c r="BG6" s="314"/>
      <c r="BH6" s="314"/>
      <c r="BI6" s="314"/>
      <c r="BJ6" s="314"/>
      <c r="BK6" s="314"/>
    </row>
    <row r="7" spans="1:63" ht="31.5" customHeight="1" x14ac:dyDescent="0.3">
      <c r="A7" s="70" t="s">
        <v>133</v>
      </c>
      <c r="B7" s="307"/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8"/>
    </row>
    <row r="8" spans="1:63" ht="18.75" customHeight="1" x14ac:dyDescent="0.3">
      <c r="A8" s="61"/>
      <c r="B8" s="61"/>
      <c r="C8" s="61"/>
      <c r="D8" s="61"/>
      <c r="E8" s="61"/>
      <c r="F8" s="61"/>
      <c r="G8" s="61"/>
      <c r="H8" s="61"/>
      <c r="I8" s="61"/>
      <c r="J8" s="61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G8" s="61"/>
      <c r="AH8" s="62"/>
      <c r="AI8" s="62"/>
      <c r="AJ8" s="62"/>
      <c r="AK8" s="62"/>
      <c r="AL8" s="62"/>
      <c r="AM8" s="62"/>
      <c r="AN8" s="62"/>
      <c r="AO8" s="62"/>
    </row>
    <row r="9" spans="1:63" ht="30" customHeight="1" x14ac:dyDescent="0.3">
      <c r="A9" s="310" t="s">
        <v>134</v>
      </c>
      <c r="B9" s="98" t="s">
        <v>21</v>
      </c>
      <c r="C9" s="98" t="s">
        <v>22</v>
      </c>
      <c r="D9" s="307" t="s">
        <v>23</v>
      </c>
      <c r="E9" s="308"/>
      <c r="F9" s="98" t="s">
        <v>24</v>
      </c>
      <c r="G9" s="98" t="s">
        <v>25</v>
      </c>
      <c r="H9" s="307" t="s">
        <v>26</v>
      </c>
      <c r="I9" s="308"/>
      <c r="J9" s="98" t="s">
        <v>27</v>
      </c>
      <c r="K9" s="98" t="s">
        <v>28</v>
      </c>
      <c r="L9" s="307" t="s">
        <v>29</v>
      </c>
      <c r="M9" s="308"/>
      <c r="N9" s="98" t="s">
        <v>30</v>
      </c>
      <c r="O9" s="98" t="s">
        <v>31</v>
      </c>
      <c r="P9" s="307" t="s">
        <v>32</v>
      </c>
      <c r="Q9" s="308"/>
      <c r="R9" s="307" t="s">
        <v>135</v>
      </c>
      <c r="S9" s="308"/>
      <c r="T9" s="307" t="s">
        <v>136</v>
      </c>
      <c r="U9" s="309"/>
      <c r="V9" s="309"/>
      <c r="W9" s="309"/>
      <c r="X9" s="309"/>
      <c r="Y9" s="308"/>
      <c r="Z9" s="307" t="s">
        <v>137</v>
      </c>
      <c r="AA9" s="309"/>
      <c r="AB9" s="309"/>
      <c r="AC9" s="309"/>
      <c r="AD9" s="309"/>
      <c r="AE9" s="308"/>
      <c r="AG9" s="310" t="s">
        <v>134</v>
      </c>
      <c r="AH9" s="98" t="s">
        <v>21</v>
      </c>
      <c r="AI9" s="98" t="s">
        <v>22</v>
      </c>
      <c r="AJ9" s="307" t="s">
        <v>23</v>
      </c>
      <c r="AK9" s="308"/>
      <c r="AL9" s="98" t="s">
        <v>24</v>
      </c>
      <c r="AM9" s="98" t="s">
        <v>25</v>
      </c>
      <c r="AN9" s="307" t="s">
        <v>26</v>
      </c>
      <c r="AO9" s="308"/>
      <c r="AP9" s="98" t="s">
        <v>27</v>
      </c>
      <c r="AQ9" s="98" t="s">
        <v>28</v>
      </c>
      <c r="AR9" s="307" t="s">
        <v>29</v>
      </c>
      <c r="AS9" s="308"/>
      <c r="AT9" s="98" t="s">
        <v>30</v>
      </c>
      <c r="AU9" s="98" t="s">
        <v>31</v>
      </c>
      <c r="AV9" s="307" t="s">
        <v>32</v>
      </c>
      <c r="AW9" s="308"/>
      <c r="AX9" s="307" t="s">
        <v>135</v>
      </c>
      <c r="AY9" s="308"/>
      <c r="AZ9" s="307" t="s">
        <v>136</v>
      </c>
      <c r="BA9" s="309"/>
      <c r="BB9" s="309"/>
      <c r="BC9" s="309"/>
      <c r="BD9" s="309"/>
      <c r="BE9" s="308"/>
      <c r="BF9" s="307" t="s">
        <v>137</v>
      </c>
      <c r="BG9" s="309"/>
      <c r="BH9" s="309"/>
      <c r="BI9" s="309"/>
      <c r="BJ9" s="309"/>
      <c r="BK9" s="308"/>
    </row>
    <row r="10" spans="1:63" ht="36" customHeight="1" x14ac:dyDescent="0.3">
      <c r="A10" s="311"/>
      <c r="B10" s="46" t="s">
        <v>138</v>
      </c>
      <c r="C10" s="46" t="s">
        <v>138</v>
      </c>
      <c r="D10" s="46" t="s">
        <v>138</v>
      </c>
      <c r="E10" s="46" t="s">
        <v>139</v>
      </c>
      <c r="F10" s="46" t="s">
        <v>138</v>
      </c>
      <c r="G10" s="46" t="s">
        <v>138</v>
      </c>
      <c r="H10" s="46" t="s">
        <v>138</v>
      </c>
      <c r="I10" s="46" t="s">
        <v>139</v>
      </c>
      <c r="J10" s="46" t="s">
        <v>138</v>
      </c>
      <c r="K10" s="46" t="s">
        <v>138</v>
      </c>
      <c r="L10" s="46" t="s">
        <v>138</v>
      </c>
      <c r="M10" s="46" t="s">
        <v>139</v>
      </c>
      <c r="N10" s="46" t="s">
        <v>138</v>
      </c>
      <c r="O10" s="46" t="s">
        <v>138</v>
      </c>
      <c r="P10" s="46" t="s">
        <v>138</v>
      </c>
      <c r="Q10" s="46" t="s">
        <v>139</v>
      </c>
      <c r="R10" s="46" t="s">
        <v>138</v>
      </c>
      <c r="S10" s="46" t="s">
        <v>139</v>
      </c>
      <c r="T10" s="91" t="s">
        <v>140</v>
      </c>
      <c r="U10" s="91" t="s">
        <v>141</v>
      </c>
      <c r="V10" s="91" t="s">
        <v>142</v>
      </c>
      <c r="W10" s="91" t="s">
        <v>143</v>
      </c>
      <c r="X10" s="92" t="s">
        <v>144</v>
      </c>
      <c r="Y10" s="91" t="s">
        <v>145</v>
      </c>
      <c r="Z10" s="46" t="s">
        <v>146</v>
      </c>
      <c r="AA10" s="63" t="s">
        <v>147</v>
      </c>
      <c r="AB10" s="46" t="s">
        <v>148</v>
      </c>
      <c r="AC10" s="46" t="s">
        <v>149</v>
      </c>
      <c r="AD10" s="46" t="s">
        <v>150</v>
      </c>
      <c r="AE10" s="46" t="s">
        <v>151</v>
      </c>
      <c r="AG10" s="311"/>
      <c r="AH10" s="46" t="s">
        <v>138</v>
      </c>
      <c r="AI10" s="46" t="s">
        <v>138</v>
      </c>
      <c r="AJ10" s="46" t="s">
        <v>138</v>
      </c>
      <c r="AK10" s="46" t="s">
        <v>139</v>
      </c>
      <c r="AL10" s="46" t="s">
        <v>138</v>
      </c>
      <c r="AM10" s="46" t="s">
        <v>138</v>
      </c>
      <c r="AN10" s="46" t="s">
        <v>138</v>
      </c>
      <c r="AO10" s="46" t="s">
        <v>139</v>
      </c>
      <c r="AP10" s="46" t="s">
        <v>138</v>
      </c>
      <c r="AQ10" s="46" t="s">
        <v>138</v>
      </c>
      <c r="AR10" s="46" t="s">
        <v>138</v>
      </c>
      <c r="AS10" s="46" t="s">
        <v>139</v>
      </c>
      <c r="AT10" s="46" t="s">
        <v>138</v>
      </c>
      <c r="AU10" s="46" t="s">
        <v>138</v>
      </c>
      <c r="AV10" s="46" t="s">
        <v>138</v>
      </c>
      <c r="AW10" s="46" t="s">
        <v>139</v>
      </c>
      <c r="AX10" s="46" t="s">
        <v>138</v>
      </c>
      <c r="AY10" s="46" t="s">
        <v>139</v>
      </c>
      <c r="AZ10" s="91" t="s">
        <v>140</v>
      </c>
      <c r="BA10" s="91" t="s">
        <v>141</v>
      </c>
      <c r="BB10" s="91" t="s">
        <v>142</v>
      </c>
      <c r="BC10" s="91" t="s">
        <v>143</v>
      </c>
      <c r="BD10" s="92" t="s">
        <v>144</v>
      </c>
      <c r="BE10" s="91" t="s">
        <v>145</v>
      </c>
      <c r="BF10" s="89" t="s">
        <v>146</v>
      </c>
      <c r="BG10" s="90" t="s">
        <v>147</v>
      </c>
      <c r="BH10" s="89" t="s">
        <v>148</v>
      </c>
      <c r="BI10" s="89" t="s">
        <v>149</v>
      </c>
      <c r="BJ10" s="89" t="s">
        <v>150</v>
      </c>
      <c r="BK10" s="89" t="s">
        <v>151</v>
      </c>
    </row>
    <row r="11" spans="1:63" x14ac:dyDescent="0.3">
      <c r="A11" s="64" t="s">
        <v>152</v>
      </c>
      <c r="B11" s="64"/>
      <c r="C11" s="64"/>
      <c r="D11" s="64"/>
      <c r="E11" s="101"/>
      <c r="F11" s="64"/>
      <c r="G11" s="64"/>
      <c r="H11" s="64"/>
      <c r="I11" s="101"/>
      <c r="J11" s="64"/>
      <c r="K11" s="64"/>
      <c r="L11" s="64"/>
      <c r="M11" s="101"/>
      <c r="N11" s="64"/>
      <c r="O11" s="64"/>
      <c r="P11" s="64"/>
      <c r="Q11" s="101"/>
      <c r="R11" s="94">
        <f t="shared" ref="R11:R31" si="0">B11+C11+D11+F11+G11+H11+J11+K11+L11+N11+O11+P11</f>
        <v>0</v>
      </c>
      <c r="S11" s="71">
        <f>+E11+I11+M11+Q11</f>
        <v>0</v>
      </c>
      <c r="T11" s="93"/>
      <c r="U11" s="93"/>
      <c r="V11" s="93"/>
      <c r="W11" s="93"/>
      <c r="X11" s="93"/>
      <c r="Y11" s="66"/>
      <c r="Z11" s="66"/>
      <c r="AA11" s="66"/>
      <c r="AB11" s="66"/>
      <c r="AC11" s="66"/>
      <c r="AD11" s="66"/>
      <c r="AE11" s="67"/>
      <c r="AG11" s="64" t="s">
        <v>152</v>
      </c>
      <c r="AH11" s="64"/>
      <c r="AI11" s="64"/>
      <c r="AJ11" s="64"/>
      <c r="AK11" s="101"/>
      <c r="AL11" s="64"/>
      <c r="AM11" s="64"/>
      <c r="AN11" s="64"/>
      <c r="AO11" s="101"/>
      <c r="AP11" s="64"/>
      <c r="AQ11" s="64"/>
      <c r="AR11" s="64"/>
      <c r="AS11" s="101"/>
      <c r="AT11" s="64"/>
      <c r="AU11" s="64"/>
      <c r="AV11" s="64"/>
      <c r="AW11" s="101"/>
      <c r="AX11" s="94">
        <f t="shared" ref="AX11:AX31" si="1">AH11+AI11+AJ11+AL11+AM11+AN11+AP11+AQ11+AR11+AT11+AU11+AV11</f>
        <v>0</v>
      </c>
      <c r="AY11" s="71">
        <f>+AK11+AO11+AS11+AW11</f>
        <v>0</v>
      </c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7"/>
    </row>
    <row r="12" spans="1:63" x14ac:dyDescent="0.3">
      <c r="A12" s="64" t="s">
        <v>153</v>
      </c>
      <c r="B12" s="64"/>
      <c r="C12" s="64"/>
      <c r="D12" s="64"/>
      <c r="E12" s="101"/>
      <c r="F12" s="64"/>
      <c r="G12" s="64"/>
      <c r="H12" s="64"/>
      <c r="I12" s="101"/>
      <c r="J12" s="64"/>
      <c r="K12" s="64"/>
      <c r="L12" s="64"/>
      <c r="M12" s="101"/>
      <c r="N12" s="64"/>
      <c r="O12" s="64"/>
      <c r="P12" s="64"/>
      <c r="Q12" s="101"/>
      <c r="R12" s="94">
        <f t="shared" si="0"/>
        <v>0</v>
      </c>
      <c r="S12" s="71">
        <f t="shared" ref="S12:S31" si="2">+E12+I12+M12+Q12</f>
        <v>0</v>
      </c>
      <c r="T12" s="93"/>
      <c r="U12" s="93"/>
      <c r="V12" s="93"/>
      <c r="W12" s="93"/>
      <c r="X12" s="93"/>
      <c r="Y12" s="66"/>
      <c r="Z12" s="66"/>
      <c r="AA12" s="66"/>
      <c r="AB12" s="66"/>
      <c r="AC12" s="66"/>
      <c r="AD12" s="66"/>
      <c r="AE12" s="66"/>
      <c r="AG12" s="64" t="s">
        <v>153</v>
      </c>
      <c r="AH12" s="64"/>
      <c r="AI12" s="64"/>
      <c r="AJ12" s="64"/>
      <c r="AK12" s="101"/>
      <c r="AL12" s="64"/>
      <c r="AM12" s="64"/>
      <c r="AN12" s="64"/>
      <c r="AO12" s="101"/>
      <c r="AP12" s="64"/>
      <c r="AQ12" s="64"/>
      <c r="AR12" s="64"/>
      <c r="AS12" s="101"/>
      <c r="AT12" s="64"/>
      <c r="AU12" s="64"/>
      <c r="AV12" s="64"/>
      <c r="AW12" s="101"/>
      <c r="AX12" s="94">
        <f t="shared" si="1"/>
        <v>0</v>
      </c>
      <c r="AY12" s="71">
        <f t="shared" ref="AY12:AY31" si="3">+AK12+AO12+AS12+AW12</f>
        <v>0</v>
      </c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</row>
    <row r="13" spans="1:63" x14ac:dyDescent="0.3">
      <c r="A13" s="64" t="s">
        <v>154</v>
      </c>
      <c r="B13" s="64"/>
      <c r="C13" s="64"/>
      <c r="D13" s="64"/>
      <c r="E13" s="101"/>
      <c r="F13" s="64"/>
      <c r="G13" s="64"/>
      <c r="H13" s="64"/>
      <c r="I13" s="101"/>
      <c r="J13" s="64"/>
      <c r="K13" s="64"/>
      <c r="L13" s="64"/>
      <c r="M13" s="101"/>
      <c r="N13" s="64"/>
      <c r="O13" s="64"/>
      <c r="P13" s="64"/>
      <c r="Q13" s="101"/>
      <c r="R13" s="94">
        <f t="shared" si="0"/>
        <v>0</v>
      </c>
      <c r="S13" s="71">
        <f t="shared" si="2"/>
        <v>0</v>
      </c>
      <c r="T13" s="93"/>
      <c r="U13" s="93"/>
      <c r="V13" s="93"/>
      <c r="W13" s="93"/>
      <c r="X13" s="93"/>
      <c r="Y13" s="66"/>
      <c r="Z13" s="66"/>
      <c r="AA13" s="66"/>
      <c r="AB13" s="66"/>
      <c r="AC13" s="66"/>
      <c r="AD13" s="66"/>
      <c r="AE13" s="66"/>
      <c r="AG13" s="64" t="s">
        <v>154</v>
      </c>
      <c r="AH13" s="64"/>
      <c r="AI13" s="64"/>
      <c r="AJ13" s="64"/>
      <c r="AK13" s="101"/>
      <c r="AL13" s="64"/>
      <c r="AM13" s="64"/>
      <c r="AN13" s="64"/>
      <c r="AO13" s="101"/>
      <c r="AP13" s="64"/>
      <c r="AQ13" s="64"/>
      <c r="AR13" s="64"/>
      <c r="AS13" s="101"/>
      <c r="AT13" s="64"/>
      <c r="AU13" s="64"/>
      <c r="AV13" s="64"/>
      <c r="AW13" s="101"/>
      <c r="AX13" s="94">
        <f t="shared" si="1"/>
        <v>0</v>
      </c>
      <c r="AY13" s="71">
        <f t="shared" si="3"/>
        <v>0</v>
      </c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</row>
    <row r="14" spans="1:63" x14ac:dyDescent="0.3">
      <c r="A14" s="64" t="s">
        <v>155</v>
      </c>
      <c r="B14" s="64"/>
      <c r="C14" s="64"/>
      <c r="D14" s="64"/>
      <c r="E14" s="101"/>
      <c r="F14" s="64"/>
      <c r="G14" s="64"/>
      <c r="H14" s="64"/>
      <c r="I14" s="101"/>
      <c r="J14" s="64"/>
      <c r="K14" s="64"/>
      <c r="L14" s="64"/>
      <c r="M14" s="101"/>
      <c r="N14" s="64"/>
      <c r="O14" s="64"/>
      <c r="P14" s="64"/>
      <c r="Q14" s="101"/>
      <c r="R14" s="94">
        <f t="shared" si="0"/>
        <v>0</v>
      </c>
      <c r="S14" s="71">
        <f t="shared" si="2"/>
        <v>0</v>
      </c>
      <c r="T14" s="93"/>
      <c r="U14" s="93"/>
      <c r="V14" s="93"/>
      <c r="W14" s="93"/>
      <c r="X14" s="93"/>
      <c r="Y14" s="66"/>
      <c r="Z14" s="66"/>
      <c r="AA14" s="66"/>
      <c r="AB14" s="66"/>
      <c r="AC14" s="66"/>
      <c r="AD14" s="66"/>
      <c r="AE14" s="66"/>
      <c r="AG14" s="64" t="s">
        <v>155</v>
      </c>
      <c r="AH14" s="64"/>
      <c r="AI14" s="64"/>
      <c r="AJ14" s="64"/>
      <c r="AK14" s="101"/>
      <c r="AL14" s="64"/>
      <c r="AM14" s="64"/>
      <c r="AN14" s="64"/>
      <c r="AO14" s="101"/>
      <c r="AP14" s="64"/>
      <c r="AQ14" s="64"/>
      <c r="AR14" s="64"/>
      <c r="AS14" s="101"/>
      <c r="AT14" s="64"/>
      <c r="AU14" s="64"/>
      <c r="AV14" s="64"/>
      <c r="AW14" s="101"/>
      <c r="AX14" s="94">
        <f t="shared" si="1"/>
        <v>0</v>
      </c>
      <c r="AY14" s="71">
        <f t="shared" si="3"/>
        <v>0</v>
      </c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</row>
    <row r="15" spans="1:63" x14ac:dyDescent="0.3">
      <c r="A15" s="64" t="s">
        <v>156</v>
      </c>
      <c r="B15" s="64"/>
      <c r="C15" s="64"/>
      <c r="D15" s="64"/>
      <c r="E15" s="101"/>
      <c r="F15" s="64"/>
      <c r="G15" s="64"/>
      <c r="H15" s="64"/>
      <c r="I15" s="101"/>
      <c r="J15" s="64"/>
      <c r="K15" s="64"/>
      <c r="L15" s="64"/>
      <c r="M15" s="101"/>
      <c r="N15" s="64"/>
      <c r="O15" s="64"/>
      <c r="P15" s="64"/>
      <c r="Q15" s="101"/>
      <c r="R15" s="94">
        <f t="shared" si="0"/>
        <v>0</v>
      </c>
      <c r="S15" s="71">
        <f t="shared" si="2"/>
        <v>0</v>
      </c>
      <c r="T15" s="93"/>
      <c r="U15" s="93"/>
      <c r="V15" s="93"/>
      <c r="W15" s="93"/>
      <c r="X15" s="93"/>
      <c r="Y15" s="66"/>
      <c r="Z15" s="66"/>
      <c r="AA15" s="66"/>
      <c r="AB15" s="66"/>
      <c r="AC15" s="66"/>
      <c r="AD15" s="66"/>
      <c r="AE15" s="66"/>
      <c r="AG15" s="64" t="s">
        <v>156</v>
      </c>
      <c r="AH15" s="64"/>
      <c r="AI15" s="64"/>
      <c r="AJ15" s="64"/>
      <c r="AK15" s="101"/>
      <c r="AL15" s="64"/>
      <c r="AM15" s="64"/>
      <c r="AN15" s="64"/>
      <c r="AO15" s="101"/>
      <c r="AP15" s="64"/>
      <c r="AQ15" s="64"/>
      <c r="AR15" s="64"/>
      <c r="AS15" s="101"/>
      <c r="AT15" s="64"/>
      <c r="AU15" s="64"/>
      <c r="AV15" s="64"/>
      <c r="AW15" s="101"/>
      <c r="AX15" s="94">
        <f t="shared" si="1"/>
        <v>0</v>
      </c>
      <c r="AY15" s="71">
        <f t="shared" si="3"/>
        <v>0</v>
      </c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</row>
    <row r="16" spans="1:63" x14ac:dyDescent="0.3">
      <c r="A16" s="64" t="s">
        <v>157</v>
      </c>
      <c r="B16" s="64"/>
      <c r="C16" s="64"/>
      <c r="D16" s="64"/>
      <c r="E16" s="101"/>
      <c r="F16" s="64"/>
      <c r="G16" s="64"/>
      <c r="H16" s="64"/>
      <c r="I16" s="101"/>
      <c r="J16" s="64"/>
      <c r="K16" s="64"/>
      <c r="L16" s="64"/>
      <c r="M16" s="101"/>
      <c r="N16" s="64"/>
      <c r="O16" s="64"/>
      <c r="P16" s="64"/>
      <c r="Q16" s="101"/>
      <c r="R16" s="94">
        <f t="shared" si="0"/>
        <v>0</v>
      </c>
      <c r="S16" s="71">
        <f t="shared" si="2"/>
        <v>0</v>
      </c>
      <c r="T16" s="93"/>
      <c r="U16" s="93"/>
      <c r="V16" s="93"/>
      <c r="W16" s="93"/>
      <c r="X16" s="93"/>
      <c r="Y16" s="66"/>
      <c r="Z16" s="66"/>
      <c r="AA16" s="66"/>
      <c r="AB16" s="66"/>
      <c r="AC16" s="66"/>
      <c r="AD16" s="66"/>
      <c r="AE16" s="66"/>
      <c r="AG16" s="64" t="s">
        <v>157</v>
      </c>
      <c r="AH16" s="64"/>
      <c r="AI16" s="64"/>
      <c r="AJ16" s="64"/>
      <c r="AK16" s="101"/>
      <c r="AL16" s="64"/>
      <c r="AM16" s="64"/>
      <c r="AN16" s="64"/>
      <c r="AO16" s="101"/>
      <c r="AP16" s="64"/>
      <c r="AQ16" s="64"/>
      <c r="AR16" s="64"/>
      <c r="AS16" s="101"/>
      <c r="AT16" s="64"/>
      <c r="AU16" s="64"/>
      <c r="AV16" s="64"/>
      <c r="AW16" s="101"/>
      <c r="AX16" s="94">
        <f t="shared" si="1"/>
        <v>0</v>
      </c>
      <c r="AY16" s="71">
        <f t="shared" si="3"/>
        <v>0</v>
      </c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</row>
    <row r="17" spans="1:63" x14ac:dyDescent="0.3">
      <c r="A17" s="64" t="s">
        <v>158</v>
      </c>
      <c r="B17" s="64"/>
      <c r="C17" s="64"/>
      <c r="D17" s="64"/>
      <c r="E17" s="101"/>
      <c r="F17" s="64"/>
      <c r="G17" s="64"/>
      <c r="H17" s="64"/>
      <c r="I17" s="101"/>
      <c r="J17" s="64"/>
      <c r="K17" s="64"/>
      <c r="L17" s="64"/>
      <c r="M17" s="101"/>
      <c r="N17" s="64"/>
      <c r="O17" s="64"/>
      <c r="P17" s="64"/>
      <c r="Q17" s="101"/>
      <c r="R17" s="94">
        <f t="shared" si="0"/>
        <v>0</v>
      </c>
      <c r="S17" s="71">
        <f t="shared" si="2"/>
        <v>0</v>
      </c>
      <c r="T17" s="93"/>
      <c r="U17" s="93"/>
      <c r="V17" s="93"/>
      <c r="W17" s="93"/>
      <c r="X17" s="93"/>
      <c r="Y17" s="66"/>
      <c r="Z17" s="66"/>
      <c r="AA17" s="66"/>
      <c r="AB17" s="66"/>
      <c r="AC17" s="66"/>
      <c r="AD17" s="66"/>
      <c r="AE17" s="66"/>
      <c r="AG17" s="64" t="s">
        <v>158</v>
      </c>
      <c r="AH17" s="64"/>
      <c r="AI17" s="64"/>
      <c r="AJ17" s="64"/>
      <c r="AK17" s="101"/>
      <c r="AL17" s="64"/>
      <c r="AM17" s="64"/>
      <c r="AN17" s="64"/>
      <c r="AO17" s="101"/>
      <c r="AP17" s="64"/>
      <c r="AQ17" s="64"/>
      <c r="AR17" s="64"/>
      <c r="AS17" s="101"/>
      <c r="AT17" s="64"/>
      <c r="AU17" s="64"/>
      <c r="AV17" s="64"/>
      <c r="AW17" s="101"/>
      <c r="AX17" s="94">
        <f t="shared" si="1"/>
        <v>0</v>
      </c>
      <c r="AY17" s="71">
        <f t="shared" si="3"/>
        <v>0</v>
      </c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</row>
    <row r="18" spans="1:63" x14ac:dyDescent="0.3">
      <c r="A18" s="64" t="s">
        <v>159</v>
      </c>
      <c r="B18" s="64"/>
      <c r="C18" s="64"/>
      <c r="D18" s="64"/>
      <c r="E18" s="101"/>
      <c r="F18" s="64"/>
      <c r="G18" s="64"/>
      <c r="H18" s="64"/>
      <c r="I18" s="101"/>
      <c r="J18" s="64"/>
      <c r="K18" s="64"/>
      <c r="L18" s="64"/>
      <c r="M18" s="101"/>
      <c r="N18" s="64"/>
      <c r="O18" s="64"/>
      <c r="P18" s="64"/>
      <c r="Q18" s="101"/>
      <c r="R18" s="94">
        <f t="shared" si="0"/>
        <v>0</v>
      </c>
      <c r="S18" s="71">
        <f t="shared" si="2"/>
        <v>0</v>
      </c>
      <c r="T18" s="93"/>
      <c r="U18" s="93"/>
      <c r="V18" s="93"/>
      <c r="W18" s="93"/>
      <c r="X18" s="93"/>
      <c r="Y18" s="66"/>
      <c r="Z18" s="66"/>
      <c r="AA18" s="66"/>
      <c r="AB18" s="66"/>
      <c r="AC18" s="66"/>
      <c r="AD18" s="66"/>
      <c r="AE18" s="66"/>
      <c r="AG18" s="64" t="s">
        <v>159</v>
      </c>
      <c r="AH18" s="64"/>
      <c r="AI18" s="64"/>
      <c r="AJ18" s="64"/>
      <c r="AK18" s="101"/>
      <c r="AL18" s="64"/>
      <c r="AM18" s="64"/>
      <c r="AN18" s="64"/>
      <c r="AO18" s="101"/>
      <c r="AP18" s="64"/>
      <c r="AQ18" s="64"/>
      <c r="AR18" s="64"/>
      <c r="AS18" s="101"/>
      <c r="AT18" s="64"/>
      <c r="AU18" s="64"/>
      <c r="AV18" s="64"/>
      <c r="AW18" s="101"/>
      <c r="AX18" s="94">
        <f t="shared" si="1"/>
        <v>0</v>
      </c>
      <c r="AY18" s="71">
        <f t="shared" si="3"/>
        <v>0</v>
      </c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</row>
    <row r="19" spans="1:63" x14ac:dyDescent="0.3">
      <c r="A19" s="64" t="s">
        <v>160</v>
      </c>
      <c r="B19" s="64"/>
      <c r="C19" s="64"/>
      <c r="D19" s="64"/>
      <c r="E19" s="101"/>
      <c r="F19" s="64"/>
      <c r="G19" s="64"/>
      <c r="H19" s="64"/>
      <c r="I19" s="101"/>
      <c r="J19" s="64"/>
      <c r="K19" s="64"/>
      <c r="L19" s="64"/>
      <c r="M19" s="101"/>
      <c r="N19" s="64"/>
      <c r="O19" s="64"/>
      <c r="P19" s="64"/>
      <c r="Q19" s="101"/>
      <c r="R19" s="94">
        <f t="shared" si="0"/>
        <v>0</v>
      </c>
      <c r="S19" s="71">
        <f t="shared" si="2"/>
        <v>0</v>
      </c>
      <c r="T19" s="93"/>
      <c r="U19" s="93"/>
      <c r="V19" s="93"/>
      <c r="W19" s="93"/>
      <c r="X19" s="93"/>
      <c r="Y19" s="66"/>
      <c r="Z19" s="66"/>
      <c r="AA19" s="66"/>
      <c r="AB19" s="66"/>
      <c r="AC19" s="66"/>
      <c r="AD19" s="66"/>
      <c r="AE19" s="66"/>
      <c r="AG19" s="64" t="s">
        <v>160</v>
      </c>
      <c r="AH19" s="64"/>
      <c r="AI19" s="64"/>
      <c r="AJ19" s="64"/>
      <c r="AK19" s="101"/>
      <c r="AL19" s="64"/>
      <c r="AM19" s="64"/>
      <c r="AN19" s="64"/>
      <c r="AO19" s="101"/>
      <c r="AP19" s="64"/>
      <c r="AQ19" s="64"/>
      <c r="AR19" s="64"/>
      <c r="AS19" s="101"/>
      <c r="AT19" s="64"/>
      <c r="AU19" s="64"/>
      <c r="AV19" s="64"/>
      <c r="AW19" s="101"/>
      <c r="AX19" s="94">
        <f t="shared" si="1"/>
        <v>0</v>
      </c>
      <c r="AY19" s="71">
        <f t="shared" si="3"/>
        <v>0</v>
      </c>
      <c r="AZ19" s="66"/>
      <c r="BA19" s="66"/>
      <c r="BB19" s="66"/>
      <c r="BC19" s="66"/>
      <c r="BD19" s="66"/>
      <c r="BE19" s="66"/>
      <c r="BF19" s="66"/>
      <c r="BG19" s="66"/>
      <c r="BH19" s="66"/>
      <c r="BI19" s="64"/>
      <c r="BJ19" s="64"/>
      <c r="BK19" s="64"/>
    </row>
    <row r="20" spans="1:63" x14ac:dyDescent="0.3">
      <c r="A20" s="64" t="s">
        <v>161</v>
      </c>
      <c r="B20" s="64"/>
      <c r="C20" s="64"/>
      <c r="D20" s="64"/>
      <c r="E20" s="101"/>
      <c r="F20" s="64"/>
      <c r="G20" s="64"/>
      <c r="H20" s="64"/>
      <c r="I20" s="101"/>
      <c r="J20" s="64"/>
      <c r="K20" s="64"/>
      <c r="L20" s="64"/>
      <c r="M20" s="101"/>
      <c r="N20" s="64"/>
      <c r="O20" s="64"/>
      <c r="P20" s="64"/>
      <c r="Q20" s="101"/>
      <c r="R20" s="94">
        <f t="shared" si="0"/>
        <v>0</v>
      </c>
      <c r="S20" s="71">
        <f t="shared" si="2"/>
        <v>0</v>
      </c>
      <c r="T20" s="93"/>
      <c r="U20" s="93"/>
      <c r="V20" s="93"/>
      <c r="W20" s="93"/>
      <c r="X20" s="93"/>
      <c r="Y20" s="66"/>
      <c r="Z20" s="66"/>
      <c r="AA20" s="66"/>
      <c r="AB20" s="66"/>
      <c r="AC20" s="66"/>
      <c r="AD20" s="66"/>
      <c r="AE20" s="66"/>
      <c r="AG20" s="64" t="s">
        <v>161</v>
      </c>
      <c r="AH20" s="64"/>
      <c r="AI20" s="64"/>
      <c r="AJ20" s="64"/>
      <c r="AK20" s="101"/>
      <c r="AL20" s="64"/>
      <c r="AM20" s="64"/>
      <c r="AN20" s="64"/>
      <c r="AO20" s="101"/>
      <c r="AP20" s="64"/>
      <c r="AQ20" s="64"/>
      <c r="AR20" s="64"/>
      <c r="AS20" s="101"/>
      <c r="AT20" s="64"/>
      <c r="AU20" s="64"/>
      <c r="AV20" s="64"/>
      <c r="AW20" s="101"/>
      <c r="AX20" s="94">
        <f t="shared" si="1"/>
        <v>0</v>
      </c>
      <c r="AY20" s="71">
        <f t="shared" si="3"/>
        <v>0</v>
      </c>
      <c r="AZ20" s="66"/>
      <c r="BA20" s="66"/>
      <c r="BB20" s="66"/>
      <c r="BC20" s="66"/>
      <c r="BD20" s="66"/>
      <c r="BE20" s="66"/>
      <c r="BF20" s="66"/>
      <c r="BG20" s="66"/>
      <c r="BH20" s="66"/>
      <c r="BI20" s="64"/>
      <c r="BJ20" s="64"/>
      <c r="BK20" s="64"/>
    </row>
    <row r="21" spans="1:63" x14ac:dyDescent="0.3">
      <c r="A21" s="64" t="s">
        <v>162</v>
      </c>
      <c r="B21" s="64"/>
      <c r="C21" s="64"/>
      <c r="D21" s="64"/>
      <c r="E21" s="101"/>
      <c r="F21" s="64"/>
      <c r="G21" s="64"/>
      <c r="H21" s="64"/>
      <c r="I21" s="101"/>
      <c r="J21" s="64"/>
      <c r="K21" s="64"/>
      <c r="L21" s="64"/>
      <c r="M21" s="101"/>
      <c r="N21" s="64"/>
      <c r="O21" s="64"/>
      <c r="P21" s="64"/>
      <c r="Q21" s="101"/>
      <c r="R21" s="94">
        <f t="shared" si="0"/>
        <v>0</v>
      </c>
      <c r="S21" s="71">
        <f t="shared" si="2"/>
        <v>0</v>
      </c>
      <c r="T21" s="93"/>
      <c r="U21" s="93"/>
      <c r="V21" s="93"/>
      <c r="W21" s="93"/>
      <c r="X21" s="93"/>
      <c r="Y21" s="66"/>
      <c r="Z21" s="66"/>
      <c r="AA21" s="66"/>
      <c r="AB21" s="66"/>
      <c r="AC21" s="66"/>
      <c r="AD21" s="66"/>
      <c r="AE21" s="66"/>
      <c r="AG21" s="64" t="s">
        <v>162</v>
      </c>
      <c r="AH21" s="64"/>
      <c r="AI21" s="64"/>
      <c r="AJ21" s="64"/>
      <c r="AK21" s="101"/>
      <c r="AL21" s="64"/>
      <c r="AM21" s="64"/>
      <c r="AN21" s="64"/>
      <c r="AO21" s="101"/>
      <c r="AP21" s="64"/>
      <c r="AQ21" s="64"/>
      <c r="AR21" s="64"/>
      <c r="AS21" s="101"/>
      <c r="AT21" s="64"/>
      <c r="AU21" s="64"/>
      <c r="AV21" s="64"/>
      <c r="AW21" s="101"/>
      <c r="AX21" s="94">
        <f t="shared" si="1"/>
        <v>0</v>
      </c>
      <c r="AY21" s="71">
        <f t="shared" si="3"/>
        <v>0</v>
      </c>
      <c r="AZ21" s="66"/>
      <c r="BA21" s="66"/>
      <c r="BB21" s="66"/>
      <c r="BC21" s="66"/>
      <c r="BD21" s="66"/>
      <c r="BE21" s="66"/>
      <c r="BF21" s="66"/>
      <c r="BG21" s="66"/>
      <c r="BH21" s="66"/>
      <c r="BI21" s="64"/>
      <c r="BJ21" s="64"/>
      <c r="BK21" s="64"/>
    </row>
    <row r="22" spans="1:63" x14ac:dyDescent="0.3">
      <c r="A22" s="64" t="s">
        <v>163</v>
      </c>
      <c r="B22" s="64"/>
      <c r="C22" s="64"/>
      <c r="D22" s="64"/>
      <c r="E22" s="101"/>
      <c r="F22" s="64"/>
      <c r="G22" s="64"/>
      <c r="H22" s="64"/>
      <c r="I22" s="101"/>
      <c r="J22" s="64"/>
      <c r="K22" s="64"/>
      <c r="L22" s="64"/>
      <c r="M22" s="101"/>
      <c r="N22" s="64"/>
      <c r="O22" s="64"/>
      <c r="P22" s="64"/>
      <c r="Q22" s="101"/>
      <c r="R22" s="94">
        <f t="shared" si="0"/>
        <v>0</v>
      </c>
      <c r="S22" s="71">
        <f t="shared" si="2"/>
        <v>0</v>
      </c>
      <c r="T22" s="93"/>
      <c r="U22" s="93"/>
      <c r="V22" s="93"/>
      <c r="W22" s="93"/>
      <c r="X22" s="93"/>
      <c r="Y22" s="66"/>
      <c r="Z22" s="66"/>
      <c r="AA22" s="66"/>
      <c r="AB22" s="66"/>
      <c r="AC22" s="66"/>
      <c r="AD22" s="66"/>
      <c r="AE22" s="66"/>
      <c r="AG22" s="64" t="s">
        <v>163</v>
      </c>
      <c r="AH22" s="64"/>
      <c r="AI22" s="64"/>
      <c r="AJ22" s="64"/>
      <c r="AK22" s="101"/>
      <c r="AL22" s="64"/>
      <c r="AM22" s="64"/>
      <c r="AN22" s="64"/>
      <c r="AO22" s="101"/>
      <c r="AP22" s="64"/>
      <c r="AQ22" s="64"/>
      <c r="AR22" s="64"/>
      <c r="AS22" s="101"/>
      <c r="AT22" s="64"/>
      <c r="AU22" s="64"/>
      <c r="AV22" s="64"/>
      <c r="AW22" s="101"/>
      <c r="AX22" s="94">
        <f t="shared" si="1"/>
        <v>0</v>
      </c>
      <c r="AY22" s="71">
        <f t="shared" si="3"/>
        <v>0</v>
      </c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</row>
    <row r="23" spans="1:63" x14ac:dyDescent="0.3">
      <c r="A23" s="64" t="s">
        <v>164</v>
      </c>
      <c r="B23" s="64"/>
      <c r="C23" s="64"/>
      <c r="D23" s="64"/>
      <c r="E23" s="101"/>
      <c r="F23" s="64"/>
      <c r="G23" s="64"/>
      <c r="H23" s="64"/>
      <c r="I23" s="101"/>
      <c r="J23" s="64"/>
      <c r="K23" s="64"/>
      <c r="L23" s="64"/>
      <c r="M23" s="101"/>
      <c r="N23" s="64"/>
      <c r="O23" s="64"/>
      <c r="P23" s="64"/>
      <c r="Q23" s="101"/>
      <c r="R23" s="94">
        <f t="shared" si="0"/>
        <v>0</v>
      </c>
      <c r="S23" s="71">
        <f t="shared" si="2"/>
        <v>0</v>
      </c>
      <c r="T23" s="93"/>
      <c r="U23" s="93"/>
      <c r="V23" s="93"/>
      <c r="W23" s="93"/>
      <c r="X23" s="93"/>
      <c r="Y23" s="66"/>
      <c r="Z23" s="66"/>
      <c r="AA23" s="66"/>
      <c r="AB23" s="66"/>
      <c r="AC23" s="66"/>
      <c r="AD23" s="66"/>
      <c r="AE23" s="66"/>
      <c r="AG23" s="64" t="s">
        <v>164</v>
      </c>
      <c r="AH23" s="64"/>
      <c r="AI23" s="64"/>
      <c r="AJ23" s="64"/>
      <c r="AK23" s="101"/>
      <c r="AL23" s="64"/>
      <c r="AM23" s="64"/>
      <c r="AN23" s="64"/>
      <c r="AO23" s="101"/>
      <c r="AP23" s="64"/>
      <c r="AQ23" s="64"/>
      <c r="AR23" s="64"/>
      <c r="AS23" s="101"/>
      <c r="AT23" s="64"/>
      <c r="AU23" s="64"/>
      <c r="AV23" s="64"/>
      <c r="AW23" s="101"/>
      <c r="AX23" s="94">
        <f t="shared" si="1"/>
        <v>0</v>
      </c>
      <c r="AY23" s="71">
        <f t="shared" si="3"/>
        <v>0</v>
      </c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</row>
    <row r="24" spans="1:63" x14ac:dyDescent="0.3">
      <c r="A24" s="64" t="s">
        <v>165</v>
      </c>
      <c r="B24" s="64"/>
      <c r="C24" s="64"/>
      <c r="D24" s="64"/>
      <c r="E24" s="101"/>
      <c r="F24" s="64"/>
      <c r="G24" s="64"/>
      <c r="H24" s="64"/>
      <c r="I24" s="101"/>
      <c r="J24" s="64"/>
      <c r="K24" s="64"/>
      <c r="L24" s="64"/>
      <c r="M24" s="101"/>
      <c r="N24" s="64"/>
      <c r="O24" s="64"/>
      <c r="P24" s="64"/>
      <c r="Q24" s="101"/>
      <c r="R24" s="94">
        <f t="shared" si="0"/>
        <v>0</v>
      </c>
      <c r="S24" s="71">
        <f t="shared" si="2"/>
        <v>0</v>
      </c>
      <c r="T24" s="93"/>
      <c r="U24" s="93"/>
      <c r="V24" s="93"/>
      <c r="W24" s="93"/>
      <c r="X24" s="93"/>
      <c r="Y24" s="66"/>
      <c r="Z24" s="66"/>
      <c r="AA24" s="66"/>
      <c r="AB24" s="66"/>
      <c r="AC24" s="66"/>
      <c r="AD24" s="66"/>
      <c r="AE24" s="66"/>
      <c r="AG24" s="64" t="s">
        <v>165</v>
      </c>
      <c r="AH24" s="64"/>
      <c r="AI24" s="64"/>
      <c r="AJ24" s="64"/>
      <c r="AK24" s="101"/>
      <c r="AL24" s="64"/>
      <c r="AM24" s="64"/>
      <c r="AN24" s="64"/>
      <c r="AO24" s="101"/>
      <c r="AP24" s="64"/>
      <c r="AQ24" s="64"/>
      <c r="AR24" s="64"/>
      <c r="AS24" s="101"/>
      <c r="AT24" s="64"/>
      <c r="AU24" s="64"/>
      <c r="AV24" s="64"/>
      <c r="AW24" s="101"/>
      <c r="AX24" s="94">
        <f t="shared" si="1"/>
        <v>0</v>
      </c>
      <c r="AY24" s="71">
        <f t="shared" si="3"/>
        <v>0</v>
      </c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</row>
    <row r="25" spans="1:63" x14ac:dyDescent="0.3">
      <c r="A25" s="64" t="s">
        <v>166</v>
      </c>
      <c r="B25" s="64"/>
      <c r="C25" s="64"/>
      <c r="D25" s="64"/>
      <c r="E25" s="101"/>
      <c r="F25" s="64"/>
      <c r="G25" s="64"/>
      <c r="H25" s="64"/>
      <c r="I25" s="101"/>
      <c r="J25" s="64"/>
      <c r="K25" s="64"/>
      <c r="L25" s="64"/>
      <c r="M25" s="101"/>
      <c r="N25" s="64"/>
      <c r="O25" s="64"/>
      <c r="P25" s="64"/>
      <c r="Q25" s="101"/>
      <c r="R25" s="94">
        <f t="shared" si="0"/>
        <v>0</v>
      </c>
      <c r="S25" s="71">
        <f t="shared" si="2"/>
        <v>0</v>
      </c>
      <c r="T25" s="93"/>
      <c r="U25" s="93"/>
      <c r="V25" s="93"/>
      <c r="W25" s="93"/>
      <c r="X25" s="93"/>
      <c r="Y25" s="66"/>
      <c r="Z25" s="66"/>
      <c r="AA25" s="66"/>
      <c r="AB25" s="66"/>
      <c r="AC25" s="66"/>
      <c r="AD25" s="66"/>
      <c r="AE25" s="66"/>
      <c r="AG25" s="64" t="s">
        <v>166</v>
      </c>
      <c r="AH25" s="64"/>
      <c r="AI25" s="64"/>
      <c r="AJ25" s="64"/>
      <c r="AK25" s="101"/>
      <c r="AL25" s="64"/>
      <c r="AM25" s="64"/>
      <c r="AN25" s="64"/>
      <c r="AO25" s="101"/>
      <c r="AP25" s="64"/>
      <c r="AQ25" s="64"/>
      <c r="AR25" s="64"/>
      <c r="AS25" s="101"/>
      <c r="AT25" s="64"/>
      <c r="AU25" s="64"/>
      <c r="AV25" s="64"/>
      <c r="AW25" s="101"/>
      <c r="AX25" s="94">
        <f t="shared" si="1"/>
        <v>0</v>
      </c>
      <c r="AY25" s="71">
        <f t="shared" si="3"/>
        <v>0</v>
      </c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</row>
    <row r="26" spans="1:63" x14ac:dyDescent="0.3">
      <c r="A26" s="64" t="s">
        <v>167</v>
      </c>
      <c r="B26" s="64"/>
      <c r="C26" s="64"/>
      <c r="D26" s="64"/>
      <c r="E26" s="101"/>
      <c r="F26" s="64"/>
      <c r="G26" s="64"/>
      <c r="H26" s="64"/>
      <c r="I26" s="101"/>
      <c r="J26" s="64"/>
      <c r="K26" s="64"/>
      <c r="L26" s="64"/>
      <c r="M26" s="101"/>
      <c r="N26" s="64"/>
      <c r="O26" s="64"/>
      <c r="P26" s="64"/>
      <c r="Q26" s="101"/>
      <c r="R26" s="94">
        <f t="shared" si="0"/>
        <v>0</v>
      </c>
      <c r="S26" s="71">
        <f t="shared" si="2"/>
        <v>0</v>
      </c>
      <c r="T26" s="93"/>
      <c r="U26" s="93"/>
      <c r="V26" s="93"/>
      <c r="W26" s="93"/>
      <c r="X26" s="93"/>
      <c r="Y26" s="66"/>
      <c r="Z26" s="66"/>
      <c r="AA26" s="66"/>
      <c r="AB26" s="66"/>
      <c r="AC26" s="66"/>
      <c r="AD26" s="66"/>
      <c r="AE26" s="66"/>
      <c r="AG26" s="64" t="s">
        <v>167</v>
      </c>
      <c r="AH26" s="64"/>
      <c r="AI26" s="64"/>
      <c r="AJ26" s="64"/>
      <c r="AK26" s="101"/>
      <c r="AL26" s="64"/>
      <c r="AM26" s="64"/>
      <c r="AN26" s="64"/>
      <c r="AO26" s="101"/>
      <c r="AP26" s="64"/>
      <c r="AQ26" s="64"/>
      <c r="AR26" s="64"/>
      <c r="AS26" s="101"/>
      <c r="AT26" s="64"/>
      <c r="AU26" s="64"/>
      <c r="AV26" s="64"/>
      <c r="AW26" s="101"/>
      <c r="AX26" s="94">
        <f t="shared" si="1"/>
        <v>0</v>
      </c>
      <c r="AY26" s="71">
        <f t="shared" si="3"/>
        <v>0</v>
      </c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</row>
    <row r="27" spans="1:63" x14ac:dyDescent="0.3">
      <c r="A27" s="64" t="s">
        <v>168</v>
      </c>
      <c r="B27" s="64"/>
      <c r="C27" s="64"/>
      <c r="D27" s="64"/>
      <c r="E27" s="101"/>
      <c r="F27" s="64"/>
      <c r="G27" s="64"/>
      <c r="H27" s="64"/>
      <c r="I27" s="101"/>
      <c r="J27" s="64"/>
      <c r="K27" s="64"/>
      <c r="L27" s="64"/>
      <c r="M27" s="101"/>
      <c r="N27" s="64"/>
      <c r="O27" s="64"/>
      <c r="P27" s="64"/>
      <c r="Q27" s="101"/>
      <c r="R27" s="94">
        <f t="shared" si="0"/>
        <v>0</v>
      </c>
      <c r="S27" s="71">
        <f t="shared" si="2"/>
        <v>0</v>
      </c>
      <c r="T27" s="93"/>
      <c r="U27" s="93"/>
      <c r="V27" s="93"/>
      <c r="W27" s="93"/>
      <c r="X27" s="93"/>
      <c r="Y27" s="66"/>
      <c r="Z27" s="66"/>
      <c r="AA27" s="66"/>
      <c r="AB27" s="66"/>
      <c r="AC27" s="66"/>
      <c r="AD27" s="66"/>
      <c r="AE27" s="66"/>
      <c r="AG27" s="64" t="s">
        <v>168</v>
      </c>
      <c r="AH27" s="64"/>
      <c r="AI27" s="64"/>
      <c r="AJ27" s="64"/>
      <c r="AK27" s="101"/>
      <c r="AL27" s="64"/>
      <c r="AM27" s="64"/>
      <c r="AN27" s="64"/>
      <c r="AO27" s="101"/>
      <c r="AP27" s="64"/>
      <c r="AQ27" s="64"/>
      <c r="AR27" s="64"/>
      <c r="AS27" s="101"/>
      <c r="AT27" s="64"/>
      <c r="AU27" s="64"/>
      <c r="AV27" s="64"/>
      <c r="AW27" s="101"/>
      <c r="AX27" s="94">
        <f t="shared" si="1"/>
        <v>0</v>
      </c>
      <c r="AY27" s="71">
        <f t="shared" si="3"/>
        <v>0</v>
      </c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</row>
    <row r="28" spans="1:63" x14ac:dyDescent="0.3">
      <c r="A28" s="64" t="s">
        <v>169</v>
      </c>
      <c r="B28" s="64"/>
      <c r="C28" s="64"/>
      <c r="D28" s="64"/>
      <c r="E28" s="101"/>
      <c r="F28" s="64"/>
      <c r="G28" s="64"/>
      <c r="H28" s="64"/>
      <c r="I28" s="101"/>
      <c r="J28" s="64"/>
      <c r="K28" s="64"/>
      <c r="L28" s="64"/>
      <c r="M28" s="101"/>
      <c r="N28" s="64"/>
      <c r="O28" s="64"/>
      <c r="P28" s="64"/>
      <c r="Q28" s="101"/>
      <c r="R28" s="94">
        <f t="shared" si="0"/>
        <v>0</v>
      </c>
      <c r="S28" s="71">
        <f t="shared" si="2"/>
        <v>0</v>
      </c>
      <c r="T28" s="93"/>
      <c r="U28" s="93"/>
      <c r="V28" s="93"/>
      <c r="W28" s="93"/>
      <c r="X28" s="93"/>
      <c r="Y28" s="66"/>
      <c r="Z28" s="66"/>
      <c r="AA28" s="66"/>
      <c r="AB28" s="66"/>
      <c r="AC28" s="66"/>
      <c r="AD28" s="66"/>
      <c r="AE28" s="66"/>
      <c r="AG28" s="64" t="s">
        <v>169</v>
      </c>
      <c r="AH28" s="64"/>
      <c r="AI28" s="64"/>
      <c r="AJ28" s="64"/>
      <c r="AK28" s="101"/>
      <c r="AL28" s="64"/>
      <c r="AM28" s="64"/>
      <c r="AN28" s="64"/>
      <c r="AO28" s="101"/>
      <c r="AP28" s="64"/>
      <c r="AQ28" s="64"/>
      <c r="AR28" s="64"/>
      <c r="AS28" s="101"/>
      <c r="AT28" s="64"/>
      <c r="AU28" s="64"/>
      <c r="AV28" s="64"/>
      <c r="AW28" s="101"/>
      <c r="AX28" s="94">
        <f t="shared" si="1"/>
        <v>0</v>
      </c>
      <c r="AY28" s="71">
        <f t="shared" si="3"/>
        <v>0</v>
      </c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</row>
    <row r="29" spans="1:63" x14ac:dyDescent="0.3">
      <c r="A29" s="64" t="s">
        <v>170</v>
      </c>
      <c r="B29" s="64"/>
      <c r="C29" s="64"/>
      <c r="D29" s="64"/>
      <c r="E29" s="101"/>
      <c r="F29" s="64"/>
      <c r="G29" s="64"/>
      <c r="H29" s="64"/>
      <c r="I29" s="101"/>
      <c r="J29" s="64"/>
      <c r="K29" s="64"/>
      <c r="L29" s="64"/>
      <c r="M29" s="101"/>
      <c r="N29" s="64"/>
      <c r="O29" s="64"/>
      <c r="P29" s="64"/>
      <c r="Q29" s="101"/>
      <c r="R29" s="94">
        <f t="shared" si="0"/>
        <v>0</v>
      </c>
      <c r="S29" s="71">
        <f t="shared" si="2"/>
        <v>0</v>
      </c>
      <c r="T29" s="93"/>
      <c r="U29" s="93"/>
      <c r="V29" s="93"/>
      <c r="W29" s="93"/>
      <c r="X29" s="93"/>
      <c r="Y29" s="66"/>
      <c r="Z29" s="66"/>
      <c r="AA29" s="66"/>
      <c r="AB29" s="66"/>
      <c r="AC29" s="66"/>
      <c r="AD29" s="66"/>
      <c r="AE29" s="66"/>
      <c r="AG29" s="64" t="s">
        <v>170</v>
      </c>
      <c r="AH29" s="64"/>
      <c r="AI29" s="64"/>
      <c r="AJ29" s="64"/>
      <c r="AK29" s="101"/>
      <c r="AL29" s="64"/>
      <c r="AM29" s="64"/>
      <c r="AN29" s="64"/>
      <c r="AO29" s="101"/>
      <c r="AP29" s="64"/>
      <c r="AQ29" s="64"/>
      <c r="AR29" s="64"/>
      <c r="AS29" s="101"/>
      <c r="AT29" s="64"/>
      <c r="AU29" s="64"/>
      <c r="AV29" s="64"/>
      <c r="AW29" s="101"/>
      <c r="AX29" s="94">
        <f t="shared" si="1"/>
        <v>0</v>
      </c>
      <c r="AY29" s="71">
        <f t="shared" si="3"/>
        <v>0</v>
      </c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</row>
    <row r="30" spans="1:63" x14ac:dyDescent="0.3">
      <c r="A30" s="64" t="s">
        <v>171</v>
      </c>
      <c r="B30" s="64"/>
      <c r="C30" s="64"/>
      <c r="D30" s="64"/>
      <c r="E30" s="101"/>
      <c r="F30" s="64"/>
      <c r="G30" s="64"/>
      <c r="H30" s="64"/>
      <c r="I30" s="101"/>
      <c r="J30" s="64"/>
      <c r="K30" s="64"/>
      <c r="L30" s="64"/>
      <c r="M30" s="101"/>
      <c r="N30" s="64"/>
      <c r="O30" s="64"/>
      <c r="P30" s="64"/>
      <c r="Q30" s="101"/>
      <c r="R30" s="94">
        <f t="shared" si="0"/>
        <v>0</v>
      </c>
      <c r="S30" s="71">
        <f t="shared" si="2"/>
        <v>0</v>
      </c>
      <c r="T30" s="93"/>
      <c r="U30" s="93"/>
      <c r="V30" s="93"/>
      <c r="W30" s="93"/>
      <c r="X30" s="93"/>
      <c r="Y30" s="66"/>
      <c r="Z30" s="66"/>
      <c r="AA30" s="66"/>
      <c r="AB30" s="66"/>
      <c r="AC30" s="66"/>
      <c r="AD30" s="66"/>
      <c r="AE30" s="66"/>
      <c r="AG30" s="64" t="s">
        <v>171</v>
      </c>
      <c r="AH30" s="64"/>
      <c r="AI30" s="64"/>
      <c r="AJ30" s="64"/>
      <c r="AK30" s="101"/>
      <c r="AL30" s="64"/>
      <c r="AM30" s="64"/>
      <c r="AN30" s="64"/>
      <c r="AO30" s="101"/>
      <c r="AP30" s="64"/>
      <c r="AQ30" s="64"/>
      <c r="AR30" s="64"/>
      <c r="AS30" s="101"/>
      <c r="AT30" s="64"/>
      <c r="AU30" s="64"/>
      <c r="AV30" s="64"/>
      <c r="AW30" s="101"/>
      <c r="AX30" s="94">
        <f t="shared" si="1"/>
        <v>0</v>
      </c>
      <c r="AY30" s="71">
        <f t="shared" si="3"/>
        <v>0</v>
      </c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</row>
    <row r="31" spans="1:63" x14ac:dyDescent="0.3">
      <c r="A31" s="64" t="s">
        <v>172</v>
      </c>
      <c r="B31" s="64"/>
      <c r="C31" s="64"/>
      <c r="D31" s="64"/>
      <c r="E31" s="101"/>
      <c r="F31" s="64"/>
      <c r="G31" s="64"/>
      <c r="H31" s="64"/>
      <c r="I31" s="101"/>
      <c r="J31" s="64"/>
      <c r="K31" s="64"/>
      <c r="L31" s="64"/>
      <c r="M31" s="101"/>
      <c r="N31" s="64"/>
      <c r="O31" s="64"/>
      <c r="P31" s="64"/>
      <c r="Q31" s="101"/>
      <c r="R31" s="94">
        <f t="shared" si="0"/>
        <v>0</v>
      </c>
      <c r="S31" s="71">
        <f t="shared" si="2"/>
        <v>0</v>
      </c>
      <c r="T31" s="93"/>
      <c r="U31" s="93"/>
      <c r="V31" s="93"/>
      <c r="W31" s="93"/>
      <c r="X31" s="93"/>
      <c r="Y31" s="66"/>
      <c r="Z31" s="66"/>
      <c r="AA31" s="66"/>
      <c r="AB31" s="66"/>
      <c r="AC31" s="66"/>
      <c r="AD31" s="66"/>
      <c r="AE31" s="66"/>
      <c r="AG31" s="64" t="s">
        <v>172</v>
      </c>
      <c r="AH31" s="64"/>
      <c r="AI31" s="64"/>
      <c r="AJ31" s="64"/>
      <c r="AK31" s="101"/>
      <c r="AL31" s="64"/>
      <c r="AM31" s="64"/>
      <c r="AN31" s="64"/>
      <c r="AO31" s="101"/>
      <c r="AP31" s="64"/>
      <c r="AQ31" s="64"/>
      <c r="AR31" s="64"/>
      <c r="AS31" s="101"/>
      <c r="AT31" s="64"/>
      <c r="AU31" s="64"/>
      <c r="AV31" s="64"/>
      <c r="AW31" s="101"/>
      <c r="AX31" s="94">
        <f t="shared" si="1"/>
        <v>0</v>
      </c>
      <c r="AY31" s="71">
        <f t="shared" si="3"/>
        <v>0</v>
      </c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</row>
    <row r="32" spans="1:63" x14ac:dyDescent="0.3">
      <c r="A32" s="68" t="s">
        <v>173</v>
      </c>
      <c r="B32" s="65">
        <f>SUM(B11:B31)</f>
        <v>0</v>
      </c>
      <c r="C32" s="65">
        <f t="shared" ref="C32:AE32" si="4">SUM(C11:C31)</f>
        <v>0</v>
      </c>
      <c r="D32" s="65">
        <f t="shared" si="4"/>
        <v>0</v>
      </c>
      <c r="E32" s="102">
        <f>SUM(E11:E31)</f>
        <v>0</v>
      </c>
      <c r="F32" s="65">
        <f t="shared" si="4"/>
        <v>0</v>
      </c>
      <c r="G32" s="65">
        <f t="shared" si="4"/>
        <v>0</v>
      </c>
      <c r="H32" s="65">
        <f t="shared" si="4"/>
        <v>0</v>
      </c>
      <c r="I32" s="102">
        <f>SUM(I11:I31)</f>
        <v>0</v>
      </c>
      <c r="J32" s="65">
        <f t="shared" si="4"/>
        <v>0</v>
      </c>
      <c r="K32" s="65">
        <f t="shared" si="4"/>
        <v>0</v>
      </c>
      <c r="L32" s="65">
        <f t="shared" si="4"/>
        <v>0</v>
      </c>
      <c r="M32" s="102">
        <f>SUM(M11:M31)</f>
        <v>0</v>
      </c>
      <c r="N32" s="65">
        <f t="shared" si="4"/>
        <v>0</v>
      </c>
      <c r="O32" s="65">
        <f t="shared" si="4"/>
        <v>0</v>
      </c>
      <c r="P32" s="65">
        <f t="shared" si="4"/>
        <v>0</v>
      </c>
      <c r="Q32" s="102">
        <f>SUM(Q11:Q31)</f>
        <v>0</v>
      </c>
      <c r="R32" s="65">
        <f t="shared" si="4"/>
        <v>0</v>
      </c>
      <c r="S32" s="71">
        <f t="shared" si="4"/>
        <v>0</v>
      </c>
      <c r="T32" s="65">
        <f t="shared" si="4"/>
        <v>0</v>
      </c>
      <c r="U32" s="65">
        <f t="shared" si="4"/>
        <v>0</v>
      </c>
      <c r="V32" s="65">
        <f t="shared" si="4"/>
        <v>0</v>
      </c>
      <c r="W32" s="65">
        <f t="shared" si="4"/>
        <v>0</v>
      </c>
      <c r="X32" s="65">
        <f t="shared" si="4"/>
        <v>0</v>
      </c>
      <c r="Y32" s="65">
        <f t="shared" si="4"/>
        <v>0</v>
      </c>
      <c r="Z32" s="65">
        <f t="shared" si="4"/>
        <v>0</v>
      </c>
      <c r="AA32" s="65">
        <f t="shared" si="4"/>
        <v>0</v>
      </c>
      <c r="AB32" s="65">
        <f t="shared" si="4"/>
        <v>0</v>
      </c>
      <c r="AC32" s="65">
        <f t="shared" si="4"/>
        <v>0</v>
      </c>
      <c r="AD32" s="65">
        <f t="shared" si="4"/>
        <v>0</v>
      </c>
      <c r="AE32" s="65">
        <f t="shared" si="4"/>
        <v>0</v>
      </c>
      <c r="AG32" s="68" t="s">
        <v>173</v>
      </c>
      <c r="AH32" s="65">
        <f t="shared" ref="AH32:AW32" si="5">SUM(AH11:AH31)</f>
        <v>0</v>
      </c>
      <c r="AI32" s="65">
        <f t="shared" si="5"/>
        <v>0</v>
      </c>
      <c r="AJ32" s="65">
        <f t="shared" si="5"/>
        <v>0</v>
      </c>
      <c r="AK32" s="102">
        <f t="shared" si="5"/>
        <v>0</v>
      </c>
      <c r="AL32" s="65">
        <f t="shared" si="5"/>
        <v>0</v>
      </c>
      <c r="AM32" s="65">
        <f t="shared" si="5"/>
        <v>0</v>
      </c>
      <c r="AN32" s="65">
        <f t="shared" si="5"/>
        <v>0</v>
      </c>
      <c r="AO32" s="102">
        <f t="shared" si="5"/>
        <v>0</v>
      </c>
      <c r="AP32" s="65">
        <f t="shared" si="5"/>
        <v>0</v>
      </c>
      <c r="AQ32" s="65">
        <f t="shared" si="5"/>
        <v>0</v>
      </c>
      <c r="AR32" s="65">
        <f t="shared" si="5"/>
        <v>0</v>
      </c>
      <c r="AS32" s="102">
        <f t="shared" si="5"/>
        <v>0</v>
      </c>
      <c r="AT32" s="65">
        <f t="shared" si="5"/>
        <v>0</v>
      </c>
      <c r="AU32" s="65">
        <f t="shared" si="5"/>
        <v>0</v>
      </c>
      <c r="AV32" s="65">
        <f t="shared" si="5"/>
        <v>0</v>
      </c>
      <c r="AW32" s="102">
        <f t="shared" si="5"/>
        <v>0</v>
      </c>
      <c r="AX32" s="95">
        <f t="shared" ref="AX32:BK32" si="6">SUM(AX11:AX31)</f>
        <v>0</v>
      </c>
      <c r="AY32" s="72">
        <f t="shared" si="6"/>
        <v>0</v>
      </c>
      <c r="AZ32" s="65">
        <f t="shared" si="6"/>
        <v>0</v>
      </c>
      <c r="BA32" s="65">
        <f t="shared" si="6"/>
        <v>0</v>
      </c>
      <c r="BB32" s="65">
        <f t="shared" si="6"/>
        <v>0</v>
      </c>
      <c r="BC32" s="65">
        <f t="shared" si="6"/>
        <v>0</v>
      </c>
      <c r="BD32" s="65">
        <f t="shared" si="6"/>
        <v>0</v>
      </c>
      <c r="BE32" s="65">
        <f t="shared" si="6"/>
        <v>0</v>
      </c>
      <c r="BF32" s="65">
        <f t="shared" si="6"/>
        <v>0</v>
      </c>
      <c r="BG32" s="65">
        <f t="shared" si="6"/>
        <v>0</v>
      </c>
      <c r="BH32" s="65">
        <f t="shared" si="6"/>
        <v>0</v>
      </c>
      <c r="BI32" s="65">
        <f t="shared" si="6"/>
        <v>0</v>
      </c>
      <c r="BJ32" s="65">
        <f t="shared" si="6"/>
        <v>0</v>
      </c>
      <c r="BK32" s="65">
        <f t="shared" si="6"/>
        <v>0</v>
      </c>
    </row>
    <row r="35" spans="1:63" ht="30" customHeight="1" x14ac:dyDescent="0.3">
      <c r="A35" s="310" t="s">
        <v>134</v>
      </c>
      <c r="B35" s="98" t="s">
        <v>21</v>
      </c>
      <c r="C35" s="98" t="s">
        <v>22</v>
      </c>
      <c r="D35" s="307" t="s">
        <v>23</v>
      </c>
      <c r="E35" s="308"/>
      <c r="F35" s="98" t="s">
        <v>24</v>
      </c>
      <c r="G35" s="98" t="s">
        <v>25</v>
      </c>
      <c r="H35" s="307" t="s">
        <v>26</v>
      </c>
      <c r="I35" s="308"/>
      <c r="J35" s="98" t="s">
        <v>27</v>
      </c>
      <c r="K35" s="98" t="s">
        <v>28</v>
      </c>
      <c r="L35" s="307" t="s">
        <v>29</v>
      </c>
      <c r="M35" s="308"/>
      <c r="N35" s="98" t="s">
        <v>30</v>
      </c>
      <c r="O35" s="98" t="s">
        <v>31</v>
      </c>
      <c r="P35" s="307" t="s">
        <v>32</v>
      </c>
      <c r="Q35" s="308"/>
      <c r="R35" s="307" t="s">
        <v>135</v>
      </c>
      <c r="S35" s="308"/>
      <c r="T35" s="307" t="s">
        <v>136</v>
      </c>
      <c r="U35" s="309"/>
      <c r="V35" s="309"/>
      <c r="W35" s="309"/>
      <c r="X35" s="309"/>
      <c r="Y35" s="308"/>
      <c r="Z35" s="307" t="s">
        <v>137</v>
      </c>
      <c r="AA35" s="309"/>
      <c r="AB35" s="309"/>
      <c r="AC35" s="309"/>
      <c r="AD35" s="309"/>
      <c r="AE35" s="308"/>
      <c r="AG35" s="310" t="s">
        <v>134</v>
      </c>
      <c r="AH35" s="98" t="s">
        <v>21</v>
      </c>
      <c r="AI35" s="98" t="s">
        <v>22</v>
      </c>
      <c r="AJ35" s="307" t="s">
        <v>23</v>
      </c>
      <c r="AK35" s="308"/>
      <c r="AL35" s="98" t="s">
        <v>24</v>
      </c>
      <c r="AM35" s="98" t="s">
        <v>25</v>
      </c>
      <c r="AN35" s="307" t="s">
        <v>26</v>
      </c>
      <c r="AO35" s="308"/>
      <c r="AP35" s="98" t="s">
        <v>27</v>
      </c>
      <c r="AQ35" s="98" t="s">
        <v>28</v>
      </c>
      <c r="AR35" s="307" t="s">
        <v>29</v>
      </c>
      <c r="AS35" s="308"/>
      <c r="AT35" s="98" t="s">
        <v>30</v>
      </c>
      <c r="AU35" s="98" t="s">
        <v>31</v>
      </c>
      <c r="AV35" s="307" t="s">
        <v>32</v>
      </c>
      <c r="AW35" s="308"/>
      <c r="AX35" s="307" t="s">
        <v>135</v>
      </c>
      <c r="AY35" s="308"/>
      <c r="AZ35" s="307" t="s">
        <v>136</v>
      </c>
      <c r="BA35" s="309"/>
      <c r="BB35" s="309"/>
      <c r="BC35" s="309"/>
      <c r="BD35" s="309"/>
      <c r="BE35" s="308"/>
      <c r="BF35" s="307" t="s">
        <v>137</v>
      </c>
      <c r="BG35" s="309"/>
      <c r="BH35" s="309"/>
      <c r="BI35" s="309"/>
      <c r="BJ35" s="309"/>
      <c r="BK35" s="308"/>
    </row>
    <row r="36" spans="1:63" ht="36" customHeight="1" x14ac:dyDescent="0.3">
      <c r="A36" s="311"/>
      <c r="B36" s="46" t="s">
        <v>138</v>
      </c>
      <c r="C36" s="46" t="s">
        <v>138</v>
      </c>
      <c r="D36" s="46" t="s">
        <v>138</v>
      </c>
      <c r="E36" s="46" t="s">
        <v>139</v>
      </c>
      <c r="F36" s="46" t="s">
        <v>138</v>
      </c>
      <c r="G36" s="46" t="s">
        <v>138</v>
      </c>
      <c r="H36" s="46" t="s">
        <v>138</v>
      </c>
      <c r="I36" s="46" t="s">
        <v>139</v>
      </c>
      <c r="J36" s="46" t="s">
        <v>138</v>
      </c>
      <c r="K36" s="46" t="s">
        <v>138</v>
      </c>
      <c r="L36" s="46" t="s">
        <v>138</v>
      </c>
      <c r="M36" s="46" t="s">
        <v>139</v>
      </c>
      <c r="N36" s="46" t="s">
        <v>138</v>
      </c>
      <c r="O36" s="46" t="s">
        <v>138</v>
      </c>
      <c r="P36" s="46" t="s">
        <v>138</v>
      </c>
      <c r="Q36" s="46" t="s">
        <v>139</v>
      </c>
      <c r="R36" s="46" t="s">
        <v>138</v>
      </c>
      <c r="S36" s="46" t="s">
        <v>139</v>
      </c>
      <c r="T36" s="91" t="s">
        <v>140</v>
      </c>
      <c r="U36" s="91" t="s">
        <v>141</v>
      </c>
      <c r="V36" s="91" t="s">
        <v>142</v>
      </c>
      <c r="W36" s="91" t="s">
        <v>143</v>
      </c>
      <c r="X36" s="92" t="s">
        <v>144</v>
      </c>
      <c r="Y36" s="91" t="s">
        <v>145</v>
      </c>
      <c r="Z36" s="46" t="s">
        <v>146</v>
      </c>
      <c r="AA36" s="63" t="s">
        <v>147</v>
      </c>
      <c r="AB36" s="46" t="s">
        <v>148</v>
      </c>
      <c r="AC36" s="46" t="s">
        <v>149</v>
      </c>
      <c r="AD36" s="46" t="s">
        <v>150</v>
      </c>
      <c r="AE36" s="46" t="s">
        <v>151</v>
      </c>
      <c r="AG36" s="311"/>
      <c r="AH36" s="46" t="s">
        <v>138</v>
      </c>
      <c r="AI36" s="46" t="s">
        <v>138</v>
      </c>
      <c r="AJ36" s="46" t="s">
        <v>138</v>
      </c>
      <c r="AK36" s="46" t="s">
        <v>139</v>
      </c>
      <c r="AL36" s="46" t="s">
        <v>138</v>
      </c>
      <c r="AM36" s="46" t="s">
        <v>138</v>
      </c>
      <c r="AN36" s="46" t="s">
        <v>138</v>
      </c>
      <c r="AO36" s="46" t="s">
        <v>139</v>
      </c>
      <c r="AP36" s="46" t="s">
        <v>138</v>
      </c>
      <c r="AQ36" s="46" t="s">
        <v>138</v>
      </c>
      <c r="AR36" s="46" t="s">
        <v>138</v>
      </c>
      <c r="AS36" s="46" t="s">
        <v>139</v>
      </c>
      <c r="AT36" s="46" t="s">
        <v>138</v>
      </c>
      <c r="AU36" s="46" t="s">
        <v>138</v>
      </c>
      <c r="AV36" s="46" t="s">
        <v>138</v>
      </c>
      <c r="AW36" s="46" t="s">
        <v>139</v>
      </c>
      <c r="AX36" s="46" t="s">
        <v>138</v>
      </c>
      <c r="AY36" s="46" t="s">
        <v>139</v>
      </c>
      <c r="AZ36" s="91" t="s">
        <v>140</v>
      </c>
      <c r="BA36" s="91" t="s">
        <v>141</v>
      </c>
      <c r="BB36" s="91" t="s">
        <v>142</v>
      </c>
      <c r="BC36" s="91" t="s">
        <v>143</v>
      </c>
      <c r="BD36" s="92" t="s">
        <v>144</v>
      </c>
      <c r="BE36" s="91" t="s">
        <v>145</v>
      </c>
      <c r="BF36" s="89" t="s">
        <v>146</v>
      </c>
      <c r="BG36" s="90" t="s">
        <v>147</v>
      </c>
      <c r="BH36" s="89" t="s">
        <v>148</v>
      </c>
      <c r="BI36" s="89" t="s">
        <v>149</v>
      </c>
      <c r="BJ36" s="89" t="s">
        <v>150</v>
      </c>
      <c r="BK36" s="89" t="s">
        <v>151</v>
      </c>
    </row>
    <row r="37" spans="1:63" x14ac:dyDescent="0.3">
      <c r="A37" s="64" t="s">
        <v>152</v>
      </c>
      <c r="B37" s="64"/>
      <c r="C37" s="64"/>
      <c r="D37" s="64"/>
      <c r="E37" s="101"/>
      <c r="F37" s="64"/>
      <c r="G37" s="64"/>
      <c r="H37" s="64"/>
      <c r="I37" s="101"/>
      <c r="J37" s="64"/>
      <c r="K37" s="64"/>
      <c r="L37" s="64"/>
      <c r="M37" s="101"/>
      <c r="N37" s="64"/>
      <c r="O37" s="64"/>
      <c r="P37" s="64"/>
      <c r="Q37" s="101"/>
      <c r="R37" s="94">
        <f t="shared" ref="R37:R57" si="7">B37+C37+D37+F37+G37+H37+J37+K37+L37+N37+O37+P37</f>
        <v>0</v>
      </c>
      <c r="S37" s="71">
        <f>+E37+I37+M37+Q37</f>
        <v>0</v>
      </c>
      <c r="T37" s="93"/>
      <c r="U37" s="93"/>
      <c r="V37" s="93"/>
      <c r="W37" s="93"/>
      <c r="X37" s="93"/>
      <c r="Y37" s="66"/>
      <c r="Z37" s="66"/>
      <c r="AA37" s="66"/>
      <c r="AB37" s="66"/>
      <c r="AC37" s="66"/>
      <c r="AD37" s="66"/>
      <c r="AE37" s="67"/>
      <c r="AG37" s="64" t="s">
        <v>152</v>
      </c>
      <c r="AH37" s="64"/>
      <c r="AI37" s="64"/>
      <c r="AJ37" s="64"/>
      <c r="AK37" s="101"/>
      <c r="AL37" s="64"/>
      <c r="AM37" s="64"/>
      <c r="AN37" s="64"/>
      <c r="AO37" s="101"/>
      <c r="AP37" s="64"/>
      <c r="AQ37" s="64"/>
      <c r="AR37" s="64"/>
      <c r="AS37" s="101"/>
      <c r="AT37" s="64"/>
      <c r="AU37" s="64"/>
      <c r="AV37" s="64"/>
      <c r="AW37" s="101"/>
      <c r="AX37" s="94">
        <f t="shared" ref="AX37:AX57" si="8">AH37+AI37+AJ37+AL37+AM37+AN37+AP37+AQ37+AR37+AT37+AU37+AV37</f>
        <v>0</v>
      </c>
      <c r="AY37" s="71">
        <f>+AK37+AO37+AS37+AW37</f>
        <v>0</v>
      </c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7"/>
    </row>
    <row r="38" spans="1:63" x14ac:dyDescent="0.3">
      <c r="A38" s="64" t="s">
        <v>153</v>
      </c>
      <c r="B38" s="64"/>
      <c r="C38" s="64"/>
      <c r="D38" s="64"/>
      <c r="E38" s="101"/>
      <c r="F38" s="64"/>
      <c r="G38" s="64"/>
      <c r="H38" s="64"/>
      <c r="I38" s="101"/>
      <c r="J38" s="64"/>
      <c r="K38" s="64"/>
      <c r="L38" s="64"/>
      <c r="M38" s="101"/>
      <c r="N38" s="64"/>
      <c r="O38" s="64"/>
      <c r="P38" s="64"/>
      <c r="Q38" s="101"/>
      <c r="R38" s="94">
        <f t="shared" si="7"/>
        <v>0</v>
      </c>
      <c r="S38" s="71">
        <f t="shared" ref="S38:S57" si="9">+E38+I38+M38+Q38</f>
        <v>0</v>
      </c>
      <c r="T38" s="93"/>
      <c r="U38" s="93"/>
      <c r="V38" s="93"/>
      <c r="W38" s="93"/>
      <c r="X38" s="93"/>
      <c r="Y38" s="66"/>
      <c r="Z38" s="66"/>
      <c r="AA38" s="66"/>
      <c r="AB38" s="66"/>
      <c r="AC38" s="66"/>
      <c r="AD38" s="66"/>
      <c r="AE38" s="66"/>
      <c r="AG38" s="64" t="s">
        <v>153</v>
      </c>
      <c r="AH38" s="64"/>
      <c r="AI38" s="64"/>
      <c r="AJ38" s="64"/>
      <c r="AK38" s="101"/>
      <c r="AL38" s="64"/>
      <c r="AM38" s="64"/>
      <c r="AN38" s="64"/>
      <c r="AO38" s="101"/>
      <c r="AP38" s="64"/>
      <c r="AQ38" s="64"/>
      <c r="AR38" s="64"/>
      <c r="AS38" s="101"/>
      <c r="AT38" s="64"/>
      <c r="AU38" s="64"/>
      <c r="AV38" s="64"/>
      <c r="AW38" s="101"/>
      <c r="AX38" s="94">
        <f t="shared" si="8"/>
        <v>0</v>
      </c>
      <c r="AY38" s="71">
        <f t="shared" ref="AY38:AY57" si="10">+AK38+AO38+AS38+AW38</f>
        <v>0</v>
      </c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</row>
    <row r="39" spans="1:63" x14ac:dyDescent="0.3">
      <c r="A39" s="64" t="s">
        <v>154</v>
      </c>
      <c r="B39" s="64"/>
      <c r="C39" s="64"/>
      <c r="D39" s="64"/>
      <c r="E39" s="101"/>
      <c r="F39" s="64"/>
      <c r="G39" s="64"/>
      <c r="H39" s="64"/>
      <c r="I39" s="101"/>
      <c r="J39" s="64"/>
      <c r="K39" s="64"/>
      <c r="L39" s="64"/>
      <c r="M39" s="101"/>
      <c r="N39" s="64"/>
      <c r="O39" s="64"/>
      <c r="P39" s="64"/>
      <c r="Q39" s="101"/>
      <c r="R39" s="94">
        <f t="shared" si="7"/>
        <v>0</v>
      </c>
      <c r="S39" s="71">
        <f t="shared" si="9"/>
        <v>0</v>
      </c>
      <c r="T39" s="93"/>
      <c r="U39" s="93"/>
      <c r="V39" s="93"/>
      <c r="W39" s="93"/>
      <c r="X39" s="93"/>
      <c r="Y39" s="66"/>
      <c r="Z39" s="66"/>
      <c r="AA39" s="66"/>
      <c r="AB39" s="66"/>
      <c r="AC39" s="66"/>
      <c r="AD39" s="66"/>
      <c r="AE39" s="66"/>
      <c r="AG39" s="64" t="s">
        <v>154</v>
      </c>
      <c r="AH39" s="64"/>
      <c r="AI39" s="64"/>
      <c r="AJ39" s="64"/>
      <c r="AK39" s="101"/>
      <c r="AL39" s="64"/>
      <c r="AM39" s="64"/>
      <c r="AN39" s="64"/>
      <c r="AO39" s="101"/>
      <c r="AP39" s="64"/>
      <c r="AQ39" s="64"/>
      <c r="AR39" s="64"/>
      <c r="AS39" s="101"/>
      <c r="AT39" s="64"/>
      <c r="AU39" s="64"/>
      <c r="AV39" s="64"/>
      <c r="AW39" s="101"/>
      <c r="AX39" s="94">
        <f t="shared" si="8"/>
        <v>0</v>
      </c>
      <c r="AY39" s="71">
        <f t="shared" si="10"/>
        <v>0</v>
      </c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</row>
    <row r="40" spans="1:63" x14ac:dyDescent="0.3">
      <c r="A40" s="64" t="s">
        <v>155</v>
      </c>
      <c r="B40" s="64"/>
      <c r="C40" s="64"/>
      <c r="D40" s="64"/>
      <c r="E40" s="101"/>
      <c r="F40" s="64"/>
      <c r="G40" s="64"/>
      <c r="H40" s="64"/>
      <c r="I40" s="101"/>
      <c r="J40" s="64"/>
      <c r="K40" s="64"/>
      <c r="L40" s="64"/>
      <c r="M40" s="101"/>
      <c r="N40" s="64"/>
      <c r="O40" s="64"/>
      <c r="P40" s="64"/>
      <c r="Q40" s="101"/>
      <c r="R40" s="94">
        <f t="shared" si="7"/>
        <v>0</v>
      </c>
      <c r="S40" s="71">
        <f t="shared" si="9"/>
        <v>0</v>
      </c>
      <c r="T40" s="93"/>
      <c r="U40" s="93"/>
      <c r="V40" s="93"/>
      <c r="W40" s="93"/>
      <c r="X40" s="93"/>
      <c r="Y40" s="66"/>
      <c r="Z40" s="66"/>
      <c r="AA40" s="66"/>
      <c r="AB40" s="66"/>
      <c r="AC40" s="66"/>
      <c r="AD40" s="66"/>
      <c r="AE40" s="66"/>
      <c r="AG40" s="64" t="s">
        <v>155</v>
      </c>
      <c r="AH40" s="64"/>
      <c r="AI40" s="64"/>
      <c r="AJ40" s="64"/>
      <c r="AK40" s="101"/>
      <c r="AL40" s="64"/>
      <c r="AM40" s="64"/>
      <c r="AN40" s="64"/>
      <c r="AO40" s="101"/>
      <c r="AP40" s="64"/>
      <c r="AQ40" s="64"/>
      <c r="AR40" s="64"/>
      <c r="AS40" s="101"/>
      <c r="AT40" s="64"/>
      <c r="AU40" s="64"/>
      <c r="AV40" s="64"/>
      <c r="AW40" s="101"/>
      <c r="AX40" s="94">
        <f t="shared" si="8"/>
        <v>0</v>
      </c>
      <c r="AY40" s="71">
        <f t="shared" si="10"/>
        <v>0</v>
      </c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</row>
    <row r="41" spans="1:63" x14ac:dyDescent="0.3">
      <c r="A41" s="64" t="s">
        <v>156</v>
      </c>
      <c r="B41" s="64"/>
      <c r="C41" s="64"/>
      <c r="D41" s="64"/>
      <c r="E41" s="101"/>
      <c r="F41" s="64"/>
      <c r="G41" s="64"/>
      <c r="H41" s="64"/>
      <c r="I41" s="101"/>
      <c r="J41" s="64"/>
      <c r="K41" s="64"/>
      <c r="L41" s="64"/>
      <c r="M41" s="101"/>
      <c r="N41" s="64"/>
      <c r="O41" s="64"/>
      <c r="P41" s="64"/>
      <c r="Q41" s="101"/>
      <c r="R41" s="94">
        <f t="shared" si="7"/>
        <v>0</v>
      </c>
      <c r="S41" s="71">
        <f t="shared" si="9"/>
        <v>0</v>
      </c>
      <c r="T41" s="93"/>
      <c r="U41" s="93"/>
      <c r="V41" s="93"/>
      <c r="W41" s="93"/>
      <c r="X41" s="93"/>
      <c r="Y41" s="66"/>
      <c r="Z41" s="66"/>
      <c r="AA41" s="66"/>
      <c r="AB41" s="66"/>
      <c r="AC41" s="66"/>
      <c r="AD41" s="66"/>
      <c r="AE41" s="66"/>
      <c r="AG41" s="64" t="s">
        <v>156</v>
      </c>
      <c r="AH41" s="64"/>
      <c r="AI41" s="64"/>
      <c r="AJ41" s="64"/>
      <c r="AK41" s="101"/>
      <c r="AL41" s="64"/>
      <c r="AM41" s="64"/>
      <c r="AN41" s="64"/>
      <c r="AO41" s="101"/>
      <c r="AP41" s="64"/>
      <c r="AQ41" s="64"/>
      <c r="AR41" s="64"/>
      <c r="AS41" s="101"/>
      <c r="AT41" s="64"/>
      <c r="AU41" s="64"/>
      <c r="AV41" s="64"/>
      <c r="AW41" s="101"/>
      <c r="AX41" s="94">
        <f t="shared" si="8"/>
        <v>0</v>
      </c>
      <c r="AY41" s="71">
        <f t="shared" si="10"/>
        <v>0</v>
      </c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</row>
    <row r="42" spans="1:63" x14ac:dyDescent="0.3">
      <c r="A42" s="64" t="s">
        <v>157</v>
      </c>
      <c r="B42" s="64"/>
      <c r="C42" s="64"/>
      <c r="D42" s="64"/>
      <c r="E42" s="101"/>
      <c r="F42" s="64"/>
      <c r="G42" s="64"/>
      <c r="H42" s="64"/>
      <c r="I42" s="101"/>
      <c r="J42" s="64"/>
      <c r="K42" s="64"/>
      <c r="L42" s="64"/>
      <c r="M42" s="101"/>
      <c r="N42" s="64"/>
      <c r="O42" s="64"/>
      <c r="P42" s="64"/>
      <c r="Q42" s="101"/>
      <c r="R42" s="94">
        <f t="shared" si="7"/>
        <v>0</v>
      </c>
      <c r="S42" s="71">
        <f t="shared" si="9"/>
        <v>0</v>
      </c>
      <c r="T42" s="93"/>
      <c r="U42" s="93"/>
      <c r="V42" s="93"/>
      <c r="W42" s="93"/>
      <c r="X42" s="93"/>
      <c r="Y42" s="66"/>
      <c r="Z42" s="66"/>
      <c r="AA42" s="66"/>
      <c r="AB42" s="66"/>
      <c r="AC42" s="66"/>
      <c r="AD42" s="66"/>
      <c r="AE42" s="66"/>
      <c r="AG42" s="64" t="s">
        <v>157</v>
      </c>
      <c r="AH42" s="64"/>
      <c r="AI42" s="64"/>
      <c r="AJ42" s="64"/>
      <c r="AK42" s="101"/>
      <c r="AL42" s="64"/>
      <c r="AM42" s="64"/>
      <c r="AN42" s="64"/>
      <c r="AO42" s="101"/>
      <c r="AP42" s="64"/>
      <c r="AQ42" s="64"/>
      <c r="AR42" s="64"/>
      <c r="AS42" s="101"/>
      <c r="AT42" s="64"/>
      <c r="AU42" s="64"/>
      <c r="AV42" s="64"/>
      <c r="AW42" s="101"/>
      <c r="AX42" s="94">
        <f t="shared" si="8"/>
        <v>0</v>
      </c>
      <c r="AY42" s="71">
        <f t="shared" si="10"/>
        <v>0</v>
      </c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</row>
    <row r="43" spans="1:63" x14ac:dyDescent="0.3">
      <c r="A43" s="64" t="s">
        <v>158</v>
      </c>
      <c r="B43" s="64"/>
      <c r="C43" s="64"/>
      <c r="D43" s="64"/>
      <c r="E43" s="101"/>
      <c r="F43" s="64"/>
      <c r="G43" s="64"/>
      <c r="H43" s="64"/>
      <c r="I43" s="101"/>
      <c r="J43" s="64"/>
      <c r="K43" s="64"/>
      <c r="L43" s="64"/>
      <c r="M43" s="101"/>
      <c r="N43" s="64"/>
      <c r="O43" s="64"/>
      <c r="P43" s="64"/>
      <c r="Q43" s="101"/>
      <c r="R43" s="94">
        <f t="shared" si="7"/>
        <v>0</v>
      </c>
      <c r="S43" s="71">
        <f t="shared" si="9"/>
        <v>0</v>
      </c>
      <c r="T43" s="93"/>
      <c r="U43" s="93"/>
      <c r="V43" s="93"/>
      <c r="W43" s="93"/>
      <c r="X43" s="93"/>
      <c r="Y43" s="66"/>
      <c r="Z43" s="66"/>
      <c r="AA43" s="66"/>
      <c r="AB43" s="66"/>
      <c r="AC43" s="66"/>
      <c r="AD43" s="66"/>
      <c r="AE43" s="66"/>
      <c r="AG43" s="64" t="s">
        <v>158</v>
      </c>
      <c r="AH43" s="64"/>
      <c r="AI43" s="64"/>
      <c r="AJ43" s="64"/>
      <c r="AK43" s="101"/>
      <c r="AL43" s="64"/>
      <c r="AM43" s="64"/>
      <c r="AN43" s="64"/>
      <c r="AO43" s="101"/>
      <c r="AP43" s="64"/>
      <c r="AQ43" s="64"/>
      <c r="AR43" s="64"/>
      <c r="AS43" s="101"/>
      <c r="AT43" s="64"/>
      <c r="AU43" s="64"/>
      <c r="AV43" s="64"/>
      <c r="AW43" s="101"/>
      <c r="AX43" s="94">
        <f t="shared" si="8"/>
        <v>0</v>
      </c>
      <c r="AY43" s="71">
        <f t="shared" si="10"/>
        <v>0</v>
      </c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</row>
    <row r="44" spans="1:63" x14ac:dyDescent="0.3">
      <c r="A44" s="64" t="s">
        <v>159</v>
      </c>
      <c r="B44" s="64"/>
      <c r="C44" s="64"/>
      <c r="D44" s="64"/>
      <c r="E44" s="101"/>
      <c r="F44" s="64"/>
      <c r="G44" s="64"/>
      <c r="H44" s="64"/>
      <c r="I44" s="101"/>
      <c r="J44" s="64"/>
      <c r="K44" s="64"/>
      <c r="L44" s="64"/>
      <c r="M44" s="101"/>
      <c r="N44" s="64"/>
      <c r="O44" s="64"/>
      <c r="P44" s="64"/>
      <c r="Q44" s="101"/>
      <c r="R44" s="94">
        <f t="shared" si="7"/>
        <v>0</v>
      </c>
      <c r="S44" s="71">
        <f t="shared" si="9"/>
        <v>0</v>
      </c>
      <c r="T44" s="93"/>
      <c r="U44" s="93"/>
      <c r="V44" s="93"/>
      <c r="W44" s="93"/>
      <c r="X44" s="93"/>
      <c r="Y44" s="66"/>
      <c r="Z44" s="66"/>
      <c r="AA44" s="66"/>
      <c r="AB44" s="66"/>
      <c r="AC44" s="66"/>
      <c r="AD44" s="66"/>
      <c r="AE44" s="66"/>
      <c r="AG44" s="64" t="s">
        <v>159</v>
      </c>
      <c r="AH44" s="64"/>
      <c r="AI44" s="64"/>
      <c r="AJ44" s="64"/>
      <c r="AK44" s="101"/>
      <c r="AL44" s="64"/>
      <c r="AM44" s="64"/>
      <c r="AN44" s="64"/>
      <c r="AO44" s="101"/>
      <c r="AP44" s="64"/>
      <c r="AQ44" s="64"/>
      <c r="AR44" s="64"/>
      <c r="AS44" s="101"/>
      <c r="AT44" s="64"/>
      <c r="AU44" s="64"/>
      <c r="AV44" s="64"/>
      <c r="AW44" s="101"/>
      <c r="AX44" s="94">
        <f t="shared" si="8"/>
        <v>0</v>
      </c>
      <c r="AY44" s="71">
        <f t="shared" si="10"/>
        <v>0</v>
      </c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</row>
    <row r="45" spans="1:63" x14ac:dyDescent="0.3">
      <c r="A45" s="64" t="s">
        <v>160</v>
      </c>
      <c r="B45" s="64"/>
      <c r="C45" s="64"/>
      <c r="D45" s="64"/>
      <c r="E45" s="101"/>
      <c r="F45" s="64"/>
      <c r="G45" s="64"/>
      <c r="H45" s="64"/>
      <c r="I45" s="101"/>
      <c r="J45" s="64"/>
      <c r="K45" s="64"/>
      <c r="L45" s="64"/>
      <c r="M45" s="101"/>
      <c r="N45" s="64"/>
      <c r="O45" s="64"/>
      <c r="P45" s="64"/>
      <c r="Q45" s="101"/>
      <c r="R45" s="94">
        <f t="shared" si="7"/>
        <v>0</v>
      </c>
      <c r="S45" s="71">
        <f t="shared" si="9"/>
        <v>0</v>
      </c>
      <c r="T45" s="93"/>
      <c r="U45" s="93"/>
      <c r="V45" s="93"/>
      <c r="W45" s="93"/>
      <c r="X45" s="93"/>
      <c r="Y45" s="66"/>
      <c r="Z45" s="66"/>
      <c r="AA45" s="66"/>
      <c r="AB45" s="66"/>
      <c r="AC45" s="66"/>
      <c r="AD45" s="66"/>
      <c r="AE45" s="66"/>
      <c r="AG45" s="64" t="s">
        <v>160</v>
      </c>
      <c r="AH45" s="64"/>
      <c r="AI45" s="64"/>
      <c r="AJ45" s="64"/>
      <c r="AK45" s="101"/>
      <c r="AL45" s="64"/>
      <c r="AM45" s="64"/>
      <c r="AN45" s="64"/>
      <c r="AO45" s="101"/>
      <c r="AP45" s="64"/>
      <c r="AQ45" s="64"/>
      <c r="AR45" s="64"/>
      <c r="AS45" s="101"/>
      <c r="AT45" s="64"/>
      <c r="AU45" s="64"/>
      <c r="AV45" s="64"/>
      <c r="AW45" s="101"/>
      <c r="AX45" s="94">
        <f t="shared" si="8"/>
        <v>0</v>
      </c>
      <c r="AY45" s="71">
        <f t="shared" si="10"/>
        <v>0</v>
      </c>
      <c r="AZ45" s="66"/>
      <c r="BA45" s="66"/>
      <c r="BB45" s="66"/>
      <c r="BC45" s="66"/>
      <c r="BD45" s="66"/>
      <c r="BE45" s="66"/>
      <c r="BF45" s="66"/>
      <c r="BG45" s="66"/>
      <c r="BH45" s="66"/>
      <c r="BI45" s="64"/>
      <c r="BJ45" s="64"/>
      <c r="BK45" s="64"/>
    </row>
    <row r="46" spans="1:63" x14ac:dyDescent="0.3">
      <c r="A46" s="64" t="s">
        <v>161</v>
      </c>
      <c r="B46" s="64"/>
      <c r="C46" s="64"/>
      <c r="D46" s="64"/>
      <c r="E46" s="101"/>
      <c r="F46" s="64"/>
      <c r="G46" s="64"/>
      <c r="H46" s="64"/>
      <c r="I46" s="101"/>
      <c r="J46" s="64"/>
      <c r="K46" s="64"/>
      <c r="L46" s="64"/>
      <c r="M46" s="101"/>
      <c r="N46" s="64"/>
      <c r="O46" s="64"/>
      <c r="P46" s="64"/>
      <c r="Q46" s="101"/>
      <c r="R46" s="94">
        <f t="shared" si="7"/>
        <v>0</v>
      </c>
      <c r="S46" s="71">
        <f t="shared" si="9"/>
        <v>0</v>
      </c>
      <c r="T46" s="93"/>
      <c r="U46" s="93"/>
      <c r="V46" s="93"/>
      <c r="W46" s="93"/>
      <c r="X46" s="93"/>
      <c r="Y46" s="66"/>
      <c r="Z46" s="66"/>
      <c r="AA46" s="66"/>
      <c r="AB46" s="66"/>
      <c r="AC46" s="66"/>
      <c r="AD46" s="66"/>
      <c r="AE46" s="66"/>
      <c r="AG46" s="64" t="s">
        <v>161</v>
      </c>
      <c r="AH46" s="64"/>
      <c r="AI46" s="64"/>
      <c r="AJ46" s="64"/>
      <c r="AK46" s="101"/>
      <c r="AL46" s="64"/>
      <c r="AM46" s="64"/>
      <c r="AN46" s="64"/>
      <c r="AO46" s="101"/>
      <c r="AP46" s="64"/>
      <c r="AQ46" s="64"/>
      <c r="AR46" s="64"/>
      <c r="AS46" s="101"/>
      <c r="AT46" s="64"/>
      <c r="AU46" s="64"/>
      <c r="AV46" s="64"/>
      <c r="AW46" s="101"/>
      <c r="AX46" s="94">
        <f t="shared" si="8"/>
        <v>0</v>
      </c>
      <c r="AY46" s="71">
        <f t="shared" si="10"/>
        <v>0</v>
      </c>
      <c r="AZ46" s="66"/>
      <c r="BA46" s="66"/>
      <c r="BB46" s="66"/>
      <c r="BC46" s="66"/>
      <c r="BD46" s="66"/>
      <c r="BE46" s="66"/>
      <c r="BF46" s="66"/>
      <c r="BG46" s="66"/>
      <c r="BH46" s="66"/>
      <c r="BI46" s="64"/>
      <c r="BJ46" s="64"/>
      <c r="BK46" s="64"/>
    </row>
    <row r="47" spans="1:63" x14ac:dyDescent="0.3">
      <c r="A47" s="64" t="s">
        <v>162</v>
      </c>
      <c r="B47" s="64"/>
      <c r="C47" s="64"/>
      <c r="D47" s="64"/>
      <c r="E47" s="101"/>
      <c r="F47" s="64"/>
      <c r="G47" s="64"/>
      <c r="H47" s="64"/>
      <c r="I47" s="101"/>
      <c r="J47" s="64"/>
      <c r="K47" s="64"/>
      <c r="L47" s="64"/>
      <c r="M47" s="101"/>
      <c r="N47" s="64"/>
      <c r="O47" s="64"/>
      <c r="P47" s="64"/>
      <c r="Q47" s="101"/>
      <c r="R47" s="94">
        <f t="shared" si="7"/>
        <v>0</v>
      </c>
      <c r="S47" s="71">
        <f t="shared" si="9"/>
        <v>0</v>
      </c>
      <c r="T47" s="93"/>
      <c r="U47" s="93"/>
      <c r="V47" s="93"/>
      <c r="W47" s="93"/>
      <c r="X47" s="93"/>
      <c r="Y47" s="66"/>
      <c r="Z47" s="66"/>
      <c r="AA47" s="66"/>
      <c r="AB47" s="66"/>
      <c r="AC47" s="66"/>
      <c r="AD47" s="66"/>
      <c r="AE47" s="66"/>
      <c r="AG47" s="64" t="s">
        <v>162</v>
      </c>
      <c r="AH47" s="64"/>
      <c r="AI47" s="64"/>
      <c r="AJ47" s="64"/>
      <c r="AK47" s="101"/>
      <c r="AL47" s="64"/>
      <c r="AM47" s="64"/>
      <c r="AN47" s="64"/>
      <c r="AO47" s="101"/>
      <c r="AP47" s="64"/>
      <c r="AQ47" s="64"/>
      <c r="AR47" s="64"/>
      <c r="AS47" s="101"/>
      <c r="AT47" s="64"/>
      <c r="AU47" s="64"/>
      <c r="AV47" s="64"/>
      <c r="AW47" s="101"/>
      <c r="AX47" s="94">
        <f t="shared" si="8"/>
        <v>0</v>
      </c>
      <c r="AY47" s="71">
        <f t="shared" si="10"/>
        <v>0</v>
      </c>
      <c r="AZ47" s="66"/>
      <c r="BA47" s="66"/>
      <c r="BB47" s="66"/>
      <c r="BC47" s="66"/>
      <c r="BD47" s="66"/>
      <c r="BE47" s="66"/>
      <c r="BF47" s="66"/>
      <c r="BG47" s="66"/>
      <c r="BH47" s="66"/>
      <c r="BI47" s="64"/>
      <c r="BJ47" s="64"/>
      <c r="BK47" s="64"/>
    </row>
    <row r="48" spans="1:63" x14ac:dyDescent="0.3">
      <c r="A48" s="64" t="s">
        <v>163</v>
      </c>
      <c r="B48" s="64"/>
      <c r="C48" s="64"/>
      <c r="D48" s="64"/>
      <c r="E48" s="101"/>
      <c r="F48" s="64"/>
      <c r="G48" s="64"/>
      <c r="H48" s="64"/>
      <c r="I48" s="101"/>
      <c r="J48" s="64"/>
      <c r="K48" s="64"/>
      <c r="L48" s="64"/>
      <c r="M48" s="101"/>
      <c r="N48" s="64"/>
      <c r="O48" s="64"/>
      <c r="P48" s="64"/>
      <c r="Q48" s="101"/>
      <c r="R48" s="94">
        <f t="shared" si="7"/>
        <v>0</v>
      </c>
      <c r="S48" s="71">
        <f t="shared" si="9"/>
        <v>0</v>
      </c>
      <c r="T48" s="93"/>
      <c r="U48" s="93"/>
      <c r="V48" s="93"/>
      <c r="W48" s="93"/>
      <c r="X48" s="93"/>
      <c r="Y48" s="66"/>
      <c r="Z48" s="66"/>
      <c r="AA48" s="66"/>
      <c r="AB48" s="66"/>
      <c r="AC48" s="66"/>
      <c r="AD48" s="66"/>
      <c r="AE48" s="66"/>
      <c r="AG48" s="64" t="s">
        <v>163</v>
      </c>
      <c r="AH48" s="64"/>
      <c r="AI48" s="64"/>
      <c r="AJ48" s="64"/>
      <c r="AK48" s="101"/>
      <c r="AL48" s="64"/>
      <c r="AM48" s="64"/>
      <c r="AN48" s="64"/>
      <c r="AO48" s="101"/>
      <c r="AP48" s="64"/>
      <c r="AQ48" s="64"/>
      <c r="AR48" s="64"/>
      <c r="AS48" s="101"/>
      <c r="AT48" s="64"/>
      <c r="AU48" s="64"/>
      <c r="AV48" s="64"/>
      <c r="AW48" s="101"/>
      <c r="AX48" s="94">
        <f t="shared" si="8"/>
        <v>0</v>
      </c>
      <c r="AY48" s="71">
        <f t="shared" si="10"/>
        <v>0</v>
      </c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</row>
    <row r="49" spans="1:63" x14ac:dyDescent="0.3">
      <c r="A49" s="64" t="s">
        <v>164</v>
      </c>
      <c r="B49" s="64"/>
      <c r="C49" s="64"/>
      <c r="D49" s="64"/>
      <c r="E49" s="101"/>
      <c r="F49" s="64"/>
      <c r="G49" s="64"/>
      <c r="H49" s="64"/>
      <c r="I49" s="101"/>
      <c r="J49" s="64"/>
      <c r="K49" s="64"/>
      <c r="L49" s="64"/>
      <c r="M49" s="101"/>
      <c r="N49" s="64"/>
      <c r="O49" s="64"/>
      <c r="P49" s="64"/>
      <c r="Q49" s="101"/>
      <c r="R49" s="94">
        <f t="shared" si="7"/>
        <v>0</v>
      </c>
      <c r="S49" s="71">
        <f t="shared" si="9"/>
        <v>0</v>
      </c>
      <c r="T49" s="93"/>
      <c r="U49" s="93"/>
      <c r="V49" s="93"/>
      <c r="W49" s="93"/>
      <c r="X49" s="93"/>
      <c r="Y49" s="66"/>
      <c r="Z49" s="66"/>
      <c r="AA49" s="66"/>
      <c r="AB49" s="66"/>
      <c r="AC49" s="66"/>
      <c r="AD49" s="66"/>
      <c r="AE49" s="66"/>
      <c r="AG49" s="64" t="s">
        <v>164</v>
      </c>
      <c r="AH49" s="64"/>
      <c r="AI49" s="64"/>
      <c r="AJ49" s="64"/>
      <c r="AK49" s="101"/>
      <c r="AL49" s="64"/>
      <c r="AM49" s="64"/>
      <c r="AN49" s="64"/>
      <c r="AO49" s="101"/>
      <c r="AP49" s="64"/>
      <c r="AQ49" s="64"/>
      <c r="AR49" s="64"/>
      <c r="AS49" s="101"/>
      <c r="AT49" s="64"/>
      <c r="AU49" s="64"/>
      <c r="AV49" s="64"/>
      <c r="AW49" s="101"/>
      <c r="AX49" s="94">
        <f t="shared" si="8"/>
        <v>0</v>
      </c>
      <c r="AY49" s="71">
        <f t="shared" si="10"/>
        <v>0</v>
      </c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</row>
    <row r="50" spans="1:63" x14ac:dyDescent="0.3">
      <c r="A50" s="64" t="s">
        <v>165</v>
      </c>
      <c r="B50" s="64"/>
      <c r="C50" s="64"/>
      <c r="D50" s="64"/>
      <c r="E50" s="101"/>
      <c r="F50" s="64"/>
      <c r="G50" s="64"/>
      <c r="H50" s="64"/>
      <c r="I50" s="101"/>
      <c r="J50" s="64"/>
      <c r="K50" s="64"/>
      <c r="L50" s="64"/>
      <c r="M50" s="101"/>
      <c r="N50" s="64"/>
      <c r="O50" s="64"/>
      <c r="P50" s="64"/>
      <c r="Q50" s="101"/>
      <c r="R50" s="94">
        <f t="shared" si="7"/>
        <v>0</v>
      </c>
      <c r="S50" s="71">
        <f t="shared" si="9"/>
        <v>0</v>
      </c>
      <c r="T50" s="93"/>
      <c r="U50" s="93"/>
      <c r="V50" s="93"/>
      <c r="W50" s="93"/>
      <c r="X50" s="93"/>
      <c r="Y50" s="66"/>
      <c r="Z50" s="66"/>
      <c r="AA50" s="66"/>
      <c r="AB50" s="66"/>
      <c r="AC50" s="66"/>
      <c r="AD50" s="66"/>
      <c r="AE50" s="66"/>
      <c r="AG50" s="64" t="s">
        <v>165</v>
      </c>
      <c r="AH50" s="64"/>
      <c r="AI50" s="64"/>
      <c r="AJ50" s="64"/>
      <c r="AK50" s="101"/>
      <c r="AL50" s="64"/>
      <c r="AM50" s="64"/>
      <c r="AN50" s="64"/>
      <c r="AO50" s="101"/>
      <c r="AP50" s="64"/>
      <c r="AQ50" s="64"/>
      <c r="AR50" s="64"/>
      <c r="AS50" s="101"/>
      <c r="AT50" s="64"/>
      <c r="AU50" s="64"/>
      <c r="AV50" s="64"/>
      <c r="AW50" s="101"/>
      <c r="AX50" s="94">
        <f t="shared" si="8"/>
        <v>0</v>
      </c>
      <c r="AY50" s="71">
        <f t="shared" si="10"/>
        <v>0</v>
      </c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</row>
    <row r="51" spans="1:63" x14ac:dyDescent="0.3">
      <c r="A51" s="64" t="s">
        <v>166</v>
      </c>
      <c r="B51" s="64"/>
      <c r="C51" s="64"/>
      <c r="D51" s="64"/>
      <c r="E51" s="101"/>
      <c r="F51" s="64"/>
      <c r="G51" s="64"/>
      <c r="H51" s="64"/>
      <c r="I51" s="101"/>
      <c r="J51" s="64"/>
      <c r="K51" s="64"/>
      <c r="L51" s="64"/>
      <c r="M51" s="101"/>
      <c r="N51" s="64"/>
      <c r="O51" s="64"/>
      <c r="P51" s="64"/>
      <c r="Q51" s="101"/>
      <c r="R51" s="94">
        <f t="shared" si="7"/>
        <v>0</v>
      </c>
      <c r="S51" s="71">
        <f t="shared" si="9"/>
        <v>0</v>
      </c>
      <c r="T51" s="93"/>
      <c r="U51" s="93"/>
      <c r="V51" s="93"/>
      <c r="W51" s="93"/>
      <c r="X51" s="93"/>
      <c r="Y51" s="66"/>
      <c r="Z51" s="66"/>
      <c r="AA51" s="66"/>
      <c r="AB51" s="66"/>
      <c r="AC51" s="66"/>
      <c r="AD51" s="66"/>
      <c r="AE51" s="66"/>
      <c r="AG51" s="64" t="s">
        <v>166</v>
      </c>
      <c r="AH51" s="64"/>
      <c r="AI51" s="64"/>
      <c r="AJ51" s="64"/>
      <c r="AK51" s="101"/>
      <c r="AL51" s="64"/>
      <c r="AM51" s="64"/>
      <c r="AN51" s="64"/>
      <c r="AO51" s="101"/>
      <c r="AP51" s="64"/>
      <c r="AQ51" s="64"/>
      <c r="AR51" s="64"/>
      <c r="AS51" s="101"/>
      <c r="AT51" s="64"/>
      <c r="AU51" s="64"/>
      <c r="AV51" s="64"/>
      <c r="AW51" s="101"/>
      <c r="AX51" s="94">
        <f t="shared" si="8"/>
        <v>0</v>
      </c>
      <c r="AY51" s="71">
        <f t="shared" si="10"/>
        <v>0</v>
      </c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</row>
    <row r="52" spans="1:63" x14ac:dyDescent="0.3">
      <c r="A52" s="64" t="s">
        <v>167</v>
      </c>
      <c r="B52" s="64"/>
      <c r="C52" s="64"/>
      <c r="D52" s="64"/>
      <c r="E52" s="101"/>
      <c r="F52" s="64"/>
      <c r="G52" s="64"/>
      <c r="H52" s="64"/>
      <c r="I52" s="101"/>
      <c r="J52" s="64"/>
      <c r="K52" s="64"/>
      <c r="L52" s="64"/>
      <c r="M52" s="101"/>
      <c r="N52" s="64"/>
      <c r="O52" s="64"/>
      <c r="P52" s="64"/>
      <c r="Q52" s="101"/>
      <c r="R52" s="94">
        <f t="shared" si="7"/>
        <v>0</v>
      </c>
      <c r="S52" s="71">
        <f t="shared" si="9"/>
        <v>0</v>
      </c>
      <c r="T52" s="93"/>
      <c r="U52" s="93"/>
      <c r="V52" s="93"/>
      <c r="W52" s="93"/>
      <c r="X52" s="93"/>
      <c r="Y52" s="66"/>
      <c r="Z52" s="66"/>
      <c r="AA52" s="66"/>
      <c r="AB52" s="66"/>
      <c r="AC52" s="66"/>
      <c r="AD52" s="66"/>
      <c r="AE52" s="66"/>
      <c r="AG52" s="64" t="s">
        <v>167</v>
      </c>
      <c r="AH52" s="64"/>
      <c r="AI52" s="64"/>
      <c r="AJ52" s="64"/>
      <c r="AK52" s="101"/>
      <c r="AL52" s="64"/>
      <c r="AM52" s="64"/>
      <c r="AN52" s="64"/>
      <c r="AO52" s="101"/>
      <c r="AP52" s="64"/>
      <c r="AQ52" s="64"/>
      <c r="AR52" s="64"/>
      <c r="AS52" s="101"/>
      <c r="AT52" s="64"/>
      <c r="AU52" s="64"/>
      <c r="AV52" s="64"/>
      <c r="AW52" s="101"/>
      <c r="AX52" s="94">
        <f t="shared" si="8"/>
        <v>0</v>
      </c>
      <c r="AY52" s="71">
        <f t="shared" si="10"/>
        <v>0</v>
      </c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</row>
    <row r="53" spans="1:63" x14ac:dyDescent="0.3">
      <c r="A53" s="64" t="s">
        <v>168</v>
      </c>
      <c r="B53" s="64"/>
      <c r="C53" s="64"/>
      <c r="D53" s="64"/>
      <c r="E53" s="101"/>
      <c r="F53" s="64"/>
      <c r="G53" s="64"/>
      <c r="H53" s="64"/>
      <c r="I53" s="101"/>
      <c r="J53" s="64"/>
      <c r="K53" s="64"/>
      <c r="L53" s="64"/>
      <c r="M53" s="101"/>
      <c r="N53" s="64"/>
      <c r="O53" s="64"/>
      <c r="P53" s="64"/>
      <c r="Q53" s="101"/>
      <c r="R53" s="94">
        <f t="shared" si="7"/>
        <v>0</v>
      </c>
      <c r="S53" s="71">
        <f t="shared" si="9"/>
        <v>0</v>
      </c>
      <c r="T53" s="93"/>
      <c r="U53" s="93"/>
      <c r="V53" s="93"/>
      <c r="W53" s="93"/>
      <c r="X53" s="93"/>
      <c r="Y53" s="66"/>
      <c r="Z53" s="66"/>
      <c r="AA53" s="66"/>
      <c r="AB53" s="66"/>
      <c r="AC53" s="66"/>
      <c r="AD53" s="66"/>
      <c r="AE53" s="66"/>
      <c r="AG53" s="64" t="s">
        <v>168</v>
      </c>
      <c r="AH53" s="64"/>
      <c r="AI53" s="64"/>
      <c r="AJ53" s="64"/>
      <c r="AK53" s="101"/>
      <c r="AL53" s="64"/>
      <c r="AM53" s="64"/>
      <c r="AN53" s="64"/>
      <c r="AO53" s="101"/>
      <c r="AP53" s="64"/>
      <c r="AQ53" s="64"/>
      <c r="AR53" s="64"/>
      <c r="AS53" s="101"/>
      <c r="AT53" s="64"/>
      <c r="AU53" s="64"/>
      <c r="AV53" s="64"/>
      <c r="AW53" s="101"/>
      <c r="AX53" s="94">
        <f t="shared" si="8"/>
        <v>0</v>
      </c>
      <c r="AY53" s="71">
        <f t="shared" si="10"/>
        <v>0</v>
      </c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</row>
    <row r="54" spans="1:63" x14ac:dyDescent="0.3">
      <c r="A54" s="64" t="s">
        <v>169</v>
      </c>
      <c r="B54" s="64"/>
      <c r="C54" s="64"/>
      <c r="D54" s="64"/>
      <c r="E54" s="101"/>
      <c r="F54" s="64"/>
      <c r="G54" s="64"/>
      <c r="H54" s="64"/>
      <c r="I54" s="101"/>
      <c r="J54" s="64"/>
      <c r="K54" s="64"/>
      <c r="L54" s="64"/>
      <c r="M54" s="101"/>
      <c r="N54" s="64"/>
      <c r="O54" s="64"/>
      <c r="P54" s="64"/>
      <c r="Q54" s="101"/>
      <c r="R54" s="94">
        <f t="shared" si="7"/>
        <v>0</v>
      </c>
      <c r="S54" s="71">
        <f t="shared" si="9"/>
        <v>0</v>
      </c>
      <c r="T54" s="93"/>
      <c r="U54" s="93"/>
      <c r="V54" s="93"/>
      <c r="W54" s="93"/>
      <c r="X54" s="93"/>
      <c r="Y54" s="66"/>
      <c r="Z54" s="66"/>
      <c r="AA54" s="66"/>
      <c r="AB54" s="66"/>
      <c r="AC54" s="66"/>
      <c r="AD54" s="66"/>
      <c r="AE54" s="66"/>
      <c r="AG54" s="64" t="s">
        <v>169</v>
      </c>
      <c r="AH54" s="64"/>
      <c r="AI54" s="64"/>
      <c r="AJ54" s="64"/>
      <c r="AK54" s="101"/>
      <c r="AL54" s="64"/>
      <c r="AM54" s="64"/>
      <c r="AN54" s="64"/>
      <c r="AO54" s="101"/>
      <c r="AP54" s="64"/>
      <c r="AQ54" s="64"/>
      <c r="AR54" s="64"/>
      <c r="AS54" s="101"/>
      <c r="AT54" s="64"/>
      <c r="AU54" s="64"/>
      <c r="AV54" s="64"/>
      <c r="AW54" s="101"/>
      <c r="AX54" s="94">
        <f t="shared" si="8"/>
        <v>0</v>
      </c>
      <c r="AY54" s="71">
        <f t="shared" si="10"/>
        <v>0</v>
      </c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</row>
    <row r="55" spans="1:63" x14ac:dyDescent="0.3">
      <c r="A55" s="64" t="s">
        <v>170</v>
      </c>
      <c r="B55" s="64"/>
      <c r="C55" s="64"/>
      <c r="D55" s="64"/>
      <c r="E55" s="101"/>
      <c r="F55" s="64"/>
      <c r="G55" s="64"/>
      <c r="H55" s="64"/>
      <c r="I55" s="101"/>
      <c r="J55" s="64"/>
      <c r="K55" s="64"/>
      <c r="L55" s="64"/>
      <c r="M55" s="101"/>
      <c r="N55" s="64"/>
      <c r="O55" s="64"/>
      <c r="P55" s="64"/>
      <c r="Q55" s="101"/>
      <c r="R55" s="94">
        <f t="shared" si="7"/>
        <v>0</v>
      </c>
      <c r="S55" s="71">
        <f t="shared" si="9"/>
        <v>0</v>
      </c>
      <c r="T55" s="93"/>
      <c r="U55" s="93"/>
      <c r="V55" s="93"/>
      <c r="W55" s="93"/>
      <c r="X55" s="93"/>
      <c r="Y55" s="66"/>
      <c r="Z55" s="66"/>
      <c r="AA55" s="66"/>
      <c r="AB55" s="66"/>
      <c r="AC55" s="66"/>
      <c r="AD55" s="66"/>
      <c r="AE55" s="66"/>
      <c r="AG55" s="64" t="s">
        <v>170</v>
      </c>
      <c r="AH55" s="64"/>
      <c r="AI55" s="64"/>
      <c r="AJ55" s="64"/>
      <c r="AK55" s="101"/>
      <c r="AL55" s="64"/>
      <c r="AM55" s="64"/>
      <c r="AN55" s="64"/>
      <c r="AO55" s="101"/>
      <c r="AP55" s="64"/>
      <c r="AQ55" s="64"/>
      <c r="AR55" s="64"/>
      <c r="AS55" s="101"/>
      <c r="AT55" s="64"/>
      <c r="AU55" s="64"/>
      <c r="AV55" s="64"/>
      <c r="AW55" s="101"/>
      <c r="AX55" s="94">
        <f t="shared" si="8"/>
        <v>0</v>
      </c>
      <c r="AY55" s="71">
        <f t="shared" si="10"/>
        <v>0</v>
      </c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</row>
    <row r="56" spans="1:63" x14ac:dyDescent="0.3">
      <c r="A56" s="64" t="s">
        <v>171</v>
      </c>
      <c r="B56" s="64"/>
      <c r="C56" s="64"/>
      <c r="D56" s="64"/>
      <c r="E56" s="101"/>
      <c r="F56" s="64"/>
      <c r="G56" s="64"/>
      <c r="H56" s="64"/>
      <c r="I56" s="101"/>
      <c r="J56" s="64"/>
      <c r="K56" s="64"/>
      <c r="L56" s="64"/>
      <c r="M56" s="101"/>
      <c r="N56" s="64"/>
      <c r="O56" s="64"/>
      <c r="P56" s="64"/>
      <c r="Q56" s="101"/>
      <c r="R56" s="94">
        <f t="shared" si="7"/>
        <v>0</v>
      </c>
      <c r="S56" s="71">
        <f t="shared" si="9"/>
        <v>0</v>
      </c>
      <c r="T56" s="93"/>
      <c r="U56" s="93"/>
      <c r="V56" s="93"/>
      <c r="W56" s="93"/>
      <c r="X56" s="93"/>
      <c r="Y56" s="66"/>
      <c r="Z56" s="66"/>
      <c r="AA56" s="66"/>
      <c r="AB56" s="66"/>
      <c r="AC56" s="66"/>
      <c r="AD56" s="66"/>
      <c r="AE56" s="66"/>
      <c r="AG56" s="64" t="s">
        <v>171</v>
      </c>
      <c r="AH56" s="64"/>
      <c r="AI56" s="64"/>
      <c r="AJ56" s="64"/>
      <c r="AK56" s="101"/>
      <c r="AL56" s="64"/>
      <c r="AM56" s="64"/>
      <c r="AN56" s="64"/>
      <c r="AO56" s="101"/>
      <c r="AP56" s="64"/>
      <c r="AQ56" s="64"/>
      <c r="AR56" s="64"/>
      <c r="AS56" s="101"/>
      <c r="AT56" s="64"/>
      <c r="AU56" s="64"/>
      <c r="AV56" s="64"/>
      <c r="AW56" s="101"/>
      <c r="AX56" s="94">
        <f t="shared" si="8"/>
        <v>0</v>
      </c>
      <c r="AY56" s="71">
        <f t="shared" si="10"/>
        <v>0</v>
      </c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</row>
    <row r="57" spans="1:63" x14ac:dyDescent="0.3">
      <c r="A57" s="64" t="s">
        <v>172</v>
      </c>
      <c r="B57" s="64"/>
      <c r="C57" s="64"/>
      <c r="D57" s="64"/>
      <c r="E57" s="101"/>
      <c r="F57" s="64"/>
      <c r="G57" s="64"/>
      <c r="H57" s="64"/>
      <c r="I57" s="101"/>
      <c r="J57" s="64"/>
      <c r="K57" s="64"/>
      <c r="L57" s="64"/>
      <c r="M57" s="101"/>
      <c r="N57" s="64"/>
      <c r="O57" s="64"/>
      <c r="P57" s="64"/>
      <c r="Q57" s="101"/>
      <c r="R57" s="94">
        <f t="shared" si="7"/>
        <v>0</v>
      </c>
      <c r="S57" s="71">
        <f t="shared" si="9"/>
        <v>0</v>
      </c>
      <c r="T57" s="93"/>
      <c r="U57" s="93"/>
      <c r="V57" s="93"/>
      <c r="W57" s="93"/>
      <c r="X57" s="93"/>
      <c r="Y57" s="66"/>
      <c r="Z57" s="66"/>
      <c r="AA57" s="66"/>
      <c r="AB57" s="66"/>
      <c r="AC57" s="66"/>
      <c r="AD57" s="66"/>
      <c r="AE57" s="66"/>
      <c r="AG57" s="64" t="s">
        <v>172</v>
      </c>
      <c r="AH57" s="64"/>
      <c r="AI57" s="64"/>
      <c r="AJ57" s="64"/>
      <c r="AK57" s="101"/>
      <c r="AL57" s="64"/>
      <c r="AM57" s="64"/>
      <c r="AN57" s="64"/>
      <c r="AO57" s="101"/>
      <c r="AP57" s="64"/>
      <c r="AQ57" s="64"/>
      <c r="AR57" s="64"/>
      <c r="AS57" s="101"/>
      <c r="AT57" s="64"/>
      <c r="AU57" s="64"/>
      <c r="AV57" s="64"/>
      <c r="AW57" s="101"/>
      <c r="AX57" s="94">
        <f t="shared" si="8"/>
        <v>0</v>
      </c>
      <c r="AY57" s="71">
        <f t="shared" si="10"/>
        <v>0</v>
      </c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</row>
    <row r="58" spans="1:63" x14ac:dyDescent="0.3">
      <c r="A58" s="68" t="s">
        <v>173</v>
      </c>
      <c r="B58" s="65">
        <f t="shared" ref="B58:Q58" si="11">SUM(B37:B57)</f>
        <v>0</v>
      </c>
      <c r="C58" s="65">
        <f t="shared" si="11"/>
        <v>0</v>
      </c>
      <c r="D58" s="65">
        <f t="shared" si="11"/>
        <v>0</v>
      </c>
      <c r="E58" s="102">
        <f t="shared" si="11"/>
        <v>0</v>
      </c>
      <c r="F58" s="65">
        <f t="shared" si="11"/>
        <v>0</v>
      </c>
      <c r="G58" s="65">
        <f t="shared" si="11"/>
        <v>0</v>
      </c>
      <c r="H58" s="65">
        <f t="shared" si="11"/>
        <v>0</v>
      </c>
      <c r="I58" s="102">
        <f t="shared" si="11"/>
        <v>0</v>
      </c>
      <c r="J58" s="65">
        <f t="shared" si="11"/>
        <v>0</v>
      </c>
      <c r="K58" s="65">
        <f t="shared" si="11"/>
        <v>0</v>
      </c>
      <c r="L58" s="65">
        <f t="shared" si="11"/>
        <v>0</v>
      </c>
      <c r="M58" s="102">
        <f t="shared" si="11"/>
        <v>0</v>
      </c>
      <c r="N58" s="65">
        <f t="shared" si="11"/>
        <v>0</v>
      </c>
      <c r="O58" s="65">
        <f t="shared" si="11"/>
        <v>0</v>
      </c>
      <c r="P58" s="65">
        <f t="shared" si="11"/>
        <v>0</v>
      </c>
      <c r="Q58" s="102">
        <f t="shared" si="11"/>
        <v>0</v>
      </c>
      <c r="R58" s="65">
        <f t="shared" ref="R58:AE58" si="12">SUM(R37:R57)</f>
        <v>0</v>
      </c>
      <c r="S58" s="71">
        <f t="shared" si="12"/>
        <v>0</v>
      </c>
      <c r="T58" s="65">
        <f t="shared" si="12"/>
        <v>0</v>
      </c>
      <c r="U58" s="65">
        <f t="shared" si="12"/>
        <v>0</v>
      </c>
      <c r="V58" s="65">
        <f t="shared" si="12"/>
        <v>0</v>
      </c>
      <c r="W58" s="65">
        <f t="shared" si="12"/>
        <v>0</v>
      </c>
      <c r="X58" s="65">
        <f t="shared" si="12"/>
        <v>0</v>
      </c>
      <c r="Y58" s="65">
        <f t="shared" si="12"/>
        <v>0</v>
      </c>
      <c r="Z58" s="65">
        <f t="shared" si="12"/>
        <v>0</v>
      </c>
      <c r="AA58" s="65">
        <f t="shared" si="12"/>
        <v>0</v>
      </c>
      <c r="AB58" s="65">
        <f t="shared" si="12"/>
        <v>0</v>
      </c>
      <c r="AC58" s="65">
        <f t="shared" si="12"/>
        <v>0</v>
      </c>
      <c r="AD58" s="65">
        <f t="shared" si="12"/>
        <v>0</v>
      </c>
      <c r="AE58" s="65">
        <f t="shared" si="12"/>
        <v>0</v>
      </c>
      <c r="AG58" s="68" t="s">
        <v>173</v>
      </c>
      <c r="AH58" s="65">
        <f t="shared" ref="AH58:AW58" si="13">SUM(AH37:AH57)</f>
        <v>0</v>
      </c>
      <c r="AI58" s="65">
        <f t="shared" si="13"/>
        <v>0</v>
      </c>
      <c r="AJ58" s="65">
        <f t="shared" si="13"/>
        <v>0</v>
      </c>
      <c r="AK58" s="102">
        <f t="shared" si="13"/>
        <v>0</v>
      </c>
      <c r="AL58" s="65">
        <f t="shared" si="13"/>
        <v>0</v>
      </c>
      <c r="AM58" s="65">
        <f t="shared" si="13"/>
        <v>0</v>
      </c>
      <c r="AN58" s="65">
        <f t="shared" si="13"/>
        <v>0</v>
      </c>
      <c r="AO58" s="102">
        <f t="shared" si="13"/>
        <v>0</v>
      </c>
      <c r="AP58" s="65">
        <f t="shared" si="13"/>
        <v>0</v>
      </c>
      <c r="AQ58" s="65">
        <f t="shared" si="13"/>
        <v>0</v>
      </c>
      <c r="AR58" s="65">
        <f t="shared" si="13"/>
        <v>0</v>
      </c>
      <c r="AS58" s="102">
        <f t="shared" si="13"/>
        <v>0</v>
      </c>
      <c r="AT58" s="65">
        <f t="shared" si="13"/>
        <v>0</v>
      </c>
      <c r="AU58" s="65">
        <f t="shared" si="13"/>
        <v>0</v>
      </c>
      <c r="AV58" s="65">
        <f t="shared" si="13"/>
        <v>0</v>
      </c>
      <c r="AW58" s="102">
        <f t="shared" si="13"/>
        <v>0</v>
      </c>
      <c r="AX58" s="95">
        <f t="shared" ref="AX58:BK58" si="14">SUM(AX37:AX57)</f>
        <v>0</v>
      </c>
      <c r="AY58" s="72">
        <f t="shared" si="14"/>
        <v>0</v>
      </c>
      <c r="AZ58" s="65">
        <f t="shared" si="14"/>
        <v>0</v>
      </c>
      <c r="BA58" s="65">
        <f t="shared" si="14"/>
        <v>0</v>
      </c>
      <c r="BB58" s="65">
        <f t="shared" si="14"/>
        <v>0</v>
      </c>
      <c r="BC58" s="65">
        <f t="shared" si="14"/>
        <v>0</v>
      </c>
      <c r="BD58" s="65">
        <f t="shared" si="14"/>
        <v>0</v>
      </c>
      <c r="BE58" s="65">
        <f t="shared" si="14"/>
        <v>0</v>
      </c>
      <c r="BF58" s="65">
        <f t="shared" si="14"/>
        <v>0</v>
      </c>
      <c r="BG58" s="65">
        <f t="shared" si="14"/>
        <v>0</v>
      </c>
      <c r="BH58" s="65">
        <f t="shared" si="14"/>
        <v>0</v>
      </c>
      <c r="BI58" s="65">
        <f t="shared" si="14"/>
        <v>0</v>
      </c>
      <c r="BJ58" s="65">
        <f t="shared" si="14"/>
        <v>0</v>
      </c>
      <c r="BK58" s="65">
        <f t="shared" si="14"/>
        <v>0</v>
      </c>
    </row>
  </sheetData>
  <mergeCells count="44">
    <mergeCell ref="BI4:BK4"/>
    <mergeCell ref="A4:BH4"/>
    <mergeCell ref="BI1:BK1"/>
    <mergeCell ref="BI2:BK2"/>
    <mergeCell ref="BI3:BK3"/>
    <mergeCell ref="A1:BH1"/>
    <mergeCell ref="A2:BH2"/>
    <mergeCell ref="A3:BH3"/>
    <mergeCell ref="AG5:BK5"/>
    <mergeCell ref="A9:A10"/>
    <mergeCell ref="D9:E9"/>
    <mergeCell ref="H9:I9"/>
    <mergeCell ref="B6:BK6"/>
    <mergeCell ref="R9:S9"/>
    <mergeCell ref="A5:AE5"/>
    <mergeCell ref="AJ9:AK9"/>
    <mergeCell ref="AN9:AO9"/>
    <mergeCell ref="Z9:AE9"/>
    <mergeCell ref="AG9:AG10"/>
    <mergeCell ref="L9:M9"/>
    <mergeCell ref="P9:Q9"/>
    <mergeCell ref="B7:BK7"/>
    <mergeCell ref="T9:Y9"/>
    <mergeCell ref="BF35:BK35"/>
    <mergeCell ref="AR9:AS9"/>
    <mergeCell ref="AV9:AW9"/>
    <mergeCell ref="BF9:BK9"/>
    <mergeCell ref="AZ9:BE9"/>
    <mergeCell ref="AX35:AY35"/>
    <mergeCell ref="AZ35:BE35"/>
    <mergeCell ref="AX9:AY9"/>
    <mergeCell ref="A35:A36"/>
    <mergeCell ref="D35:E35"/>
    <mergeCell ref="H35:I35"/>
    <mergeCell ref="L35:M35"/>
    <mergeCell ref="P35:Q35"/>
    <mergeCell ref="AN35:AO35"/>
    <mergeCell ref="AR35:AS35"/>
    <mergeCell ref="AV35:AW35"/>
    <mergeCell ref="R35:S35"/>
    <mergeCell ref="T35:Y35"/>
    <mergeCell ref="Z35:AE35"/>
    <mergeCell ref="AG35:AG36"/>
    <mergeCell ref="AJ35:AK35"/>
  </mergeCells>
  <pageMargins left="0.7" right="0.7" top="0.75" bottom="0.75" header="0.3" footer="0.3"/>
  <pageSetup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1:E35"/>
  <sheetViews>
    <sheetView zoomScale="120" zoomScaleNormal="120" workbookViewId="0">
      <selection activeCell="E5" sqref="E5"/>
    </sheetView>
  </sheetViews>
  <sheetFormatPr baseColWidth="10" defaultColWidth="11.44140625" defaultRowHeight="14.4" x14ac:dyDescent="0.3"/>
  <cols>
    <col min="1" max="1" width="21" customWidth="1"/>
    <col min="2" max="4" width="20.5546875" customWidth="1"/>
    <col min="5" max="5" width="24.33203125" customWidth="1"/>
  </cols>
  <sheetData>
    <row r="1" spans="1:5" s="2" customFormat="1" ht="16.5" customHeight="1" x14ac:dyDescent="0.3">
      <c r="A1" s="320"/>
      <c r="B1" s="323" t="s">
        <v>0</v>
      </c>
      <c r="C1" s="323"/>
      <c r="D1" s="323"/>
      <c r="E1" s="132" t="s">
        <v>1</v>
      </c>
    </row>
    <row r="2" spans="1:5" s="2" customFormat="1" ht="20.25" customHeight="1" x14ac:dyDescent="0.3">
      <c r="A2" s="321"/>
      <c r="B2" s="324" t="s">
        <v>2</v>
      </c>
      <c r="C2" s="324"/>
      <c r="D2" s="324"/>
      <c r="E2" s="133" t="s">
        <v>337</v>
      </c>
    </row>
    <row r="3" spans="1:5" s="2" customFormat="1" ht="30" customHeight="1" x14ac:dyDescent="0.3">
      <c r="A3" s="321"/>
      <c r="B3" s="325" t="s">
        <v>3</v>
      </c>
      <c r="C3" s="325"/>
      <c r="D3" s="325"/>
      <c r="E3" s="133" t="s">
        <v>360</v>
      </c>
    </row>
    <row r="4" spans="1:5" s="2" customFormat="1" ht="16.5" customHeight="1" thickBot="1" x14ac:dyDescent="0.35">
      <c r="A4" s="322"/>
      <c r="B4" s="182"/>
      <c r="C4" s="182"/>
      <c r="D4" s="182"/>
      <c r="E4" s="134" t="s">
        <v>361</v>
      </c>
    </row>
    <row r="5" spans="1:5" s="2" customFormat="1" ht="9" customHeight="1" thickBot="1" x14ac:dyDescent="0.35">
      <c r="A5"/>
      <c r="B5"/>
      <c r="C5"/>
      <c r="D5"/>
      <c r="E5"/>
    </row>
    <row r="6" spans="1:5" ht="14.25" customHeight="1" x14ac:dyDescent="0.3">
      <c r="A6" s="337" t="s">
        <v>174</v>
      </c>
      <c r="B6" s="241"/>
      <c r="C6" s="241"/>
      <c r="D6" s="241"/>
      <c r="E6" s="338"/>
    </row>
    <row r="7" spans="1:5" ht="15.75" customHeight="1" thickBot="1" x14ac:dyDescent="0.35">
      <c r="A7" s="141" t="s">
        <v>175</v>
      </c>
      <c r="B7" s="142" t="s">
        <v>176</v>
      </c>
      <c r="C7" s="326" t="s">
        <v>177</v>
      </c>
      <c r="D7" s="326"/>
      <c r="E7" s="327"/>
    </row>
    <row r="8" spans="1:5" x14ac:dyDescent="0.3">
      <c r="A8" s="139"/>
      <c r="B8" s="140"/>
      <c r="C8" s="331"/>
      <c r="D8" s="332"/>
      <c r="E8" s="333"/>
    </row>
    <row r="9" spans="1:5" x14ac:dyDescent="0.3">
      <c r="A9" s="136"/>
      <c r="B9" s="135"/>
      <c r="C9" s="328"/>
      <c r="D9" s="329"/>
      <c r="E9" s="330"/>
    </row>
    <row r="10" spans="1:5" x14ac:dyDescent="0.3">
      <c r="A10" s="136"/>
      <c r="B10" s="135"/>
      <c r="C10" s="328"/>
      <c r="D10" s="329"/>
      <c r="E10" s="330"/>
    </row>
    <row r="11" spans="1:5" x14ac:dyDescent="0.3">
      <c r="A11" s="136"/>
      <c r="B11" s="135"/>
      <c r="C11" s="328"/>
      <c r="D11" s="329"/>
      <c r="E11" s="330"/>
    </row>
    <row r="12" spans="1:5" x14ac:dyDescent="0.3">
      <c r="A12" s="136"/>
      <c r="B12" s="135"/>
      <c r="C12" s="328"/>
      <c r="D12" s="329"/>
      <c r="E12" s="330"/>
    </row>
    <row r="13" spans="1:5" x14ac:dyDescent="0.3">
      <c r="A13" s="136"/>
      <c r="B13" s="135"/>
      <c r="C13" s="328"/>
      <c r="D13" s="329"/>
      <c r="E13" s="330"/>
    </row>
    <row r="14" spans="1:5" x14ac:dyDescent="0.3">
      <c r="A14" s="136"/>
      <c r="B14" s="135"/>
      <c r="C14" s="328"/>
      <c r="D14" s="329"/>
      <c r="E14" s="330"/>
    </row>
    <row r="15" spans="1:5" x14ac:dyDescent="0.3">
      <c r="A15" s="136"/>
      <c r="B15" s="135"/>
      <c r="C15" s="328"/>
      <c r="D15" s="329"/>
      <c r="E15" s="330"/>
    </row>
    <row r="16" spans="1:5" x14ac:dyDescent="0.3">
      <c r="A16" s="136"/>
      <c r="B16" s="135"/>
      <c r="C16" s="328"/>
      <c r="D16" s="329"/>
      <c r="E16" s="330"/>
    </row>
    <row r="17" spans="1:5" x14ac:dyDescent="0.3">
      <c r="A17" s="136"/>
      <c r="B17" s="135"/>
      <c r="C17" s="328"/>
      <c r="D17" s="329"/>
      <c r="E17" s="330"/>
    </row>
    <row r="18" spans="1:5" x14ac:dyDescent="0.3">
      <c r="A18" s="136"/>
      <c r="B18" s="135"/>
      <c r="C18" s="328"/>
      <c r="D18" s="329"/>
      <c r="E18" s="330"/>
    </row>
    <row r="19" spans="1:5" x14ac:dyDescent="0.3">
      <c r="A19" s="136"/>
      <c r="B19" s="135"/>
      <c r="C19" s="328"/>
      <c r="D19" s="329"/>
      <c r="E19" s="330"/>
    </row>
    <row r="20" spans="1:5" x14ac:dyDescent="0.3">
      <c r="A20" s="136"/>
      <c r="B20" s="135"/>
      <c r="C20" s="328"/>
      <c r="D20" s="329"/>
      <c r="E20" s="330"/>
    </row>
    <row r="21" spans="1:5" x14ac:dyDescent="0.3">
      <c r="A21" s="136"/>
      <c r="B21" s="135"/>
      <c r="C21" s="328"/>
      <c r="D21" s="329"/>
      <c r="E21" s="330"/>
    </row>
    <row r="22" spans="1:5" x14ac:dyDescent="0.3">
      <c r="A22" s="136"/>
      <c r="B22" s="135"/>
      <c r="C22" s="328"/>
      <c r="D22" s="329"/>
      <c r="E22" s="330"/>
    </row>
    <row r="23" spans="1:5" x14ac:dyDescent="0.3">
      <c r="A23" s="136"/>
      <c r="B23" s="135"/>
      <c r="C23" s="328"/>
      <c r="D23" s="329"/>
      <c r="E23" s="330"/>
    </row>
    <row r="24" spans="1:5" x14ac:dyDescent="0.3">
      <c r="A24" s="136"/>
      <c r="B24" s="135"/>
      <c r="C24" s="328"/>
      <c r="D24" s="329"/>
      <c r="E24" s="330"/>
    </row>
    <row r="25" spans="1:5" x14ac:dyDescent="0.3">
      <c r="A25" s="136"/>
      <c r="B25" s="135"/>
      <c r="C25" s="328"/>
      <c r="D25" s="329"/>
      <c r="E25" s="330"/>
    </row>
    <row r="26" spans="1:5" x14ac:dyDescent="0.3">
      <c r="A26" s="136"/>
      <c r="B26" s="135"/>
      <c r="C26" s="328"/>
      <c r="D26" s="329"/>
      <c r="E26" s="330"/>
    </row>
    <row r="27" spans="1:5" x14ac:dyDescent="0.3">
      <c r="A27" s="136"/>
      <c r="B27" s="135"/>
      <c r="C27" s="328"/>
      <c r="D27" s="329"/>
      <c r="E27" s="330"/>
    </row>
    <row r="28" spans="1:5" x14ac:dyDescent="0.3">
      <c r="A28" s="136"/>
      <c r="B28" s="135"/>
      <c r="C28" s="328"/>
      <c r="D28" s="329"/>
      <c r="E28" s="330"/>
    </row>
    <row r="29" spans="1:5" x14ac:dyDescent="0.3">
      <c r="A29" s="136"/>
      <c r="B29" s="135"/>
      <c r="C29" s="328"/>
      <c r="D29" s="329"/>
      <c r="E29" s="330"/>
    </row>
    <row r="30" spans="1:5" x14ac:dyDescent="0.3">
      <c r="A30" s="136"/>
      <c r="B30" s="135"/>
      <c r="C30" s="328"/>
      <c r="D30" s="329"/>
      <c r="E30" s="330"/>
    </row>
    <row r="31" spans="1:5" x14ac:dyDescent="0.3">
      <c r="A31" s="136"/>
      <c r="B31" s="135"/>
      <c r="C31" s="328"/>
      <c r="D31" s="329"/>
      <c r="E31" s="330"/>
    </row>
    <row r="32" spans="1:5" x14ac:dyDescent="0.3">
      <c r="A32" s="136"/>
      <c r="B32" s="135"/>
      <c r="C32" s="328"/>
      <c r="D32" s="329"/>
      <c r="E32" s="330"/>
    </row>
    <row r="33" spans="1:5" x14ac:dyDescent="0.3">
      <c r="A33" s="136"/>
      <c r="B33" s="135"/>
      <c r="C33" s="328"/>
      <c r="D33" s="329"/>
      <c r="E33" s="330"/>
    </row>
    <row r="34" spans="1:5" x14ac:dyDescent="0.3">
      <c r="A34" s="136"/>
      <c r="B34" s="135"/>
      <c r="C34" s="328"/>
      <c r="D34" s="329"/>
      <c r="E34" s="330"/>
    </row>
    <row r="35" spans="1:5" ht="15" thickBot="1" x14ac:dyDescent="0.35">
      <c r="A35" s="137"/>
      <c r="B35" s="138"/>
      <c r="C35" s="334"/>
      <c r="D35" s="335"/>
      <c r="E35" s="336"/>
    </row>
  </sheetData>
  <mergeCells count="34">
    <mergeCell ref="C35:E35"/>
    <mergeCell ref="A6:E6"/>
    <mergeCell ref="C25:E25"/>
    <mergeCell ref="C26:E26"/>
    <mergeCell ref="C27:E27"/>
    <mergeCell ref="C28:E28"/>
    <mergeCell ref="C23:E23"/>
    <mergeCell ref="C24:E24"/>
    <mergeCell ref="C31:E31"/>
    <mergeCell ref="C32:E32"/>
    <mergeCell ref="C33:E33"/>
    <mergeCell ref="C34:E34"/>
    <mergeCell ref="C15:E15"/>
    <mergeCell ref="C16:E16"/>
    <mergeCell ref="C17:E17"/>
    <mergeCell ref="C18:E18"/>
    <mergeCell ref="C29:E29"/>
    <mergeCell ref="C30:E30"/>
    <mergeCell ref="C19:E19"/>
    <mergeCell ref="C20:E20"/>
    <mergeCell ref="C8:E8"/>
    <mergeCell ref="C21:E21"/>
    <mergeCell ref="C22:E22"/>
    <mergeCell ref="C9:E9"/>
    <mergeCell ref="C10:E10"/>
    <mergeCell ref="C11:E11"/>
    <mergeCell ref="C12:E12"/>
    <mergeCell ref="C13:E13"/>
    <mergeCell ref="C14:E14"/>
    <mergeCell ref="A1:A4"/>
    <mergeCell ref="B1:D1"/>
    <mergeCell ref="B2:D2"/>
    <mergeCell ref="B3:D4"/>
    <mergeCell ref="C7:E7"/>
  </mergeCells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6"/>
  <sheetViews>
    <sheetView zoomScale="91" workbookViewId="0">
      <selection activeCell="C28" sqref="C28"/>
    </sheetView>
  </sheetViews>
  <sheetFormatPr baseColWidth="10" defaultColWidth="11.44140625" defaultRowHeight="13.8" x14ac:dyDescent="0.3"/>
  <cols>
    <col min="1" max="1" width="44.109375" style="34" customWidth="1"/>
    <col min="2" max="2" width="61.88671875" style="34" customWidth="1"/>
    <col min="3" max="3" width="61.109375" style="34" customWidth="1"/>
    <col min="4" max="4" width="81" style="34" customWidth="1"/>
    <col min="5" max="5" width="32.88671875" style="60" customWidth="1"/>
    <col min="6" max="6" width="19" style="34" customWidth="1"/>
    <col min="7" max="7" width="29.44140625" style="34" customWidth="1"/>
    <col min="8" max="8" width="36.33203125" style="34" customWidth="1"/>
    <col min="9" max="9" width="40" style="34" customWidth="1"/>
    <col min="10" max="16384" width="11.44140625" style="34"/>
  </cols>
  <sheetData>
    <row r="1" spans="1:9" s="48" customFormat="1" x14ac:dyDescent="0.3">
      <c r="A1" s="47" t="s">
        <v>178</v>
      </c>
      <c r="B1" s="47" t="s">
        <v>179</v>
      </c>
      <c r="C1" s="47" t="s">
        <v>180</v>
      </c>
      <c r="D1" s="47" t="s">
        <v>181</v>
      </c>
      <c r="E1" s="47" t="s">
        <v>182</v>
      </c>
      <c r="F1" s="47" t="s">
        <v>183</v>
      </c>
      <c r="G1" s="47" t="s">
        <v>184</v>
      </c>
      <c r="H1" s="47" t="s">
        <v>136</v>
      </c>
      <c r="I1" s="47" t="s">
        <v>185</v>
      </c>
    </row>
    <row r="2" spans="1:9" s="48" customFormat="1" x14ac:dyDescent="0.3">
      <c r="A2" s="49" t="s">
        <v>186</v>
      </c>
      <c r="B2" s="43" t="s">
        <v>187</v>
      </c>
      <c r="C2" s="49" t="s">
        <v>188</v>
      </c>
      <c r="D2" s="50" t="s">
        <v>189</v>
      </c>
      <c r="E2" s="44" t="s">
        <v>190</v>
      </c>
      <c r="F2" s="51" t="s">
        <v>191</v>
      </c>
      <c r="G2" s="52" t="s">
        <v>192</v>
      </c>
      <c r="H2" s="52" t="s">
        <v>193</v>
      </c>
      <c r="I2" s="51" t="s">
        <v>194</v>
      </c>
    </row>
    <row r="3" spans="1:9" x14ac:dyDescent="0.3">
      <c r="A3" s="49" t="s">
        <v>195</v>
      </c>
      <c r="B3" s="43" t="s">
        <v>196</v>
      </c>
      <c r="C3" s="49" t="s">
        <v>197</v>
      </c>
      <c r="D3" s="53" t="s">
        <v>198</v>
      </c>
      <c r="E3" s="44" t="s">
        <v>199</v>
      </c>
      <c r="F3" s="51" t="s">
        <v>200</v>
      </c>
      <c r="G3" s="52" t="s">
        <v>201</v>
      </c>
      <c r="H3" s="52" t="s">
        <v>145</v>
      </c>
      <c r="I3" s="51" t="s">
        <v>202</v>
      </c>
    </row>
    <row r="4" spans="1:9" x14ac:dyDescent="0.3">
      <c r="A4" s="49" t="s">
        <v>203</v>
      </c>
      <c r="B4" s="43" t="s">
        <v>204</v>
      </c>
      <c r="C4" s="49" t="s">
        <v>205</v>
      </c>
      <c r="D4" s="53" t="s">
        <v>206</v>
      </c>
      <c r="E4" s="44" t="s">
        <v>207</v>
      </c>
      <c r="F4" s="51" t="s">
        <v>208</v>
      </c>
      <c r="G4" s="52" t="s">
        <v>209</v>
      </c>
      <c r="H4" s="52" t="s">
        <v>140</v>
      </c>
      <c r="I4" s="51" t="s">
        <v>210</v>
      </c>
    </row>
    <row r="5" spans="1:9" x14ac:dyDescent="0.3">
      <c r="A5" s="49" t="s">
        <v>211</v>
      </c>
      <c r="B5" s="43" t="s">
        <v>212</v>
      </c>
      <c r="C5" s="49" t="s">
        <v>213</v>
      </c>
      <c r="D5" s="53" t="s">
        <v>214</v>
      </c>
      <c r="E5" s="44" t="s">
        <v>215</v>
      </c>
      <c r="F5" s="51" t="s">
        <v>216</v>
      </c>
      <c r="G5" s="52" t="s">
        <v>217</v>
      </c>
      <c r="H5" s="52" t="s">
        <v>141</v>
      </c>
      <c r="I5" s="51" t="s">
        <v>218</v>
      </c>
    </row>
    <row r="6" spans="1:9" ht="27.6" x14ac:dyDescent="0.3">
      <c r="A6" s="49" t="s">
        <v>219</v>
      </c>
      <c r="B6" s="43" t="s">
        <v>220</v>
      </c>
      <c r="C6" s="49" t="s">
        <v>221</v>
      </c>
      <c r="D6" s="53" t="s">
        <v>222</v>
      </c>
      <c r="E6" s="44" t="s">
        <v>223</v>
      </c>
      <c r="G6" s="52" t="s">
        <v>224</v>
      </c>
      <c r="H6" s="52" t="s">
        <v>142</v>
      </c>
      <c r="I6" s="51" t="s">
        <v>225</v>
      </c>
    </row>
    <row r="7" spans="1:9" x14ac:dyDescent="0.3">
      <c r="B7" s="43" t="s">
        <v>226</v>
      </c>
      <c r="C7" s="49" t="s">
        <v>227</v>
      </c>
      <c r="D7" s="53" t="s">
        <v>228</v>
      </c>
      <c r="E7" s="51" t="s">
        <v>229</v>
      </c>
      <c r="G7" s="44" t="s">
        <v>151</v>
      </c>
      <c r="H7" s="52" t="s">
        <v>143</v>
      </c>
      <c r="I7" s="51" t="s">
        <v>230</v>
      </c>
    </row>
    <row r="8" spans="1:9" ht="27.6" x14ac:dyDescent="0.3">
      <c r="A8" s="54"/>
      <c r="B8" s="43" t="s">
        <v>231</v>
      </c>
      <c r="C8" s="49" t="s">
        <v>232</v>
      </c>
      <c r="D8" s="53" t="s">
        <v>233</v>
      </c>
      <c r="E8" s="51" t="s">
        <v>234</v>
      </c>
      <c r="I8" s="51" t="s">
        <v>235</v>
      </c>
    </row>
    <row r="9" spans="1:9" ht="32.1" customHeight="1" x14ac:dyDescent="0.3">
      <c r="A9" s="54"/>
      <c r="B9" s="43" t="s">
        <v>236</v>
      </c>
      <c r="C9" s="49" t="s">
        <v>237</v>
      </c>
      <c r="D9" s="53" t="s">
        <v>238</v>
      </c>
      <c r="E9" s="51" t="s">
        <v>239</v>
      </c>
      <c r="I9" s="51" t="s">
        <v>240</v>
      </c>
    </row>
    <row r="10" spans="1:9" x14ac:dyDescent="0.3">
      <c r="A10" s="54"/>
      <c r="B10" s="43" t="s">
        <v>241</v>
      </c>
      <c r="C10" s="49" t="s">
        <v>242</v>
      </c>
      <c r="D10" s="53" t="s">
        <v>243</v>
      </c>
      <c r="E10" s="51" t="s">
        <v>244</v>
      </c>
      <c r="I10" s="51" t="s">
        <v>245</v>
      </c>
    </row>
    <row r="11" spans="1:9" x14ac:dyDescent="0.3">
      <c r="A11" s="54"/>
      <c r="B11" s="43" t="s">
        <v>246</v>
      </c>
      <c r="C11" s="49" t="s">
        <v>247</v>
      </c>
      <c r="D11" s="53" t="s">
        <v>248</v>
      </c>
      <c r="E11" s="51" t="s">
        <v>249</v>
      </c>
      <c r="I11" s="51" t="s">
        <v>250</v>
      </c>
    </row>
    <row r="12" spans="1:9" ht="27.6" x14ac:dyDescent="0.3">
      <c r="A12" s="54"/>
      <c r="B12" s="43" t="s">
        <v>251</v>
      </c>
      <c r="C12" s="49" t="s">
        <v>252</v>
      </c>
      <c r="D12" s="53" t="s">
        <v>253</v>
      </c>
      <c r="E12" s="51" t="s">
        <v>254</v>
      </c>
      <c r="I12" s="51" t="s">
        <v>255</v>
      </c>
    </row>
    <row r="13" spans="1:9" x14ac:dyDescent="0.3">
      <c r="A13" s="54"/>
      <c r="B13" s="148" t="s">
        <v>256</v>
      </c>
      <c r="D13" s="53" t="s">
        <v>257</v>
      </c>
      <c r="E13" s="51" t="s">
        <v>258</v>
      </c>
      <c r="I13" s="51" t="s">
        <v>259</v>
      </c>
    </row>
    <row r="14" spans="1:9" x14ac:dyDescent="0.3">
      <c r="A14" s="54"/>
      <c r="B14" s="43" t="s">
        <v>260</v>
      </c>
      <c r="C14" s="54"/>
      <c r="D14" s="53" t="s">
        <v>261</v>
      </c>
      <c r="E14" s="51" t="s">
        <v>262</v>
      </c>
    </row>
    <row r="15" spans="1:9" x14ac:dyDescent="0.3">
      <c r="A15" s="54"/>
      <c r="B15" s="43" t="s">
        <v>263</v>
      </c>
      <c r="C15" s="54"/>
      <c r="D15" s="53" t="s">
        <v>264</v>
      </c>
      <c r="E15" s="51" t="s">
        <v>265</v>
      </c>
    </row>
    <row r="16" spans="1:9" x14ac:dyDescent="0.3">
      <c r="A16" s="54"/>
      <c r="B16" s="43" t="s">
        <v>266</v>
      </c>
      <c r="C16" s="54"/>
      <c r="D16" s="53" t="s">
        <v>267</v>
      </c>
      <c r="E16" s="55"/>
    </row>
    <row r="17" spans="1:5" x14ac:dyDescent="0.3">
      <c r="A17" s="54"/>
      <c r="B17" s="43" t="s">
        <v>268</v>
      </c>
      <c r="C17" s="54"/>
      <c r="D17" s="53" t="s">
        <v>269</v>
      </c>
      <c r="E17" s="55"/>
    </row>
    <row r="18" spans="1:5" x14ac:dyDescent="0.3">
      <c r="A18" s="54"/>
      <c r="B18" s="43" t="s">
        <v>270</v>
      </c>
      <c r="C18" s="54"/>
      <c r="D18" s="53" t="s">
        <v>271</v>
      </c>
      <c r="E18" s="55"/>
    </row>
    <row r="19" spans="1:5" x14ac:dyDescent="0.3">
      <c r="A19" s="54"/>
      <c r="B19" s="43" t="s">
        <v>272</v>
      </c>
      <c r="C19" s="54"/>
      <c r="D19" s="53" t="s">
        <v>273</v>
      </c>
      <c r="E19" s="55"/>
    </row>
    <row r="20" spans="1:5" x14ac:dyDescent="0.3">
      <c r="A20" s="54"/>
      <c r="B20" s="43" t="s">
        <v>274</v>
      </c>
      <c r="C20" s="54"/>
      <c r="D20" s="53" t="s">
        <v>275</v>
      </c>
      <c r="E20" s="55"/>
    </row>
    <row r="21" spans="1:5" x14ac:dyDescent="0.3">
      <c r="B21" s="43" t="s">
        <v>276</v>
      </c>
      <c r="D21" s="53" t="s">
        <v>277</v>
      </c>
      <c r="E21" s="55"/>
    </row>
    <row r="22" spans="1:5" x14ac:dyDescent="0.3">
      <c r="B22" s="43" t="s">
        <v>278</v>
      </c>
      <c r="D22" s="53" t="s">
        <v>279</v>
      </c>
      <c r="E22" s="55"/>
    </row>
    <row r="23" spans="1:5" x14ac:dyDescent="0.3">
      <c r="B23" s="43" t="s">
        <v>280</v>
      </c>
      <c r="D23" s="53" t="s">
        <v>281</v>
      </c>
      <c r="E23" s="55"/>
    </row>
    <row r="24" spans="1:5" x14ac:dyDescent="0.3">
      <c r="D24" s="56" t="s">
        <v>282</v>
      </c>
      <c r="E24" s="56" t="s">
        <v>283</v>
      </c>
    </row>
    <row r="25" spans="1:5" x14ac:dyDescent="0.3">
      <c r="D25" s="57" t="s">
        <v>284</v>
      </c>
      <c r="E25" s="51" t="s">
        <v>285</v>
      </c>
    </row>
    <row r="26" spans="1:5" x14ac:dyDescent="0.3">
      <c r="D26" s="57" t="s">
        <v>286</v>
      </c>
      <c r="E26" s="51" t="s">
        <v>287</v>
      </c>
    </row>
    <row r="27" spans="1:5" x14ac:dyDescent="0.3">
      <c r="D27" s="339" t="s">
        <v>288</v>
      </c>
      <c r="E27" s="51" t="s">
        <v>289</v>
      </c>
    </row>
    <row r="28" spans="1:5" x14ac:dyDescent="0.3">
      <c r="D28" s="340"/>
      <c r="E28" s="51" t="s">
        <v>290</v>
      </c>
    </row>
    <row r="29" spans="1:5" x14ac:dyDescent="0.3">
      <c r="D29" s="340"/>
      <c r="E29" s="51" t="s">
        <v>291</v>
      </c>
    </row>
    <row r="30" spans="1:5" x14ac:dyDescent="0.3">
      <c r="D30" s="341"/>
      <c r="E30" s="51" t="s">
        <v>292</v>
      </c>
    </row>
    <row r="31" spans="1:5" x14ac:dyDescent="0.3">
      <c r="D31" s="57" t="s">
        <v>293</v>
      </c>
      <c r="E31" s="51" t="s">
        <v>294</v>
      </c>
    </row>
    <row r="32" spans="1:5" x14ac:dyDescent="0.3">
      <c r="D32" s="57" t="s">
        <v>295</v>
      </c>
      <c r="E32" s="51" t="s">
        <v>296</v>
      </c>
    </row>
    <row r="33" spans="4:5" x14ac:dyDescent="0.3">
      <c r="D33" s="57" t="s">
        <v>297</v>
      </c>
      <c r="E33" s="51" t="s">
        <v>298</v>
      </c>
    </row>
    <row r="34" spans="4:5" x14ac:dyDescent="0.3">
      <c r="D34" s="57" t="s">
        <v>299</v>
      </c>
      <c r="E34" s="51" t="s">
        <v>300</v>
      </c>
    </row>
    <row r="35" spans="4:5" x14ac:dyDescent="0.3">
      <c r="D35" s="57" t="s">
        <v>301</v>
      </c>
      <c r="E35" s="51" t="s">
        <v>302</v>
      </c>
    </row>
    <row r="36" spans="4:5" x14ac:dyDescent="0.3">
      <c r="D36" s="57" t="s">
        <v>303</v>
      </c>
      <c r="E36" s="51" t="s">
        <v>304</v>
      </c>
    </row>
    <row r="37" spans="4:5" x14ac:dyDescent="0.3">
      <c r="D37" s="57" t="s">
        <v>305</v>
      </c>
      <c r="E37" s="51" t="s">
        <v>306</v>
      </c>
    </row>
    <row r="38" spans="4:5" x14ac:dyDescent="0.3">
      <c r="D38" s="57" t="s">
        <v>307</v>
      </c>
      <c r="E38" s="51" t="s">
        <v>308</v>
      </c>
    </row>
    <row r="39" spans="4:5" x14ac:dyDescent="0.3">
      <c r="D39" s="58" t="s">
        <v>309</v>
      </c>
      <c r="E39" s="51" t="s">
        <v>310</v>
      </c>
    </row>
    <row r="40" spans="4:5" x14ac:dyDescent="0.3">
      <c r="D40" s="58" t="s">
        <v>311</v>
      </c>
      <c r="E40" s="51" t="s">
        <v>312</v>
      </c>
    </row>
    <row r="41" spans="4:5" x14ac:dyDescent="0.3">
      <c r="D41" s="57" t="s">
        <v>313</v>
      </c>
      <c r="E41" s="51" t="s">
        <v>314</v>
      </c>
    </row>
    <row r="42" spans="4:5" x14ac:dyDescent="0.3">
      <c r="D42" s="57" t="s">
        <v>315</v>
      </c>
      <c r="E42" s="51" t="s">
        <v>316</v>
      </c>
    </row>
    <row r="43" spans="4:5" x14ac:dyDescent="0.3">
      <c r="D43" s="58" t="s">
        <v>317</v>
      </c>
      <c r="E43" s="51" t="s">
        <v>318</v>
      </c>
    </row>
    <row r="44" spans="4:5" x14ac:dyDescent="0.3">
      <c r="D44" s="59" t="s">
        <v>319</v>
      </c>
      <c r="E44" s="51" t="s">
        <v>320</v>
      </c>
    </row>
    <row r="45" spans="4:5" x14ac:dyDescent="0.3">
      <c r="D45" s="53" t="s">
        <v>321</v>
      </c>
      <c r="E45" s="51" t="s">
        <v>322</v>
      </c>
    </row>
    <row r="46" spans="4:5" x14ac:dyDescent="0.3">
      <c r="D46" s="53" t="s">
        <v>323</v>
      </c>
      <c r="E46" s="51" t="s">
        <v>324</v>
      </c>
    </row>
    <row r="47" spans="4:5" x14ac:dyDescent="0.3">
      <c r="D47" s="53" t="s">
        <v>325</v>
      </c>
      <c r="E47" s="51" t="s">
        <v>326</v>
      </c>
    </row>
    <row r="48" spans="4:5" x14ac:dyDescent="0.3">
      <c r="D48" s="53" t="s">
        <v>327</v>
      </c>
      <c r="E48" s="51" t="s">
        <v>328</v>
      </c>
    </row>
    <row r="49" spans="4:4" x14ac:dyDescent="0.3">
      <c r="D49" s="56" t="s">
        <v>329</v>
      </c>
    </row>
    <row r="50" spans="4:4" x14ac:dyDescent="0.3">
      <c r="D50" s="53" t="s">
        <v>330</v>
      </c>
    </row>
    <row r="51" spans="4:4" x14ac:dyDescent="0.3">
      <c r="D51" s="53" t="s">
        <v>331</v>
      </c>
    </row>
    <row r="52" spans="4:4" x14ac:dyDescent="0.3">
      <c r="D52" s="56" t="s">
        <v>332</v>
      </c>
    </row>
    <row r="53" spans="4:4" x14ac:dyDescent="0.3">
      <c r="D53" s="59" t="s">
        <v>333</v>
      </c>
    </row>
    <row r="54" spans="4:4" x14ac:dyDescent="0.3">
      <c r="D54" s="59" t="s">
        <v>334</v>
      </c>
    </row>
    <row r="55" spans="4:4" x14ac:dyDescent="0.3">
      <c r="D55" s="59" t="s">
        <v>335</v>
      </c>
    </row>
    <row r="56" spans="4:4" x14ac:dyDescent="0.3">
      <c r="D56" s="59" t="s">
        <v>336</v>
      </c>
    </row>
  </sheetData>
  <mergeCells count="1">
    <mergeCell ref="D27:D30"/>
  </mergeCells>
  <pageMargins left="0.7" right="0.7" top="0.75" bottom="0.75" header="0.3" footer="0.3"/>
  <pageSetup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53E9B-80F2-4CB8-805C-07B06D2AA69C}">
  <sheetPr>
    <tabColor theme="7" tint="0.39997558519241921"/>
    <pageSetUpPr fitToPage="1"/>
  </sheetPr>
  <dimension ref="A1:AO61"/>
  <sheetViews>
    <sheetView showGridLines="0" topLeftCell="A50" zoomScale="60" zoomScaleNormal="60" workbookViewId="0">
      <selection activeCell="A41" sqref="A41:A60"/>
    </sheetView>
  </sheetViews>
  <sheetFormatPr baseColWidth="10" defaultColWidth="10.88671875" defaultRowHeight="14.4" x14ac:dyDescent="0.3"/>
  <cols>
    <col min="1" max="1" width="38.44140625" style="2" customWidth="1"/>
    <col min="2" max="2" width="20.5546875" style="2" customWidth="1"/>
    <col min="3" max="14" width="20.6640625" style="2" customWidth="1"/>
    <col min="15" max="15" width="20.5546875" style="2" customWidth="1"/>
    <col min="16" max="16" width="32.44140625" style="2" customWidth="1"/>
    <col min="17" max="27" width="18.109375" style="2" customWidth="1"/>
    <col min="28" max="28" width="22.6640625" style="2" customWidth="1"/>
    <col min="29" max="29" width="19" style="2" customWidth="1"/>
    <col min="30" max="30" width="19.44140625" style="2" customWidth="1"/>
    <col min="31" max="31" width="20.5546875" style="2" customWidth="1"/>
    <col min="32" max="32" width="22.88671875" style="2" customWidth="1"/>
    <col min="33" max="33" width="18.44140625" style="2" bestFit="1" customWidth="1"/>
    <col min="34" max="34" width="8.44140625" style="2" customWidth="1"/>
    <col min="35" max="35" width="18.44140625" style="2" bestFit="1" customWidth="1"/>
    <col min="36" max="36" width="5.6640625" style="2" customWidth="1"/>
    <col min="37" max="37" width="18.44140625" style="2" bestFit="1" customWidth="1"/>
    <col min="38" max="38" width="4.6640625" style="2" customWidth="1"/>
    <col min="39" max="39" width="23" style="2" bestFit="1" customWidth="1"/>
    <col min="40" max="40" width="10.88671875" style="2"/>
    <col min="41" max="41" width="18.44140625" style="2" bestFit="1" customWidth="1"/>
    <col min="42" max="42" width="16.109375" style="2" customWidth="1"/>
    <col min="43" max="16384" width="10.88671875" style="2"/>
  </cols>
  <sheetData>
    <row r="1" spans="1:31" ht="32.25" customHeight="1" thickBot="1" x14ac:dyDescent="0.35">
      <c r="A1" s="172"/>
      <c r="B1" s="175" t="s">
        <v>0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7"/>
      <c r="AB1" s="184" t="s">
        <v>1</v>
      </c>
      <c r="AC1" s="185"/>
      <c r="AD1" s="185"/>
      <c r="AE1" s="186"/>
    </row>
    <row r="2" spans="1:31" ht="30.75" customHeight="1" thickBot="1" x14ac:dyDescent="0.35">
      <c r="A2" s="173"/>
      <c r="B2" s="175" t="s">
        <v>2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7"/>
      <c r="AB2" s="184" t="s">
        <v>337</v>
      </c>
      <c r="AC2" s="185"/>
      <c r="AD2" s="185"/>
      <c r="AE2" s="186"/>
    </row>
    <row r="3" spans="1:31" ht="24" customHeight="1" thickBot="1" x14ac:dyDescent="0.35">
      <c r="A3" s="173"/>
      <c r="B3" s="178" t="s">
        <v>3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80"/>
      <c r="AB3" s="184" t="s">
        <v>360</v>
      </c>
      <c r="AC3" s="185"/>
      <c r="AD3" s="185"/>
      <c r="AE3" s="186"/>
    </row>
    <row r="4" spans="1:31" ht="21.75" customHeight="1" thickBot="1" x14ac:dyDescent="0.35">
      <c r="A4" s="174"/>
      <c r="B4" s="181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3"/>
      <c r="AB4" s="187" t="s">
        <v>4</v>
      </c>
      <c r="AC4" s="188"/>
      <c r="AD4" s="188"/>
      <c r="AE4" s="189"/>
    </row>
    <row r="5" spans="1:31" ht="9" customHeight="1" thickBot="1" x14ac:dyDescent="0.35">
      <c r="A5" s="3"/>
      <c r="B5" s="104"/>
      <c r="C5" s="10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  <c r="AD5" s="7"/>
      <c r="AE5" s="8"/>
    </row>
    <row r="6" spans="1:31" ht="9" customHeight="1" thickBot="1" x14ac:dyDescent="0.35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4"/>
      <c r="AB6" s="4"/>
      <c r="AD6" s="7"/>
      <c r="AE6" s="8"/>
    </row>
    <row r="7" spans="1:31" x14ac:dyDescent="0.3">
      <c r="A7" s="190" t="s">
        <v>5</v>
      </c>
      <c r="B7" s="191"/>
      <c r="C7" s="222"/>
      <c r="D7" s="190" t="s">
        <v>6</v>
      </c>
      <c r="E7" s="196"/>
      <c r="F7" s="196"/>
      <c r="G7" s="196"/>
      <c r="H7" s="191"/>
      <c r="I7" s="216" t="s">
        <v>7</v>
      </c>
      <c r="J7" s="217"/>
      <c r="K7" s="190" t="s">
        <v>8</v>
      </c>
      <c r="L7" s="191"/>
      <c r="M7" s="208" t="s">
        <v>9</v>
      </c>
      <c r="N7" s="209"/>
      <c r="O7" s="342" t="s">
        <v>362</v>
      </c>
      <c r="P7" s="343"/>
      <c r="Q7" s="4"/>
      <c r="R7" s="4"/>
      <c r="S7" s="4"/>
      <c r="T7" s="4"/>
      <c r="U7" s="4"/>
      <c r="V7" s="4"/>
      <c r="W7" s="4"/>
      <c r="X7" s="4"/>
      <c r="Y7" s="4"/>
      <c r="Z7" s="5"/>
      <c r="AA7" s="4"/>
      <c r="AB7" s="4"/>
      <c r="AD7" s="7"/>
      <c r="AE7" s="8"/>
    </row>
    <row r="8" spans="1:31" x14ac:dyDescent="0.3">
      <c r="A8" s="192"/>
      <c r="B8" s="193"/>
      <c r="C8" s="223"/>
      <c r="D8" s="192"/>
      <c r="E8" s="197"/>
      <c r="F8" s="197"/>
      <c r="G8" s="197"/>
      <c r="H8" s="193"/>
      <c r="I8" s="218"/>
      <c r="J8" s="219"/>
      <c r="K8" s="192"/>
      <c r="L8" s="193"/>
      <c r="M8" s="225" t="s">
        <v>10</v>
      </c>
      <c r="N8" s="226"/>
      <c r="O8" s="210"/>
      <c r="P8" s="211"/>
      <c r="Q8" s="4"/>
      <c r="R8" s="4"/>
      <c r="S8" s="4"/>
      <c r="T8" s="4"/>
      <c r="U8" s="4"/>
      <c r="V8" s="4"/>
      <c r="W8" s="4"/>
      <c r="X8" s="4"/>
      <c r="Y8" s="4"/>
      <c r="Z8" s="5"/>
      <c r="AA8" s="4"/>
      <c r="AB8" s="4"/>
      <c r="AD8" s="7"/>
      <c r="AE8" s="8"/>
    </row>
    <row r="9" spans="1:31" ht="15" thickBot="1" x14ac:dyDescent="0.35">
      <c r="A9" s="194"/>
      <c r="B9" s="195"/>
      <c r="C9" s="224"/>
      <c r="D9" s="194"/>
      <c r="E9" s="198"/>
      <c r="F9" s="198"/>
      <c r="G9" s="198"/>
      <c r="H9" s="195"/>
      <c r="I9" s="220"/>
      <c r="J9" s="221"/>
      <c r="K9" s="194"/>
      <c r="L9" s="195"/>
      <c r="M9" s="212" t="s">
        <v>11</v>
      </c>
      <c r="N9" s="213"/>
      <c r="O9" s="214"/>
      <c r="P9" s="215"/>
      <c r="Q9" s="4"/>
      <c r="R9" s="4"/>
      <c r="S9" s="4"/>
      <c r="T9" s="4"/>
      <c r="U9" s="4"/>
      <c r="V9" s="4"/>
      <c r="W9" s="4"/>
      <c r="X9" s="4"/>
      <c r="Y9" s="4"/>
      <c r="Z9" s="5"/>
      <c r="AA9" s="4"/>
      <c r="AB9" s="4"/>
      <c r="AD9" s="7"/>
      <c r="AE9" s="8"/>
    </row>
    <row r="10" spans="1:31" ht="15" customHeight="1" thickBot="1" x14ac:dyDescent="0.35">
      <c r="A10" s="77"/>
      <c r="B10" s="78"/>
      <c r="C10" s="78"/>
      <c r="D10" s="9"/>
      <c r="E10" s="9"/>
      <c r="F10" s="9"/>
      <c r="G10" s="9"/>
      <c r="H10" s="9"/>
      <c r="I10" s="74"/>
      <c r="J10" s="74"/>
      <c r="K10" s="9"/>
      <c r="L10" s="9"/>
      <c r="M10" s="75"/>
      <c r="N10" s="75"/>
      <c r="O10" s="76"/>
      <c r="P10" s="76"/>
      <c r="Q10" s="78"/>
      <c r="R10" s="78"/>
      <c r="S10" s="78"/>
      <c r="T10" s="78"/>
      <c r="U10" s="78"/>
      <c r="V10" s="78"/>
      <c r="W10" s="78"/>
      <c r="X10" s="78"/>
      <c r="Y10" s="78"/>
      <c r="Z10" s="79"/>
      <c r="AA10" s="78"/>
      <c r="AB10" s="78"/>
      <c r="AD10" s="80"/>
      <c r="AE10" s="81"/>
    </row>
    <row r="11" spans="1:31" ht="15" customHeight="1" x14ac:dyDescent="0.3">
      <c r="A11" s="190" t="s">
        <v>12</v>
      </c>
      <c r="B11" s="191"/>
      <c r="C11" s="199" t="s">
        <v>363</v>
      </c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1"/>
    </row>
    <row r="12" spans="1:31" ht="15" customHeight="1" x14ac:dyDescent="0.3">
      <c r="A12" s="192"/>
      <c r="B12" s="193"/>
      <c r="C12" s="202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4"/>
    </row>
    <row r="13" spans="1:31" ht="15" customHeight="1" thickBot="1" x14ac:dyDescent="0.35">
      <c r="A13" s="194"/>
      <c r="B13" s="195"/>
      <c r="C13" s="205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7"/>
    </row>
    <row r="14" spans="1:31" ht="9" customHeight="1" thickBot="1" x14ac:dyDescent="0.35">
      <c r="A14" s="1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4"/>
      <c r="O14" s="14"/>
      <c r="P14" s="14"/>
      <c r="Q14" s="14"/>
      <c r="R14" s="15"/>
      <c r="S14" s="15"/>
      <c r="T14" s="15"/>
      <c r="U14" s="15"/>
      <c r="V14" s="15"/>
      <c r="W14" s="15"/>
      <c r="X14" s="15"/>
      <c r="Y14" s="9"/>
      <c r="Z14" s="9"/>
      <c r="AA14" s="9"/>
      <c r="AB14" s="9"/>
      <c r="AD14" s="9"/>
      <c r="AE14" s="10"/>
    </row>
    <row r="15" spans="1:31" ht="39" customHeight="1" thickBot="1" x14ac:dyDescent="0.35">
      <c r="A15" s="170" t="s">
        <v>13</v>
      </c>
      <c r="B15" s="171"/>
      <c r="C15" s="151" t="s">
        <v>364</v>
      </c>
      <c r="D15" s="152"/>
      <c r="E15" s="152"/>
      <c r="F15" s="152"/>
      <c r="G15" s="152"/>
      <c r="H15" s="152"/>
      <c r="I15" s="152"/>
      <c r="J15" s="152"/>
      <c r="K15" s="153"/>
      <c r="L15" s="161" t="s">
        <v>14</v>
      </c>
      <c r="M15" s="162"/>
      <c r="N15" s="162"/>
      <c r="O15" s="162"/>
      <c r="P15" s="162"/>
      <c r="Q15" s="163"/>
      <c r="R15" s="164" t="s">
        <v>365</v>
      </c>
      <c r="S15" s="165"/>
      <c r="T15" s="165"/>
      <c r="U15" s="165"/>
      <c r="V15" s="165"/>
      <c r="W15" s="165"/>
      <c r="X15" s="166"/>
      <c r="Y15" s="161" t="s">
        <v>15</v>
      </c>
      <c r="Z15" s="163"/>
      <c r="AA15" s="151" t="s">
        <v>366</v>
      </c>
      <c r="AB15" s="152"/>
      <c r="AC15" s="152"/>
      <c r="AD15" s="152"/>
      <c r="AE15" s="153"/>
    </row>
    <row r="16" spans="1:31" ht="9" customHeight="1" thickBot="1" x14ac:dyDescent="0.35">
      <c r="A16" s="6"/>
      <c r="B16" s="4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D16" s="7"/>
      <c r="AE16" s="8"/>
    </row>
    <row r="17" spans="1:32" s="16" customFormat="1" ht="37.5" customHeight="1" thickBot="1" x14ac:dyDescent="0.35">
      <c r="A17" s="170" t="s">
        <v>16</v>
      </c>
      <c r="B17" s="171"/>
      <c r="C17" s="151" t="s">
        <v>372</v>
      </c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3"/>
    </row>
    <row r="18" spans="1:32" ht="16.5" customHeight="1" thickBot="1" x14ac:dyDescent="0.3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D18" s="18"/>
      <c r="AE18" s="19"/>
    </row>
    <row r="19" spans="1:32" ht="32.1" customHeight="1" thickBot="1" x14ac:dyDescent="0.35">
      <c r="A19" s="161" t="s">
        <v>17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3"/>
      <c r="AF19" s="20"/>
    </row>
    <row r="20" spans="1:32" ht="32.1" customHeight="1" thickBot="1" x14ac:dyDescent="0.35">
      <c r="A20" s="107" t="s">
        <v>18</v>
      </c>
      <c r="B20" s="158" t="s">
        <v>19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60"/>
      <c r="P20" s="161" t="s">
        <v>20</v>
      </c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3"/>
      <c r="AF20" s="20"/>
    </row>
    <row r="21" spans="1:32" ht="32.1" customHeight="1" thickBot="1" x14ac:dyDescent="0.35">
      <c r="A21" s="77"/>
      <c r="B21" s="117" t="s">
        <v>21</v>
      </c>
      <c r="C21" s="118" t="s">
        <v>22</v>
      </c>
      <c r="D21" s="118" t="s">
        <v>23</v>
      </c>
      <c r="E21" s="118" t="s">
        <v>24</v>
      </c>
      <c r="F21" s="118" t="s">
        <v>25</v>
      </c>
      <c r="G21" s="118" t="s">
        <v>26</v>
      </c>
      <c r="H21" s="118" t="s">
        <v>27</v>
      </c>
      <c r="I21" s="118" t="s">
        <v>28</v>
      </c>
      <c r="J21" s="118" t="s">
        <v>29</v>
      </c>
      <c r="K21" s="118" t="s">
        <v>30</v>
      </c>
      <c r="L21" s="118" t="s">
        <v>31</v>
      </c>
      <c r="M21" s="118" t="s">
        <v>32</v>
      </c>
      <c r="N21" s="118" t="s">
        <v>33</v>
      </c>
      <c r="O21" s="119" t="s">
        <v>34</v>
      </c>
      <c r="P21" s="147"/>
      <c r="Q21" s="107" t="s">
        <v>21</v>
      </c>
      <c r="R21" s="108" t="s">
        <v>22</v>
      </c>
      <c r="S21" s="108" t="s">
        <v>23</v>
      </c>
      <c r="T21" s="108" t="s">
        <v>24</v>
      </c>
      <c r="U21" s="108" t="s">
        <v>25</v>
      </c>
      <c r="V21" s="108" t="s">
        <v>26</v>
      </c>
      <c r="W21" s="108" t="s">
        <v>27</v>
      </c>
      <c r="X21" s="108" t="s">
        <v>28</v>
      </c>
      <c r="Y21" s="108" t="s">
        <v>29</v>
      </c>
      <c r="Z21" s="108" t="s">
        <v>30</v>
      </c>
      <c r="AA21" s="108" t="s">
        <v>31</v>
      </c>
      <c r="AB21" s="108" t="s">
        <v>32</v>
      </c>
      <c r="AC21" s="108" t="s">
        <v>33</v>
      </c>
      <c r="AD21" s="146" t="s">
        <v>35</v>
      </c>
      <c r="AE21" s="146" t="s">
        <v>36</v>
      </c>
      <c r="AF21" s="1"/>
    </row>
    <row r="22" spans="1:32" ht="32.1" customHeight="1" x14ac:dyDescent="0.3">
      <c r="A22" s="143" t="s">
        <v>37</v>
      </c>
      <c r="B22" s="86"/>
      <c r="C22" s="84">
        <v>5429367</v>
      </c>
      <c r="D22" s="84"/>
      <c r="E22" s="84"/>
      <c r="F22" s="84">
        <v>500000</v>
      </c>
      <c r="G22" s="84"/>
      <c r="H22" s="84"/>
      <c r="I22" s="84"/>
      <c r="J22" s="84"/>
      <c r="K22" s="84"/>
      <c r="L22" s="84"/>
      <c r="M22" s="84"/>
      <c r="N22" s="84">
        <f>SUM(B22:M22)</f>
        <v>5929367</v>
      </c>
      <c r="O22" s="87"/>
      <c r="P22" s="143" t="s">
        <v>38</v>
      </c>
      <c r="Q22" s="109"/>
      <c r="R22" s="110">
        <v>638341000</v>
      </c>
      <c r="S22" s="110"/>
      <c r="T22" s="110"/>
      <c r="U22" s="110">
        <v>9936000</v>
      </c>
      <c r="V22" s="110">
        <v>78267000</v>
      </c>
      <c r="W22" s="110"/>
      <c r="X22" s="110"/>
      <c r="Y22" s="110"/>
      <c r="Z22" s="110"/>
      <c r="AA22" s="110"/>
      <c r="AB22" s="110"/>
      <c r="AC22" s="110">
        <f>SUM(Q22:AB22)</f>
        <v>726544000</v>
      </c>
      <c r="AE22" s="111"/>
      <c r="AF22" s="1"/>
    </row>
    <row r="23" spans="1:32" ht="32.1" customHeight="1" x14ac:dyDescent="0.3">
      <c r="A23" s="144" t="s">
        <v>39</v>
      </c>
      <c r="B23" s="83"/>
      <c r="C23" s="82"/>
      <c r="D23" s="82"/>
      <c r="E23" s="82">
        <v>5988383</v>
      </c>
      <c r="F23" s="82"/>
      <c r="G23" s="82"/>
      <c r="H23" s="82"/>
      <c r="I23" s="82"/>
      <c r="J23" s="82"/>
      <c r="K23" s="82"/>
      <c r="L23" s="82"/>
      <c r="M23" s="82"/>
      <c r="N23" s="82">
        <f>SUM(B23:M23)</f>
        <v>5988383</v>
      </c>
      <c r="O23" s="96" t="str">
        <f>IFERROR(N23/(SUMIF(B23:M23,"&gt;0",B22:M22))," ")</f>
        <v xml:space="preserve"> </v>
      </c>
      <c r="P23" s="144" t="s">
        <v>40</v>
      </c>
      <c r="Q23" s="83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>
        <f>SUM(Q23:AB23)</f>
        <v>0</v>
      </c>
      <c r="AD23" s="82">
        <f>AC23/SUM(Q22:AB22)</f>
        <v>0</v>
      </c>
      <c r="AE23" s="88">
        <f>AC23/AC22</f>
        <v>0</v>
      </c>
      <c r="AF23" s="1"/>
    </row>
    <row r="24" spans="1:32" ht="32.1" customHeight="1" x14ac:dyDescent="0.3">
      <c r="A24" s="144" t="s">
        <v>41</v>
      </c>
      <c r="B24" s="83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>
        <f>SUM(B24:M24)</f>
        <v>0</v>
      </c>
      <c r="O24" s="85"/>
      <c r="P24" s="144" t="s">
        <v>37</v>
      </c>
      <c r="Q24" s="83"/>
      <c r="R24" s="82">
        <v>7740930.9301543795</v>
      </c>
      <c r="S24" s="82">
        <v>58338430.930154376</v>
      </c>
      <c r="T24" s="82">
        <v>61878792.790463135</v>
      </c>
      <c r="U24" s="82">
        <v>63325457.840763487</v>
      </c>
      <c r="V24" s="82">
        <v>64052923.305840679</v>
      </c>
      <c r="W24" s="82">
        <v>79058423.305840671</v>
      </c>
      <c r="X24" s="82">
        <v>68396944.166149452</v>
      </c>
      <c r="Y24" s="82">
        <v>65326388.77091787</v>
      </c>
      <c r="Z24" s="82">
        <v>65053388.77091787</v>
      </c>
      <c r="AA24" s="82">
        <v>65053388.77091787</v>
      </c>
      <c r="AB24" s="82">
        <f>128323250-4320</f>
        <v>128318930</v>
      </c>
      <c r="AC24" s="82">
        <f>SUM(Q24:AB24)</f>
        <v>726543999.58211982</v>
      </c>
      <c r="AD24" s="82"/>
      <c r="AE24" s="112"/>
      <c r="AF24" s="1"/>
    </row>
    <row r="25" spans="1:32" ht="32.1" customHeight="1" thickBot="1" x14ac:dyDescent="0.35">
      <c r="A25" s="145" t="s">
        <v>42</v>
      </c>
      <c r="B25" s="120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>
        <f>SUM(B25:M25)</f>
        <v>0</v>
      </c>
      <c r="O25" s="122" t="str">
        <f>IFERROR(N25/(SUMIF(B25:M25,"&gt;0",B24:M24))," ")</f>
        <v xml:space="preserve"> </v>
      </c>
      <c r="P25" s="145" t="s">
        <v>42</v>
      </c>
      <c r="Q25" s="120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>
        <f>SUM(Q25:AB25)</f>
        <v>0</v>
      </c>
      <c r="AD25" s="121">
        <f>AC25/SUM(Q24:AB24)</f>
        <v>0</v>
      </c>
      <c r="AE25" s="123">
        <f>AC25/AC24</f>
        <v>0</v>
      </c>
      <c r="AF25" s="1"/>
    </row>
    <row r="26" spans="1:32" customFormat="1" ht="16.5" customHeight="1" thickBot="1" x14ac:dyDescent="0.35"/>
    <row r="27" spans="1:32" ht="33.9" customHeight="1" x14ac:dyDescent="0.3">
      <c r="A27" s="227" t="s">
        <v>43</v>
      </c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9"/>
    </row>
    <row r="28" spans="1:32" ht="15" customHeight="1" x14ac:dyDescent="0.3">
      <c r="A28" s="169" t="s">
        <v>44</v>
      </c>
      <c r="B28" s="154" t="s">
        <v>45</v>
      </c>
      <c r="C28" s="154"/>
      <c r="D28" s="154" t="s">
        <v>46</v>
      </c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 t="s">
        <v>33</v>
      </c>
      <c r="Q28" s="154" t="s">
        <v>47</v>
      </c>
      <c r="R28" s="154"/>
      <c r="S28" s="154"/>
      <c r="T28" s="154"/>
      <c r="U28" s="154"/>
      <c r="V28" s="154"/>
      <c r="W28" s="154"/>
      <c r="X28" s="154"/>
      <c r="Y28" s="154" t="s">
        <v>48</v>
      </c>
      <c r="Z28" s="154"/>
      <c r="AA28" s="154"/>
      <c r="AB28" s="154"/>
      <c r="AC28" s="154"/>
      <c r="AD28" s="154"/>
      <c r="AE28" s="155"/>
    </row>
    <row r="29" spans="1:32" ht="27" customHeight="1" x14ac:dyDescent="0.3">
      <c r="A29" s="169"/>
      <c r="B29" s="154"/>
      <c r="C29" s="154"/>
      <c r="D29" s="103" t="s">
        <v>21</v>
      </c>
      <c r="E29" s="103" t="s">
        <v>22</v>
      </c>
      <c r="F29" s="103" t="s">
        <v>23</v>
      </c>
      <c r="G29" s="103" t="s">
        <v>24</v>
      </c>
      <c r="H29" s="103" t="s">
        <v>25</v>
      </c>
      <c r="I29" s="103" t="s">
        <v>26</v>
      </c>
      <c r="J29" s="103" t="s">
        <v>27</v>
      </c>
      <c r="K29" s="103" t="s">
        <v>28</v>
      </c>
      <c r="L29" s="103" t="s">
        <v>29</v>
      </c>
      <c r="M29" s="103" t="s">
        <v>30</v>
      </c>
      <c r="N29" s="103" t="s">
        <v>31</v>
      </c>
      <c r="O29" s="103" t="s">
        <v>32</v>
      </c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5"/>
    </row>
    <row r="30" spans="1:32" ht="61.8" customHeight="1" thickBot="1" x14ac:dyDescent="0.35">
      <c r="A30" s="113" t="s">
        <v>372</v>
      </c>
      <c r="B30" s="167"/>
      <c r="C30" s="167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14">
        <f>SUM(D30:O30)</f>
        <v>0</v>
      </c>
      <c r="Q30" s="156" t="s">
        <v>49</v>
      </c>
      <c r="R30" s="156"/>
      <c r="S30" s="156"/>
      <c r="T30" s="156"/>
      <c r="U30" s="156"/>
      <c r="V30" s="156"/>
      <c r="W30" s="156"/>
      <c r="X30" s="156"/>
      <c r="Y30" s="156" t="s">
        <v>50</v>
      </c>
      <c r="Z30" s="156"/>
      <c r="AA30" s="156"/>
      <c r="AB30" s="156"/>
      <c r="AC30" s="156"/>
      <c r="AD30" s="156"/>
      <c r="AE30" s="157"/>
    </row>
    <row r="31" spans="1:32" ht="12" customHeight="1" thickBot="1" x14ac:dyDescent="0.35">
      <c r="A31" s="124"/>
      <c r="B31" s="125"/>
      <c r="C31" s="125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26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8"/>
    </row>
    <row r="32" spans="1:32" ht="45" customHeight="1" x14ac:dyDescent="0.3">
      <c r="A32" s="199" t="s">
        <v>51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1"/>
    </row>
    <row r="33" spans="1:41" ht="23.1" customHeight="1" x14ac:dyDescent="0.3">
      <c r="A33" s="169" t="s">
        <v>52</v>
      </c>
      <c r="B33" s="154" t="s">
        <v>53</v>
      </c>
      <c r="C33" s="154" t="s">
        <v>45</v>
      </c>
      <c r="D33" s="154" t="s">
        <v>54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 t="s">
        <v>55</v>
      </c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5"/>
      <c r="AG33" s="21"/>
      <c r="AH33" s="21"/>
      <c r="AI33" s="21"/>
      <c r="AJ33" s="21"/>
      <c r="AK33" s="21"/>
      <c r="AL33" s="21"/>
      <c r="AM33" s="21"/>
      <c r="AN33" s="21"/>
      <c r="AO33" s="21"/>
    </row>
    <row r="34" spans="1:41" ht="27" customHeight="1" x14ac:dyDescent="0.3">
      <c r="A34" s="169"/>
      <c r="B34" s="154"/>
      <c r="C34" s="233"/>
      <c r="D34" s="103" t="s">
        <v>21</v>
      </c>
      <c r="E34" s="103" t="s">
        <v>22</v>
      </c>
      <c r="F34" s="103" t="s">
        <v>23</v>
      </c>
      <c r="G34" s="103" t="s">
        <v>24</v>
      </c>
      <c r="H34" s="103" t="s">
        <v>25</v>
      </c>
      <c r="I34" s="103" t="s">
        <v>26</v>
      </c>
      <c r="J34" s="103" t="s">
        <v>27</v>
      </c>
      <c r="K34" s="103" t="s">
        <v>28</v>
      </c>
      <c r="L34" s="103" t="s">
        <v>29</v>
      </c>
      <c r="M34" s="103" t="s">
        <v>30</v>
      </c>
      <c r="N34" s="103" t="s">
        <v>31</v>
      </c>
      <c r="O34" s="103" t="s">
        <v>32</v>
      </c>
      <c r="P34" s="103" t="s">
        <v>33</v>
      </c>
      <c r="Q34" s="230" t="s">
        <v>56</v>
      </c>
      <c r="R34" s="231"/>
      <c r="S34" s="231"/>
      <c r="T34" s="232"/>
      <c r="U34" s="154" t="s">
        <v>57</v>
      </c>
      <c r="V34" s="154"/>
      <c r="W34" s="154"/>
      <c r="X34" s="154"/>
      <c r="Y34" s="154" t="s">
        <v>58</v>
      </c>
      <c r="Z34" s="154"/>
      <c r="AA34" s="154"/>
      <c r="AB34" s="154"/>
      <c r="AC34" s="154" t="s">
        <v>59</v>
      </c>
      <c r="AD34" s="154"/>
      <c r="AE34" s="155"/>
      <c r="AG34" s="21"/>
      <c r="AH34" s="21"/>
      <c r="AI34" s="21"/>
      <c r="AJ34" s="21"/>
      <c r="AK34" s="21"/>
      <c r="AL34" s="21"/>
      <c r="AM34" s="21"/>
      <c r="AN34" s="21"/>
      <c r="AO34" s="21"/>
    </row>
    <row r="35" spans="1:41" ht="45" customHeight="1" x14ac:dyDescent="0.3">
      <c r="A35" s="344" t="s">
        <v>372</v>
      </c>
      <c r="B35" s="348">
        <v>20</v>
      </c>
      <c r="C35" s="23" t="s">
        <v>60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97">
        <f>SUM(D35:O35)</f>
        <v>0</v>
      </c>
      <c r="Q35" s="243" t="s">
        <v>61</v>
      </c>
      <c r="R35" s="244"/>
      <c r="S35" s="244"/>
      <c r="T35" s="245"/>
      <c r="U35" s="249" t="s">
        <v>62</v>
      </c>
      <c r="V35" s="249"/>
      <c r="W35" s="249"/>
      <c r="X35" s="249"/>
      <c r="Y35" s="249" t="s">
        <v>63</v>
      </c>
      <c r="Z35" s="249"/>
      <c r="AA35" s="249"/>
      <c r="AB35" s="249"/>
      <c r="AC35" s="249" t="s">
        <v>64</v>
      </c>
      <c r="AD35" s="249"/>
      <c r="AE35" s="251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 ht="45" customHeight="1" thickBot="1" x14ac:dyDescent="0.35">
      <c r="A36" s="346"/>
      <c r="B36" s="349"/>
      <c r="C36" s="24" t="s">
        <v>65</v>
      </c>
      <c r="D36" s="25"/>
      <c r="E36" s="25"/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73">
        <f>SUM(D36:O36)</f>
        <v>0</v>
      </c>
      <c r="Q36" s="246"/>
      <c r="R36" s="247"/>
      <c r="S36" s="247"/>
      <c r="T36" s="248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2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customFormat="1" ht="17.25" customHeight="1" thickBot="1" x14ac:dyDescent="0.35"/>
    <row r="38" spans="1:41" ht="45" customHeight="1" thickBot="1" x14ac:dyDescent="0.35">
      <c r="A38" s="199" t="s">
        <v>66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26.1" customHeight="1" x14ac:dyDescent="0.3">
      <c r="A39" s="234" t="s">
        <v>67</v>
      </c>
      <c r="B39" s="235" t="s">
        <v>68</v>
      </c>
      <c r="C39" s="238" t="s">
        <v>69</v>
      </c>
      <c r="D39" s="240" t="s">
        <v>70</v>
      </c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2"/>
      <c r="Q39" s="235" t="s">
        <v>71</v>
      </c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53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26.1" customHeight="1" x14ac:dyDescent="0.3">
      <c r="A40" s="169"/>
      <c r="B40" s="154"/>
      <c r="C40" s="239"/>
      <c r="D40" s="103" t="s">
        <v>72</v>
      </c>
      <c r="E40" s="103" t="s">
        <v>73</v>
      </c>
      <c r="F40" s="103" t="s">
        <v>74</v>
      </c>
      <c r="G40" s="103" t="s">
        <v>75</v>
      </c>
      <c r="H40" s="103" t="s">
        <v>76</v>
      </c>
      <c r="I40" s="103" t="s">
        <v>77</v>
      </c>
      <c r="J40" s="103" t="s">
        <v>78</v>
      </c>
      <c r="K40" s="103" t="s">
        <v>79</v>
      </c>
      <c r="L40" s="103" t="s">
        <v>80</v>
      </c>
      <c r="M40" s="103" t="s">
        <v>81</v>
      </c>
      <c r="N40" s="103" t="s">
        <v>82</v>
      </c>
      <c r="O40" s="103" t="s">
        <v>83</v>
      </c>
      <c r="P40" s="103" t="s">
        <v>84</v>
      </c>
      <c r="Q40" s="230" t="s">
        <v>85</v>
      </c>
      <c r="R40" s="231"/>
      <c r="S40" s="231"/>
      <c r="T40" s="231"/>
      <c r="U40" s="231"/>
      <c r="V40" s="231"/>
      <c r="W40" s="231"/>
      <c r="X40" s="232"/>
      <c r="Y40" s="230" t="s">
        <v>86</v>
      </c>
      <c r="Z40" s="231"/>
      <c r="AA40" s="231"/>
      <c r="AB40" s="231"/>
      <c r="AC40" s="231"/>
      <c r="AD40" s="231"/>
      <c r="AE40" s="264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ht="53.4" customHeight="1" x14ac:dyDescent="0.3">
      <c r="A41" s="352" t="s">
        <v>373</v>
      </c>
      <c r="B41" s="237">
        <v>2</v>
      </c>
      <c r="C41" s="31" t="s">
        <v>60</v>
      </c>
      <c r="D41" s="32">
        <v>0.02</v>
      </c>
      <c r="E41" s="32">
        <v>0.1</v>
      </c>
      <c r="F41" s="32">
        <v>0.13</v>
      </c>
      <c r="G41" s="32">
        <v>0.25</v>
      </c>
      <c r="H41" s="32">
        <v>0.25</v>
      </c>
      <c r="I41" s="32">
        <v>0.25</v>
      </c>
      <c r="J41" s="32"/>
      <c r="K41" s="32"/>
      <c r="L41" s="32"/>
      <c r="M41" s="32"/>
      <c r="N41" s="32"/>
      <c r="O41" s="32"/>
      <c r="P41" s="115">
        <f>SUM(D41:O41)</f>
        <v>1</v>
      </c>
      <c r="Q41" s="256" t="s">
        <v>87</v>
      </c>
      <c r="R41" s="257"/>
      <c r="S41" s="257"/>
      <c r="T41" s="257"/>
      <c r="U41" s="257"/>
      <c r="V41" s="257"/>
      <c r="W41" s="257"/>
      <c r="X41" s="258"/>
      <c r="Y41" s="256" t="s">
        <v>88</v>
      </c>
      <c r="Z41" s="257"/>
      <c r="AA41" s="257"/>
      <c r="AB41" s="257"/>
      <c r="AC41" s="257"/>
      <c r="AD41" s="257"/>
      <c r="AE41" s="262"/>
      <c r="AG41" s="27"/>
      <c r="AH41" s="27"/>
      <c r="AI41" s="27"/>
      <c r="AJ41" s="27"/>
      <c r="AK41" s="27"/>
      <c r="AL41" s="27"/>
      <c r="AM41" s="27"/>
      <c r="AN41" s="27"/>
      <c r="AO41" s="27"/>
    </row>
    <row r="42" spans="1:41" ht="53.4" customHeight="1" x14ac:dyDescent="0.3">
      <c r="A42" s="352"/>
      <c r="B42" s="237"/>
      <c r="C42" s="29" t="s">
        <v>65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115">
        <f t="shared" ref="P41:P48" si="0">SUM(D42:O42)</f>
        <v>0</v>
      </c>
      <c r="Q42" s="259"/>
      <c r="R42" s="260"/>
      <c r="S42" s="260"/>
      <c r="T42" s="260"/>
      <c r="U42" s="260"/>
      <c r="V42" s="260"/>
      <c r="W42" s="260"/>
      <c r="X42" s="261"/>
      <c r="Y42" s="259"/>
      <c r="Z42" s="260"/>
      <c r="AA42" s="260"/>
      <c r="AB42" s="260"/>
      <c r="AC42" s="260"/>
      <c r="AD42" s="260"/>
      <c r="AE42" s="263"/>
      <c r="AG42" s="27"/>
      <c r="AH42" s="27"/>
      <c r="AI42" s="27"/>
      <c r="AJ42" s="27"/>
      <c r="AK42" s="27"/>
      <c r="AL42" s="27"/>
      <c r="AM42" s="27"/>
      <c r="AN42" s="27"/>
      <c r="AO42" s="27"/>
    </row>
    <row r="43" spans="1:41" ht="53.4" customHeight="1" x14ac:dyDescent="0.3">
      <c r="A43" s="352" t="s">
        <v>374</v>
      </c>
      <c r="B43" s="237">
        <v>2</v>
      </c>
      <c r="C43" s="31" t="s">
        <v>60</v>
      </c>
      <c r="D43" s="32">
        <v>0</v>
      </c>
      <c r="E43" s="32">
        <v>0.1</v>
      </c>
      <c r="F43" s="32">
        <v>0.15</v>
      </c>
      <c r="G43" s="32">
        <v>0.25</v>
      </c>
      <c r="H43" s="32">
        <v>0.25</v>
      </c>
      <c r="I43" s="32">
        <v>0.25</v>
      </c>
      <c r="J43" s="32"/>
      <c r="K43" s="32"/>
      <c r="L43" s="32"/>
      <c r="M43" s="32"/>
      <c r="N43" s="32"/>
      <c r="O43" s="32"/>
      <c r="P43" s="115">
        <f>SUM(D43:O43)</f>
        <v>1</v>
      </c>
      <c r="Q43" s="256" t="s">
        <v>87</v>
      </c>
      <c r="R43" s="257"/>
      <c r="S43" s="257"/>
      <c r="T43" s="257"/>
      <c r="U43" s="257"/>
      <c r="V43" s="257"/>
      <c r="W43" s="257"/>
      <c r="X43" s="258"/>
      <c r="Y43" s="256" t="s">
        <v>88</v>
      </c>
      <c r="Z43" s="257"/>
      <c r="AA43" s="257"/>
      <c r="AB43" s="257"/>
      <c r="AC43" s="257"/>
      <c r="AD43" s="257"/>
      <c r="AE43" s="262"/>
      <c r="AG43" s="27"/>
      <c r="AH43" s="27"/>
      <c r="AI43" s="27"/>
      <c r="AJ43" s="27"/>
      <c r="AK43" s="27"/>
      <c r="AL43" s="27"/>
      <c r="AM43" s="27"/>
      <c r="AN43" s="27"/>
      <c r="AO43" s="27"/>
    </row>
    <row r="44" spans="1:41" ht="53.4" customHeight="1" x14ac:dyDescent="0.3">
      <c r="A44" s="352"/>
      <c r="B44" s="237"/>
      <c r="C44" s="29" t="s">
        <v>65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115">
        <f t="shared" ref="P43:P60" si="1">SUM(D44:O44)</f>
        <v>0</v>
      </c>
      <c r="Q44" s="259"/>
      <c r="R44" s="260"/>
      <c r="S44" s="260"/>
      <c r="T44" s="260"/>
      <c r="U44" s="260"/>
      <c r="V44" s="260"/>
      <c r="W44" s="260"/>
      <c r="X44" s="261"/>
      <c r="Y44" s="259"/>
      <c r="Z44" s="260"/>
      <c r="AA44" s="260"/>
      <c r="AB44" s="260"/>
      <c r="AC44" s="260"/>
      <c r="AD44" s="260"/>
      <c r="AE44" s="263"/>
      <c r="AG44" s="27"/>
      <c r="AH44" s="27"/>
      <c r="AI44" s="27"/>
      <c r="AJ44" s="27"/>
      <c r="AK44" s="27"/>
      <c r="AL44" s="27"/>
      <c r="AM44" s="27"/>
      <c r="AN44" s="27"/>
      <c r="AO44" s="27"/>
    </row>
    <row r="45" spans="1:41" ht="53.4" customHeight="1" x14ac:dyDescent="0.3">
      <c r="A45" s="353" t="s">
        <v>375</v>
      </c>
      <c r="B45" s="237">
        <v>2</v>
      </c>
      <c r="C45" s="31" t="s">
        <v>60</v>
      </c>
      <c r="D45" s="32">
        <v>0.02</v>
      </c>
      <c r="E45" s="32">
        <v>0.1</v>
      </c>
      <c r="F45" s="32">
        <v>0.13</v>
      </c>
      <c r="G45" s="32">
        <v>0.25</v>
      </c>
      <c r="H45" s="32">
        <v>0.25</v>
      </c>
      <c r="I45" s="32">
        <v>0.25</v>
      </c>
      <c r="J45" s="32"/>
      <c r="K45" s="32"/>
      <c r="L45" s="32"/>
      <c r="M45" s="32"/>
      <c r="N45" s="32"/>
      <c r="O45" s="32"/>
      <c r="P45" s="115">
        <f>SUM(D45:O45)</f>
        <v>1</v>
      </c>
      <c r="Q45" s="256" t="s">
        <v>87</v>
      </c>
      <c r="R45" s="257"/>
      <c r="S45" s="257"/>
      <c r="T45" s="257"/>
      <c r="U45" s="257"/>
      <c r="V45" s="257"/>
      <c r="W45" s="257"/>
      <c r="X45" s="258"/>
      <c r="Y45" s="256" t="s">
        <v>88</v>
      </c>
      <c r="Z45" s="257"/>
      <c r="AA45" s="257"/>
      <c r="AB45" s="257"/>
      <c r="AC45" s="257"/>
      <c r="AD45" s="257"/>
      <c r="AE45" s="262"/>
      <c r="AG45" s="27"/>
      <c r="AH45" s="27"/>
      <c r="AI45" s="27"/>
      <c r="AJ45" s="27"/>
      <c r="AK45" s="27"/>
      <c r="AL45" s="27"/>
      <c r="AM45" s="27"/>
      <c r="AN45" s="27"/>
      <c r="AO45" s="27"/>
    </row>
    <row r="46" spans="1:41" ht="53.4" customHeight="1" x14ac:dyDescent="0.3">
      <c r="A46" s="354"/>
      <c r="B46" s="237"/>
      <c r="C46" s="29" t="s">
        <v>65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115">
        <f t="shared" si="1"/>
        <v>0</v>
      </c>
      <c r="Q46" s="259"/>
      <c r="R46" s="260"/>
      <c r="S46" s="260"/>
      <c r="T46" s="260"/>
      <c r="U46" s="260"/>
      <c r="V46" s="260"/>
      <c r="W46" s="260"/>
      <c r="X46" s="261"/>
      <c r="Y46" s="259"/>
      <c r="Z46" s="260"/>
      <c r="AA46" s="260"/>
      <c r="AB46" s="260"/>
      <c r="AC46" s="260"/>
      <c r="AD46" s="260"/>
      <c r="AE46" s="263"/>
      <c r="AG46" s="27"/>
      <c r="AH46" s="27"/>
      <c r="AI46" s="27"/>
      <c r="AJ46" s="27"/>
      <c r="AK46" s="27"/>
      <c r="AL46" s="27"/>
      <c r="AM46" s="27"/>
      <c r="AN46" s="27"/>
      <c r="AO46" s="27"/>
    </row>
    <row r="47" spans="1:41" ht="53.4" customHeight="1" x14ac:dyDescent="0.3">
      <c r="A47" s="353" t="s">
        <v>376</v>
      </c>
      <c r="B47" s="355">
        <v>2</v>
      </c>
      <c r="C47" s="149" t="s">
        <v>60</v>
      </c>
      <c r="D47" s="356">
        <v>0.01</v>
      </c>
      <c r="E47" s="356">
        <v>0.15</v>
      </c>
      <c r="F47" s="356">
        <v>0.2</v>
      </c>
      <c r="G47" s="356">
        <v>0.15</v>
      </c>
      <c r="H47" s="356">
        <v>0.25</v>
      </c>
      <c r="I47" s="356">
        <v>0.24</v>
      </c>
      <c r="J47" s="32"/>
      <c r="K47" s="32"/>
      <c r="L47" s="32"/>
      <c r="M47" s="32"/>
      <c r="N47" s="32"/>
      <c r="O47" s="32"/>
      <c r="P47" s="115">
        <f>SUM(D47:O47)</f>
        <v>1</v>
      </c>
      <c r="Q47" s="256" t="s">
        <v>87</v>
      </c>
      <c r="R47" s="257"/>
      <c r="S47" s="257"/>
      <c r="T47" s="257"/>
      <c r="U47" s="257"/>
      <c r="V47" s="257"/>
      <c r="W47" s="257"/>
      <c r="X47" s="258"/>
      <c r="Y47" s="256" t="s">
        <v>88</v>
      </c>
      <c r="Z47" s="257"/>
      <c r="AA47" s="257"/>
      <c r="AB47" s="257"/>
      <c r="AC47" s="257"/>
      <c r="AD47" s="257"/>
      <c r="AE47" s="262"/>
      <c r="AG47" s="27"/>
      <c r="AH47" s="27"/>
      <c r="AI47" s="27"/>
      <c r="AJ47" s="27"/>
      <c r="AK47" s="27"/>
      <c r="AL47" s="27"/>
      <c r="AM47" s="27"/>
      <c r="AN47" s="27"/>
      <c r="AO47" s="27"/>
    </row>
    <row r="48" spans="1:41" ht="53.4" customHeight="1" x14ac:dyDescent="0.3">
      <c r="A48" s="354"/>
      <c r="B48" s="357"/>
      <c r="C48" s="29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115">
        <f t="shared" si="1"/>
        <v>0</v>
      </c>
      <c r="Q48" s="259"/>
      <c r="R48" s="260"/>
      <c r="S48" s="260"/>
      <c r="T48" s="260"/>
      <c r="U48" s="260"/>
      <c r="V48" s="260"/>
      <c r="W48" s="260"/>
      <c r="X48" s="261"/>
      <c r="Y48" s="259"/>
      <c r="Z48" s="260"/>
      <c r="AA48" s="260"/>
      <c r="AB48" s="260"/>
      <c r="AC48" s="260"/>
      <c r="AD48" s="260"/>
      <c r="AE48" s="263"/>
      <c r="AG48" s="27"/>
      <c r="AH48" s="27"/>
      <c r="AI48" s="27"/>
      <c r="AJ48" s="27"/>
      <c r="AK48" s="27"/>
      <c r="AL48" s="27"/>
      <c r="AM48" s="27"/>
      <c r="AN48" s="27"/>
      <c r="AO48" s="27"/>
    </row>
    <row r="49" spans="1:41" ht="53.4" customHeight="1" x14ac:dyDescent="0.3">
      <c r="A49" s="353" t="s">
        <v>377</v>
      </c>
      <c r="B49" s="355">
        <v>2</v>
      </c>
      <c r="C49" s="149" t="s">
        <v>60</v>
      </c>
      <c r="D49" s="356">
        <v>0</v>
      </c>
      <c r="E49" s="356">
        <v>0.15</v>
      </c>
      <c r="F49" s="356">
        <v>0.2</v>
      </c>
      <c r="G49" s="356">
        <v>0.15</v>
      </c>
      <c r="H49" s="356">
        <v>0.25</v>
      </c>
      <c r="I49" s="356">
        <v>0.25</v>
      </c>
      <c r="J49" s="32"/>
      <c r="K49" s="32"/>
      <c r="L49" s="32"/>
      <c r="M49" s="32"/>
      <c r="N49" s="32"/>
      <c r="O49" s="32"/>
      <c r="P49" s="115">
        <f t="shared" si="1"/>
        <v>1</v>
      </c>
      <c r="Q49" s="256" t="s">
        <v>87</v>
      </c>
      <c r="R49" s="257"/>
      <c r="S49" s="257"/>
      <c r="T49" s="257"/>
      <c r="U49" s="257"/>
      <c r="V49" s="257"/>
      <c r="W49" s="257"/>
      <c r="X49" s="258"/>
      <c r="Y49" s="256" t="s">
        <v>88</v>
      </c>
      <c r="Z49" s="257"/>
      <c r="AA49" s="257"/>
      <c r="AB49" s="257"/>
      <c r="AC49" s="257"/>
      <c r="AD49" s="257"/>
      <c r="AE49" s="262"/>
      <c r="AG49" s="28"/>
      <c r="AH49" s="28"/>
      <c r="AI49" s="28"/>
      <c r="AJ49" s="28"/>
      <c r="AK49" s="28"/>
      <c r="AL49" s="28"/>
      <c r="AM49" s="28"/>
      <c r="AN49" s="28"/>
      <c r="AO49" s="28"/>
    </row>
    <row r="50" spans="1:41" ht="53.4" customHeight="1" x14ac:dyDescent="0.3">
      <c r="A50" s="354"/>
      <c r="B50" s="357"/>
      <c r="C50" s="29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115">
        <f t="shared" si="1"/>
        <v>0</v>
      </c>
      <c r="Q50" s="259"/>
      <c r="R50" s="260"/>
      <c r="S50" s="260"/>
      <c r="T50" s="260"/>
      <c r="U50" s="260"/>
      <c r="V50" s="260"/>
      <c r="W50" s="260"/>
      <c r="X50" s="261"/>
      <c r="Y50" s="259"/>
      <c r="Z50" s="260"/>
      <c r="AA50" s="260"/>
      <c r="AB50" s="260"/>
      <c r="AC50" s="260"/>
      <c r="AD50" s="260"/>
      <c r="AE50" s="263"/>
    </row>
    <row r="51" spans="1:41" ht="53.4" customHeight="1" x14ac:dyDescent="0.3">
      <c r="A51" s="353" t="s">
        <v>378</v>
      </c>
      <c r="B51" s="355">
        <v>2</v>
      </c>
      <c r="C51" s="149" t="s">
        <v>60</v>
      </c>
      <c r="D51" s="356">
        <v>0.01</v>
      </c>
      <c r="E51" s="356">
        <v>0.14000000000000001</v>
      </c>
      <c r="F51" s="356">
        <v>0.2</v>
      </c>
      <c r="G51" s="356">
        <v>0.15</v>
      </c>
      <c r="H51" s="356">
        <v>0.25</v>
      </c>
      <c r="I51" s="356">
        <v>0.25</v>
      </c>
      <c r="J51" s="32"/>
      <c r="K51" s="32"/>
      <c r="L51" s="32"/>
      <c r="M51" s="32"/>
      <c r="N51" s="32"/>
      <c r="O51" s="32"/>
      <c r="P51" s="115">
        <f t="shared" si="1"/>
        <v>1</v>
      </c>
      <c r="Q51" s="256" t="s">
        <v>87</v>
      </c>
      <c r="R51" s="257"/>
      <c r="S51" s="257"/>
      <c r="T51" s="257"/>
      <c r="U51" s="257"/>
      <c r="V51" s="257"/>
      <c r="W51" s="257"/>
      <c r="X51" s="258"/>
      <c r="Y51" s="256" t="s">
        <v>88</v>
      </c>
      <c r="Z51" s="257"/>
      <c r="AA51" s="257"/>
      <c r="AB51" s="257"/>
      <c r="AC51" s="257"/>
      <c r="AD51" s="257"/>
      <c r="AE51" s="262"/>
    </row>
    <row r="52" spans="1:41" ht="53.4" customHeight="1" x14ac:dyDescent="0.3">
      <c r="A52" s="354"/>
      <c r="B52" s="357"/>
      <c r="C52" s="29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115">
        <f t="shared" si="1"/>
        <v>0</v>
      </c>
      <c r="Q52" s="259"/>
      <c r="R52" s="260"/>
      <c r="S52" s="260"/>
      <c r="T52" s="260"/>
      <c r="U52" s="260"/>
      <c r="V52" s="260"/>
      <c r="W52" s="260"/>
      <c r="X52" s="261"/>
      <c r="Y52" s="259"/>
      <c r="Z52" s="260"/>
      <c r="AA52" s="260"/>
      <c r="AB52" s="260"/>
      <c r="AC52" s="260"/>
      <c r="AD52" s="260"/>
      <c r="AE52" s="263"/>
    </row>
    <row r="53" spans="1:41" ht="53.4" customHeight="1" x14ac:dyDescent="0.3">
      <c r="A53" s="351" t="s">
        <v>379</v>
      </c>
      <c r="B53" s="355">
        <v>2</v>
      </c>
      <c r="C53" s="149" t="s">
        <v>60</v>
      </c>
      <c r="D53" s="356">
        <v>0</v>
      </c>
      <c r="E53" s="356">
        <v>0.2</v>
      </c>
      <c r="F53" s="356">
        <v>0.2</v>
      </c>
      <c r="G53" s="356">
        <v>0.2</v>
      </c>
      <c r="H53" s="356">
        <v>0.2</v>
      </c>
      <c r="I53" s="356">
        <v>0.2</v>
      </c>
      <c r="J53" s="32"/>
      <c r="K53" s="32"/>
      <c r="L53" s="32"/>
      <c r="M53" s="32"/>
      <c r="N53" s="32"/>
      <c r="O53" s="32"/>
      <c r="P53" s="115">
        <f t="shared" si="1"/>
        <v>1</v>
      </c>
      <c r="Q53" s="256" t="s">
        <v>87</v>
      </c>
      <c r="R53" s="257"/>
      <c r="S53" s="257"/>
      <c r="T53" s="257"/>
      <c r="U53" s="257"/>
      <c r="V53" s="257"/>
      <c r="W53" s="257"/>
      <c r="X53" s="258"/>
      <c r="Y53" s="256" t="s">
        <v>88</v>
      </c>
      <c r="Z53" s="257"/>
      <c r="AA53" s="257"/>
      <c r="AB53" s="257"/>
      <c r="AC53" s="257"/>
      <c r="AD53" s="257"/>
      <c r="AE53" s="262"/>
    </row>
    <row r="54" spans="1:41" ht="53.4" customHeight="1" x14ac:dyDescent="0.3">
      <c r="A54" s="351"/>
      <c r="B54" s="357"/>
      <c r="C54" s="2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115">
        <f t="shared" si="1"/>
        <v>0</v>
      </c>
      <c r="Q54" s="259"/>
      <c r="R54" s="260"/>
      <c r="S54" s="260"/>
      <c r="T54" s="260"/>
      <c r="U54" s="260"/>
      <c r="V54" s="260"/>
      <c r="W54" s="260"/>
      <c r="X54" s="261"/>
      <c r="Y54" s="259"/>
      <c r="Z54" s="260"/>
      <c r="AA54" s="260"/>
      <c r="AB54" s="260"/>
      <c r="AC54" s="260"/>
      <c r="AD54" s="260"/>
      <c r="AE54" s="263"/>
    </row>
    <row r="55" spans="1:41" ht="53.4" customHeight="1" x14ac:dyDescent="0.3">
      <c r="A55" s="351" t="s">
        <v>380</v>
      </c>
      <c r="B55" s="355">
        <v>2</v>
      </c>
      <c r="C55" s="149" t="s">
        <v>60</v>
      </c>
      <c r="D55" s="356">
        <v>0</v>
      </c>
      <c r="E55" s="356">
        <v>0.2</v>
      </c>
      <c r="F55" s="356">
        <v>0.2</v>
      </c>
      <c r="G55" s="356">
        <v>0.2</v>
      </c>
      <c r="H55" s="356">
        <v>0.2</v>
      </c>
      <c r="I55" s="356">
        <v>0.2</v>
      </c>
      <c r="J55" s="32"/>
      <c r="K55" s="32"/>
      <c r="L55" s="32"/>
      <c r="M55" s="32"/>
      <c r="N55" s="32"/>
      <c r="O55" s="32"/>
      <c r="P55" s="115">
        <f t="shared" si="1"/>
        <v>1</v>
      </c>
      <c r="Q55" s="256" t="s">
        <v>87</v>
      </c>
      <c r="R55" s="257"/>
      <c r="S55" s="257"/>
      <c r="T55" s="257"/>
      <c r="U55" s="257"/>
      <c r="V55" s="257"/>
      <c r="W55" s="257"/>
      <c r="X55" s="258"/>
      <c r="Y55" s="256" t="s">
        <v>88</v>
      </c>
      <c r="Z55" s="257"/>
      <c r="AA55" s="257"/>
      <c r="AB55" s="257"/>
      <c r="AC55" s="257"/>
      <c r="AD55" s="257"/>
      <c r="AE55" s="262"/>
    </row>
    <row r="56" spans="1:41" ht="53.4" customHeight="1" x14ac:dyDescent="0.3">
      <c r="A56" s="351"/>
      <c r="B56" s="357"/>
      <c r="C56" s="29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115">
        <f t="shared" si="1"/>
        <v>0</v>
      </c>
      <c r="Q56" s="259"/>
      <c r="R56" s="260"/>
      <c r="S56" s="260"/>
      <c r="T56" s="260"/>
      <c r="U56" s="260"/>
      <c r="V56" s="260"/>
      <c r="W56" s="260"/>
      <c r="X56" s="261"/>
      <c r="Y56" s="259"/>
      <c r="Z56" s="260"/>
      <c r="AA56" s="260"/>
      <c r="AB56" s="260"/>
      <c r="AC56" s="260"/>
      <c r="AD56" s="260"/>
      <c r="AE56" s="263"/>
    </row>
    <row r="57" spans="1:41" ht="53.4" customHeight="1" x14ac:dyDescent="0.3">
      <c r="A57" s="351" t="s">
        <v>381</v>
      </c>
      <c r="B57" s="355">
        <v>2</v>
      </c>
      <c r="C57" s="149" t="s">
        <v>60</v>
      </c>
      <c r="D57" s="356">
        <v>0.01</v>
      </c>
      <c r="E57" s="356">
        <v>0.2</v>
      </c>
      <c r="F57" s="356">
        <v>0.2</v>
      </c>
      <c r="G57" s="356">
        <v>0.2</v>
      </c>
      <c r="H57" s="356">
        <v>0.2</v>
      </c>
      <c r="I57" s="356">
        <v>0.19</v>
      </c>
      <c r="J57" s="32"/>
      <c r="K57" s="32"/>
      <c r="L57" s="32"/>
      <c r="M57" s="32"/>
      <c r="N57" s="32"/>
      <c r="O57" s="32"/>
      <c r="P57" s="115">
        <f t="shared" si="1"/>
        <v>1</v>
      </c>
      <c r="Q57" s="256" t="s">
        <v>87</v>
      </c>
      <c r="R57" s="257"/>
      <c r="S57" s="257"/>
      <c r="T57" s="257"/>
      <c r="U57" s="257"/>
      <c r="V57" s="257"/>
      <c r="W57" s="257"/>
      <c r="X57" s="258"/>
      <c r="Y57" s="256" t="s">
        <v>88</v>
      </c>
      <c r="Z57" s="257"/>
      <c r="AA57" s="257"/>
      <c r="AB57" s="257"/>
      <c r="AC57" s="257"/>
      <c r="AD57" s="257"/>
      <c r="AE57" s="262"/>
    </row>
    <row r="58" spans="1:41" ht="53.4" customHeight="1" x14ac:dyDescent="0.3">
      <c r="A58" s="351"/>
      <c r="B58" s="357"/>
      <c r="C58" s="2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115">
        <f t="shared" si="1"/>
        <v>0</v>
      </c>
      <c r="Q58" s="259"/>
      <c r="R58" s="260"/>
      <c r="S58" s="260"/>
      <c r="T58" s="260"/>
      <c r="U58" s="260"/>
      <c r="V58" s="260"/>
      <c r="W58" s="260"/>
      <c r="X58" s="261"/>
      <c r="Y58" s="259"/>
      <c r="Z58" s="260"/>
      <c r="AA58" s="260"/>
      <c r="AB58" s="260"/>
      <c r="AC58" s="260"/>
      <c r="AD58" s="260"/>
      <c r="AE58" s="263"/>
    </row>
    <row r="59" spans="1:41" ht="53.4" customHeight="1" x14ac:dyDescent="0.3">
      <c r="A59" s="351" t="s">
        <v>382</v>
      </c>
      <c r="B59" s="355">
        <v>2</v>
      </c>
      <c r="C59" s="149" t="s">
        <v>60</v>
      </c>
      <c r="D59" s="356">
        <v>0</v>
      </c>
      <c r="E59" s="356">
        <v>0.2</v>
      </c>
      <c r="F59" s="356">
        <v>0.2</v>
      </c>
      <c r="G59" s="356">
        <v>0.25</v>
      </c>
      <c r="H59" s="356">
        <v>0.25</v>
      </c>
      <c r="I59" s="356">
        <v>0.1</v>
      </c>
      <c r="J59" s="32"/>
      <c r="K59" s="32"/>
      <c r="L59" s="32"/>
      <c r="M59" s="32"/>
      <c r="N59" s="32"/>
      <c r="O59" s="32"/>
      <c r="P59" s="115">
        <f t="shared" si="1"/>
        <v>1</v>
      </c>
      <c r="Q59" s="256" t="s">
        <v>87</v>
      </c>
      <c r="R59" s="257"/>
      <c r="S59" s="257"/>
      <c r="T59" s="257"/>
      <c r="U59" s="257"/>
      <c r="V59" s="257"/>
      <c r="W59" s="257"/>
      <c r="X59" s="258"/>
      <c r="Y59" s="256" t="s">
        <v>88</v>
      </c>
      <c r="Z59" s="257"/>
      <c r="AA59" s="257"/>
      <c r="AB59" s="257"/>
      <c r="AC59" s="257"/>
      <c r="AD59" s="257"/>
      <c r="AE59" s="262"/>
    </row>
    <row r="60" spans="1:41" ht="53.4" customHeight="1" thickBot="1" x14ac:dyDescent="0.35">
      <c r="A60" s="358"/>
      <c r="B60" s="357"/>
      <c r="C60" s="29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115">
        <f t="shared" si="1"/>
        <v>0</v>
      </c>
      <c r="Q60" s="259"/>
      <c r="R60" s="260"/>
      <c r="S60" s="260"/>
      <c r="T60" s="260"/>
      <c r="U60" s="260"/>
      <c r="V60" s="260"/>
      <c r="W60" s="260"/>
      <c r="X60" s="261"/>
      <c r="Y60" s="259"/>
      <c r="Z60" s="260"/>
      <c r="AA60" s="260"/>
      <c r="AB60" s="260"/>
      <c r="AC60" s="260"/>
      <c r="AD60" s="260"/>
      <c r="AE60" s="263"/>
    </row>
    <row r="61" spans="1:41" x14ac:dyDescent="0.3">
      <c r="A61" s="2" t="s">
        <v>89</v>
      </c>
    </row>
  </sheetData>
  <mergeCells count="107">
    <mergeCell ref="Y57:AE58"/>
    <mergeCell ref="Y59:AE60"/>
    <mergeCell ref="A57:A58"/>
    <mergeCell ref="B57:B58"/>
    <mergeCell ref="A59:A60"/>
    <mergeCell ref="B59:B60"/>
    <mergeCell ref="Q57:X58"/>
    <mergeCell ref="Q59:X60"/>
    <mergeCell ref="A45:A46"/>
    <mergeCell ref="B45:B46"/>
    <mergeCell ref="Q45:X46"/>
    <mergeCell ref="Y45:AE46"/>
    <mergeCell ref="A47:A48"/>
    <mergeCell ref="B47:B48"/>
    <mergeCell ref="Q47:X48"/>
    <mergeCell ref="Y47:AE48"/>
    <mergeCell ref="A41:A42"/>
    <mergeCell ref="B41:B42"/>
    <mergeCell ref="Q41:X42"/>
    <mergeCell ref="Y41:AE42"/>
    <mergeCell ref="A43:A44"/>
    <mergeCell ref="B43:B44"/>
    <mergeCell ref="Q43:X44"/>
    <mergeCell ref="Y43:AE44"/>
    <mergeCell ref="A53:A54"/>
    <mergeCell ref="B53:B54"/>
    <mergeCell ref="Q53:X54"/>
    <mergeCell ref="Y53:AE54"/>
    <mergeCell ref="A55:A56"/>
    <mergeCell ref="B55:B56"/>
    <mergeCell ref="Q55:X56"/>
    <mergeCell ref="Y55:AE56"/>
    <mergeCell ref="A49:A50"/>
    <mergeCell ref="B49:B50"/>
    <mergeCell ref="Q49:X50"/>
    <mergeCell ref="Y49:AE50"/>
    <mergeCell ref="A51:A52"/>
    <mergeCell ref="B51:B52"/>
    <mergeCell ref="Q51:X52"/>
    <mergeCell ref="Y51:AE52"/>
    <mergeCell ref="A38:AE38"/>
    <mergeCell ref="A39:A40"/>
    <mergeCell ref="B39:B40"/>
    <mergeCell ref="C39:C40"/>
    <mergeCell ref="D39:P39"/>
    <mergeCell ref="Q39:AE39"/>
    <mergeCell ref="Q40:X40"/>
    <mergeCell ref="Y40:AE40"/>
    <mergeCell ref="U34:X34"/>
    <mergeCell ref="Y34:AB34"/>
    <mergeCell ref="AC34:AE34"/>
    <mergeCell ref="A35:A36"/>
    <mergeCell ref="B35:B36"/>
    <mergeCell ref="Q35:T36"/>
    <mergeCell ref="U35:X36"/>
    <mergeCell ref="Y35:AB36"/>
    <mergeCell ref="AC35:AE36"/>
    <mergeCell ref="B30:C30"/>
    <mergeCell ref="Q30:X30"/>
    <mergeCell ref="Y30:AE30"/>
    <mergeCell ref="A32:AE32"/>
    <mergeCell ref="A33:A34"/>
    <mergeCell ref="B33:B34"/>
    <mergeCell ref="C33:C34"/>
    <mergeCell ref="D33:P33"/>
    <mergeCell ref="Q33:AE33"/>
    <mergeCell ref="Q34:T34"/>
    <mergeCell ref="A27:AE27"/>
    <mergeCell ref="A28:A29"/>
    <mergeCell ref="B28:C29"/>
    <mergeCell ref="D28:O28"/>
    <mergeCell ref="P28:P29"/>
    <mergeCell ref="Q28:X29"/>
    <mergeCell ref="Y28:AE29"/>
    <mergeCell ref="C16:AB16"/>
    <mergeCell ref="A17:B17"/>
    <mergeCell ref="C17:AE17"/>
    <mergeCell ref="A19:AE19"/>
    <mergeCell ref="B20:O20"/>
    <mergeCell ref="P20:AE20"/>
    <mergeCell ref="A15:B15"/>
    <mergeCell ref="C15:K15"/>
    <mergeCell ref="L15:Q15"/>
    <mergeCell ref="R15:X15"/>
    <mergeCell ref="Y15:Z15"/>
    <mergeCell ref="AA15:AE15"/>
    <mergeCell ref="O7:P7"/>
    <mergeCell ref="M8:N8"/>
    <mergeCell ref="O8:P8"/>
    <mergeCell ref="M9:N9"/>
    <mergeCell ref="O9:P9"/>
    <mergeCell ref="A11:B13"/>
    <mergeCell ref="C11:AE13"/>
    <mergeCell ref="A7:B9"/>
    <mergeCell ref="C7:C9"/>
    <mergeCell ref="D7:H9"/>
    <mergeCell ref="I7:J9"/>
    <mergeCell ref="K7:L9"/>
    <mergeCell ref="M7:N7"/>
    <mergeCell ref="A1:A4"/>
    <mergeCell ref="B1:AA1"/>
    <mergeCell ref="AB1:AE1"/>
    <mergeCell ref="B2:AA2"/>
    <mergeCell ref="AB2:AE2"/>
    <mergeCell ref="B3:AA4"/>
    <mergeCell ref="AB3:AE3"/>
    <mergeCell ref="AB4:AE4"/>
  </mergeCells>
  <dataValidations count="3">
    <dataValidation type="list" allowBlank="1" showInputMessage="1" showErrorMessage="1" sqref="C7:C9" xr:uid="{58333E77-148B-481C-A74B-8A23F6C57871}">
      <formula1>$B$21:$M$21</formula1>
    </dataValidation>
    <dataValidation type="textLength" operator="lessThanOrEqual" allowBlank="1" showInputMessage="1" showErrorMessage="1" errorTitle="Máximo 2.000 caracteres" error="Máximo 2.000 caracteres" promptTitle="2.000 caracteres" sqref="Q30:Q31" xr:uid="{4CECD74F-E972-46DF-B25E-3811CD6378C8}">
      <formula1>2000</formula1>
    </dataValidation>
    <dataValidation type="textLength" operator="lessThanOrEqual" allowBlank="1" showInputMessage="1" showErrorMessage="1" errorTitle="Máximo 2.000 caracteres" error="Máximo 2.000 caracteres" sqref="AC35 Q35 Y35 Q49 Q47 Q51 Q53 Q45 Q41 Q43 Q55 Q57 Q59" xr:uid="{5C2C5196-6AE7-491D-8471-FB735CADDF74}">
      <formula1>2000</formula1>
    </dataValidation>
  </dataValidations>
  <pageMargins left="0.25" right="0.25" top="0.75" bottom="0.75" header="0.3" footer="0.3"/>
  <pageSetup scale="2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3FAEE-A289-447D-9DFE-778AE1F50542}">
  <sheetPr>
    <tabColor theme="7" tint="0.39997558519241921"/>
    <pageSetUpPr fitToPage="1"/>
  </sheetPr>
  <dimension ref="A1:AO49"/>
  <sheetViews>
    <sheetView showGridLines="0" topLeftCell="A40" zoomScale="60" zoomScaleNormal="60" workbookViewId="0">
      <selection activeCell="A41" sqref="A41:A48"/>
    </sheetView>
  </sheetViews>
  <sheetFormatPr baseColWidth="10" defaultColWidth="10.88671875" defaultRowHeight="14.4" x14ac:dyDescent="0.3"/>
  <cols>
    <col min="1" max="1" width="38.44140625" style="2" customWidth="1"/>
    <col min="2" max="2" width="20.5546875" style="2" customWidth="1"/>
    <col min="3" max="14" width="20.6640625" style="2" customWidth="1"/>
    <col min="15" max="15" width="20.5546875" style="2" customWidth="1"/>
    <col min="16" max="16" width="32.44140625" style="2" customWidth="1"/>
    <col min="17" max="27" width="18.109375" style="2" customWidth="1"/>
    <col min="28" max="28" width="22.6640625" style="2" customWidth="1"/>
    <col min="29" max="29" width="19" style="2" customWidth="1"/>
    <col min="30" max="30" width="19.44140625" style="2" customWidth="1"/>
    <col min="31" max="31" width="20.5546875" style="2" customWidth="1"/>
    <col min="32" max="32" width="22.88671875" style="2" customWidth="1"/>
    <col min="33" max="33" width="18.44140625" style="2" bestFit="1" customWidth="1"/>
    <col min="34" max="34" width="8.44140625" style="2" customWidth="1"/>
    <col min="35" max="35" width="18.44140625" style="2" bestFit="1" customWidth="1"/>
    <col min="36" max="36" width="5.6640625" style="2" customWidth="1"/>
    <col min="37" max="37" width="18.44140625" style="2" bestFit="1" customWidth="1"/>
    <col min="38" max="38" width="4.6640625" style="2" customWidth="1"/>
    <col min="39" max="39" width="23" style="2" bestFit="1" customWidth="1"/>
    <col min="40" max="40" width="10.88671875" style="2"/>
    <col min="41" max="41" width="18.44140625" style="2" bestFit="1" customWidth="1"/>
    <col min="42" max="42" width="16.109375" style="2" customWidth="1"/>
    <col min="43" max="16384" width="10.88671875" style="2"/>
  </cols>
  <sheetData>
    <row r="1" spans="1:31" ht="32.25" customHeight="1" thickBot="1" x14ac:dyDescent="0.35">
      <c r="A1" s="172"/>
      <c r="B1" s="175" t="s">
        <v>0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7"/>
      <c r="AB1" s="184" t="s">
        <v>1</v>
      </c>
      <c r="AC1" s="185"/>
      <c r="AD1" s="185"/>
      <c r="AE1" s="186"/>
    </row>
    <row r="2" spans="1:31" ht="30.75" customHeight="1" thickBot="1" x14ac:dyDescent="0.35">
      <c r="A2" s="173"/>
      <c r="B2" s="175" t="s">
        <v>2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7"/>
      <c r="AB2" s="184" t="s">
        <v>337</v>
      </c>
      <c r="AC2" s="185"/>
      <c r="AD2" s="185"/>
      <c r="AE2" s="186"/>
    </row>
    <row r="3" spans="1:31" ht="24" customHeight="1" thickBot="1" x14ac:dyDescent="0.35">
      <c r="A3" s="173"/>
      <c r="B3" s="178" t="s">
        <v>3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80"/>
      <c r="AB3" s="184" t="s">
        <v>360</v>
      </c>
      <c r="AC3" s="185"/>
      <c r="AD3" s="185"/>
      <c r="AE3" s="186"/>
    </row>
    <row r="4" spans="1:31" ht="21.75" customHeight="1" thickBot="1" x14ac:dyDescent="0.35">
      <c r="A4" s="174"/>
      <c r="B4" s="181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3"/>
      <c r="AB4" s="187" t="s">
        <v>4</v>
      </c>
      <c r="AC4" s="188"/>
      <c r="AD4" s="188"/>
      <c r="AE4" s="189"/>
    </row>
    <row r="5" spans="1:31" ht="9" customHeight="1" thickBot="1" x14ac:dyDescent="0.35">
      <c r="A5" s="3"/>
      <c r="B5" s="104"/>
      <c r="C5" s="10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  <c r="AD5" s="7"/>
      <c r="AE5" s="8"/>
    </row>
    <row r="6" spans="1:31" ht="9" customHeight="1" thickBot="1" x14ac:dyDescent="0.35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4"/>
      <c r="AB6" s="4"/>
      <c r="AD6" s="7"/>
      <c r="AE6" s="8"/>
    </row>
    <row r="7" spans="1:31" x14ac:dyDescent="0.3">
      <c r="A7" s="190" t="s">
        <v>5</v>
      </c>
      <c r="B7" s="191"/>
      <c r="C7" s="222"/>
      <c r="D7" s="190" t="s">
        <v>6</v>
      </c>
      <c r="E7" s="196"/>
      <c r="F7" s="196"/>
      <c r="G7" s="196"/>
      <c r="H7" s="191"/>
      <c r="I7" s="216" t="s">
        <v>7</v>
      </c>
      <c r="J7" s="217"/>
      <c r="K7" s="190" t="s">
        <v>8</v>
      </c>
      <c r="L7" s="191"/>
      <c r="M7" s="208" t="s">
        <v>9</v>
      </c>
      <c r="N7" s="209"/>
      <c r="O7" s="342" t="s">
        <v>362</v>
      </c>
      <c r="P7" s="343"/>
      <c r="Q7" s="4"/>
      <c r="R7" s="4"/>
      <c r="S7" s="4"/>
      <c r="T7" s="4"/>
      <c r="U7" s="4"/>
      <c r="V7" s="4"/>
      <c r="W7" s="4"/>
      <c r="X7" s="4"/>
      <c r="Y7" s="4"/>
      <c r="Z7" s="5"/>
      <c r="AA7" s="4"/>
      <c r="AB7" s="4"/>
      <c r="AD7" s="7"/>
      <c r="AE7" s="8"/>
    </row>
    <row r="8" spans="1:31" x14ac:dyDescent="0.3">
      <c r="A8" s="192"/>
      <c r="B8" s="193"/>
      <c r="C8" s="223"/>
      <c r="D8" s="192"/>
      <c r="E8" s="197"/>
      <c r="F8" s="197"/>
      <c r="G8" s="197"/>
      <c r="H8" s="193"/>
      <c r="I8" s="218"/>
      <c r="J8" s="219"/>
      <c r="K8" s="192"/>
      <c r="L8" s="193"/>
      <c r="M8" s="225" t="s">
        <v>10</v>
      </c>
      <c r="N8" s="226"/>
      <c r="O8" s="210"/>
      <c r="P8" s="211"/>
      <c r="Q8" s="4"/>
      <c r="R8" s="4"/>
      <c r="S8" s="4"/>
      <c r="T8" s="4"/>
      <c r="U8" s="4"/>
      <c r="V8" s="4"/>
      <c r="W8" s="4"/>
      <c r="X8" s="4"/>
      <c r="Y8" s="4"/>
      <c r="Z8" s="5"/>
      <c r="AA8" s="4"/>
      <c r="AB8" s="4"/>
      <c r="AD8" s="7"/>
      <c r="AE8" s="8"/>
    </row>
    <row r="9" spans="1:31" ht="15" thickBot="1" x14ac:dyDescent="0.35">
      <c r="A9" s="194"/>
      <c r="B9" s="195"/>
      <c r="C9" s="224"/>
      <c r="D9" s="194"/>
      <c r="E9" s="198"/>
      <c r="F9" s="198"/>
      <c r="G9" s="198"/>
      <c r="H9" s="195"/>
      <c r="I9" s="220"/>
      <c r="J9" s="221"/>
      <c r="K9" s="194"/>
      <c r="L9" s="195"/>
      <c r="M9" s="212" t="s">
        <v>11</v>
      </c>
      <c r="N9" s="213"/>
      <c r="O9" s="214"/>
      <c r="P9" s="215"/>
      <c r="Q9" s="4"/>
      <c r="R9" s="4"/>
      <c r="S9" s="4"/>
      <c r="T9" s="4"/>
      <c r="U9" s="4"/>
      <c r="V9" s="4"/>
      <c r="W9" s="4"/>
      <c r="X9" s="4"/>
      <c r="Y9" s="4"/>
      <c r="Z9" s="5"/>
      <c r="AA9" s="4"/>
      <c r="AB9" s="4"/>
      <c r="AD9" s="7"/>
      <c r="AE9" s="8"/>
    </row>
    <row r="10" spans="1:31" ht="15" customHeight="1" thickBot="1" x14ac:dyDescent="0.35">
      <c r="A10" s="77"/>
      <c r="B10" s="78"/>
      <c r="C10" s="78"/>
      <c r="D10" s="9"/>
      <c r="E10" s="9"/>
      <c r="F10" s="9"/>
      <c r="G10" s="9"/>
      <c r="H10" s="9"/>
      <c r="I10" s="74"/>
      <c r="J10" s="74"/>
      <c r="K10" s="9"/>
      <c r="L10" s="9"/>
      <c r="M10" s="75"/>
      <c r="N10" s="75"/>
      <c r="O10" s="76"/>
      <c r="P10" s="76"/>
      <c r="Q10" s="78"/>
      <c r="R10" s="78"/>
      <c r="S10" s="78"/>
      <c r="T10" s="78"/>
      <c r="U10" s="78"/>
      <c r="V10" s="78"/>
      <c r="W10" s="78"/>
      <c r="X10" s="78"/>
      <c r="Y10" s="78"/>
      <c r="Z10" s="79"/>
      <c r="AA10" s="78"/>
      <c r="AB10" s="78"/>
      <c r="AD10" s="80"/>
      <c r="AE10" s="81"/>
    </row>
    <row r="11" spans="1:31" ht="15" customHeight="1" x14ac:dyDescent="0.3">
      <c r="A11" s="190" t="s">
        <v>12</v>
      </c>
      <c r="B11" s="191"/>
      <c r="C11" s="199" t="s">
        <v>363</v>
      </c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1"/>
    </row>
    <row r="12" spans="1:31" ht="15" customHeight="1" x14ac:dyDescent="0.3">
      <c r="A12" s="192"/>
      <c r="B12" s="193"/>
      <c r="C12" s="202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4"/>
    </row>
    <row r="13" spans="1:31" ht="15" customHeight="1" thickBot="1" x14ac:dyDescent="0.35">
      <c r="A13" s="194"/>
      <c r="B13" s="195"/>
      <c r="C13" s="205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7"/>
    </row>
    <row r="14" spans="1:31" ht="9" customHeight="1" thickBot="1" x14ac:dyDescent="0.35">
      <c r="A14" s="1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4"/>
      <c r="O14" s="14"/>
      <c r="P14" s="14"/>
      <c r="Q14" s="14"/>
      <c r="R14" s="15"/>
      <c r="S14" s="15"/>
      <c r="T14" s="15"/>
      <c r="U14" s="15"/>
      <c r="V14" s="15"/>
      <c r="W14" s="15"/>
      <c r="X14" s="15"/>
      <c r="Y14" s="9"/>
      <c r="Z14" s="9"/>
      <c r="AA14" s="9"/>
      <c r="AB14" s="9"/>
      <c r="AD14" s="9"/>
      <c r="AE14" s="10"/>
    </row>
    <row r="15" spans="1:31" ht="39" customHeight="1" thickBot="1" x14ac:dyDescent="0.35">
      <c r="A15" s="170" t="s">
        <v>13</v>
      </c>
      <c r="B15" s="171"/>
      <c r="C15" s="151" t="s">
        <v>364</v>
      </c>
      <c r="D15" s="152"/>
      <c r="E15" s="152"/>
      <c r="F15" s="152"/>
      <c r="G15" s="152"/>
      <c r="H15" s="152"/>
      <c r="I15" s="152"/>
      <c r="J15" s="152"/>
      <c r="K15" s="153"/>
      <c r="L15" s="161" t="s">
        <v>14</v>
      </c>
      <c r="M15" s="162"/>
      <c r="N15" s="162"/>
      <c r="O15" s="162"/>
      <c r="P15" s="162"/>
      <c r="Q15" s="163"/>
      <c r="R15" s="164" t="s">
        <v>365</v>
      </c>
      <c r="S15" s="165"/>
      <c r="T15" s="165"/>
      <c r="U15" s="165"/>
      <c r="V15" s="165"/>
      <c r="W15" s="165"/>
      <c r="X15" s="166"/>
      <c r="Y15" s="161" t="s">
        <v>15</v>
      </c>
      <c r="Z15" s="163"/>
      <c r="AA15" s="151" t="s">
        <v>366</v>
      </c>
      <c r="AB15" s="152"/>
      <c r="AC15" s="152"/>
      <c r="AD15" s="152"/>
      <c r="AE15" s="153"/>
    </row>
    <row r="16" spans="1:31" ht="9" customHeight="1" thickBot="1" x14ac:dyDescent="0.35">
      <c r="A16" s="6"/>
      <c r="B16" s="4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D16" s="7"/>
      <c r="AE16" s="8"/>
    </row>
    <row r="17" spans="1:32" s="16" customFormat="1" ht="37.5" customHeight="1" thickBot="1" x14ac:dyDescent="0.35">
      <c r="A17" s="170" t="s">
        <v>16</v>
      </c>
      <c r="B17" s="171"/>
      <c r="C17" s="151" t="s">
        <v>383</v>
      </c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3"/>
    </row>
    <row r="18" spans="1:32" ht="16.5" customHeight="1" thickBot="1" x14ac:dyDescent="0.3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D18" s="18"/>
      <c r="AE18" s="19"/>
    </row>
    <row r="19" spans="1:32" ht="32.1" customHeight="1" thickBot="1" x14ac:dyDescent="0.35">
      <c r="A19" s="161" t="s">
        <v>17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3"/>
      <c r="AF19" s="20"/>
    </row>
    <row r="20" spans="1:32" ht="32.1" customHeight="1" thickBot="1" x14ac:dyDescent="0.35">
      <c r="A20" s="107" t="s">
        <v>18</v>
      </c>
      <c r="B20" s="158" t="s">
        <v>19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60"/>
      <c r="P20" s="161" t="s">
        <v>20</v>
      </c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3"/>
      <c r="AF20" s="20"/>
    </row>
    <row r="21" spans="1:32" ht="32.1" customHeight="1" thickBot="1" x14ac:dyDescent="0.35">
      <c r="A21" s="77"/>
      <c r="B21" s="117" t="s">
        <v>21</v>
      </c>
      <c r="C21" s="118" t="s">
        <v>22</v>
      </c>
      <c r="D21" s="118" t="s">
        <v>23</v>
      </c>
      <c r="E21" s="118" t="s">
        <v>24</v>
      </c>
      <c r="F21" s="118" t="s">
        <v>25</v>
      </c>
      <c r="G21" s="118" t="s">
        <v>26</v>
      </c>
      <c r="H21" s="118" t="s">
        <v>27</v>
      </c>
      <c r="I21" s="118" t="s">
        <v>28</v>
      </c>
      <c r="J21" s="118" t="s">
        <v>29</v>
      </c>
      <c r="K21" s="118" t="s">
        <v>30</v>
      </c>
      <c r="L21" s="118" t="s">
        <v>31</v>
      </c>
      <c r="M21" s="118" t="s">
        <v>32</v>
      </c>
      <c r="N21" s="118" t="s">
        <v>33</v>
      </c>
      <c r="O21" s="119" t="s">
        <v>34</v>
      </c>
      <c r="P21" s="147"/>
      <c r="Q21" s="107" t="s">
        <v>21</v>
      </c>
      <c r="R21" s="108" t="s">
        <v>22</v>
      </c>
      <c r="S21" s="108" t="s">
        <v>23</v>
      </c>
      <c r="T21" s="108" t="s">
        <v>24</v>
      </c>
      <c r="U21" s="108" t="s">
        <v>25</v>
      </c>
      <c r="V21" s="108" t="s">
        <v>26</v>
      </c>
      <c r="W21" s="108" t="s">
        <v>27</v>
      </c>
      <c r="X21" s="108" t="s">
        <v>28</v>
      </c>
      <c r="Y21" s="108" t="s">
        <v>29</v>
      </c>
      <c r="Z21" s="108" t="s">
        <v>30</v>
      </c>
      <c r="AA21" s="108" t="s">
        <v>31</v>
      </c>
      <c r="AB21" s="108" t="s">
        <v>32</v>
      </c>
      <c r="AC21" s="108" t="s">
        <v>33</v>
      </c>
      <c r="AD21" s="146" t="s">
        <v>35</v>
      </c>
      <c r="AE21" s="146" t="s">
        <v>36</v>
      </c>
      <c r="AF21" s="1"/>
    </row>
    <row r="22" spans="1:32" ht="32.1" customHeight="1" x14ac:dyDescent="0.3">
      <c r="A22" s="143" t="s">
        <v>37</v>
      </c>
      <c r="B22" s="86"/>
      <c r="C22" s="84">
        <f>34094641+28844724+2158601+11407860+313000</f>
        <v>76818826</v>
      </c>
      <c r="D22" s="84">
        <f>2158601+5056721+500000+899738</f>
        <v>8615060</v>
      </c>
      <c r="E22" s="84">
        <v>2158601</v>
      </c>
      <c r="F22" s="84">
        <v>500000</v>
      </c>
      <c r="G22" s="84">
        <f>899738</f>
        <v>899738</v>
      </c>
      <c r="H22" s="84"/>
      <c r="I22" s="84"/>
      <c r="J22" s="84"/>
      <c r="K22" s="84"/>
      <c r="L22" s="84"/>
      <c r="M22" s="84"/>
      <c r="N22" s="84">
        <f>SUM(B22:M22)</f>
        <v>88992225</v>
      </c>
      <c r="O22" s="87"/>
      <c r="P22" s="143" t="s">
        <v>38</v>
      </c>
      <c r="Q22" s="109">
        <v>361759000</v>
      </c>
      <c r="R22" s="110">
        <v>1156691000</v>
      </c>
      <c r="S22" s="110">
        <v>126621000</v>
      </c>
      <c r="T22" s="110">
        <v>3091000</v>
      </c>
      <c r="U22" s="110">
        <v>10458000</v>
      </c>
      <c r="V22" s="110">
        <v>40670000</v>
      </c>
      <c r="W22" s="110"/>
      <c r="X22" s="110">
        <v>2949000</v>
      </c>
      <c r="Y22" s="110"/>
      <c r="Z22" s="110"/>
      <c r="AA22" s="110"/>
      <c r="AB22" s="110"/>
      <c r="AC22" s="110">
        <f>SUM(Q22:AB22)</f>
        <v>1702239000</v>
      </c>
      <c r="AE22" s="111"/>
      <c r="AF22" s="1"/>
    </row>
    <row r="23" spans="1:32" ht="32.1" customHeight="1" x14ac:dyDescent="0.3">
      <c r="A23" s="144" t="s">
        <v>39</v>
      </c>
      <c r="B23" s="83"/>
      <c r="C23" s="82"/>
      <c r="D23" s="82">
        <v>789418</v>
      </c>
      <c r="E23" s="82">
        <v>5150000</v>
      </c>
      <c r="F23" s="82"/>
      <c r="G23" s="82"/>
      <c r="H23" s="82"/>
      <c r="I23" s="82"/>
      <c r="J23" s="82"/>
      <c r="K23" s="82"/>
      <c r="L23" s="82"/>
      <c r="M23" s="82"/>
      <c r="N23" s="82">
        <f>SUM(B23:M23)</f>
        <v>5939418</v>
      </c>
      <c r="O23" s="96"/>
      <c r="P23" s="144" t="s">
        <v>40</v>
      </c>
      <c r="Q23" s="83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>
        <f>SUM(Q23:AB23)</f>
        <v>0</v>
      </c>
      <c r="AD23" s="82">
        <f>AC23/SUM(Q22:AB22)</f>
        <v>0</v>
      </c>
      <c r="AE23" s="88">
        <f>AC23/AC22</f>
        <v>0</v>
      </c>
      <c r="AF23" s="1"/>
    </row>
    <row r="24" spans="1:32" ht="32.1" customHeight="1" x14ac:dyDescent="0.3">
      <c r="A24" s="144" t="s">
        <v>41</v>
      </c>
      <c r="B24" s="83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>
        <f>SUM(B24:M24)</f>
        <v>0</v>
      </c>
      <c r="O24" s="85"/>
      <c r="P24" s="144" t="s">
        <v>37</v>
      </c>
      <c r="Q24" s="83">
        <v>706500</v>
      </c>
      <c r="R24" s="82">
        <v>30694988.192349918</v>
      </c>
      <c r="S24" s="82">
        <v>143604977.19234991</v>
      </c>
      <c r="T24" s="82">
        <v>148493518.78917098</v>
      </c>
      <c r="U24" s="82">
        <v>153411183.83947134</v>
      </c>
      <c r="V24" s="82">
        <v>151197749.90534326</v>
      </c>
      <c r="W24" s="82">
        <v>169177916.57200992</v>
      </c>
      <c r="X24" s="82">
        <v>152703427.5021643</v>
      </c>
      <c r="Y24" s="82">
        <v>152334982.63788185</v>
      </c>
      <c r="Z24" s="82">
        <v>150667649.3045485</v>
      </c>
      <c r="AA24" s="82">
        <v>150667648.3045485</v>
      </c>
      <c r="AB24" s="82">
        <f>298577778+680</f>
        <v>298578458</v>
      </c>
      <c r="AC24" s="82">
        <f>SUM(Q24:AB24)</f>
        <v>1702239000.2398384</v>
      </c>
      <c r="AD24" s="82"/>
      <c r="AE24" s="112"/>
      <c r="AF24" s="1"/>
    </row>
    <row r="25" spans="1:32" ht="32.1" customHeight="1" thickBot="1" x14ac:dyDescent="0.35">
      <c r="A25" s="145" t="s">
        <v>42</v>
      </c>
      <c r="B25" s="120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>
        <f>SUM(B25:M25)</f>
        <v>0</v>
      </c>
      <c r="O25" s="122" t="str">
        <f>IFERROR(N25/(SUMIF(B25:M25,"&gt;0",B24:M24))," ")</f>
        <v xml:space="preserve"> </v>
      </c>
      <c r="P25" s="145" t="s">
        <v>42</v>
      </c>
      <c r="Q25" s="120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>
        <f>SUM(Q25:AB25)</f>
        <v>0</v>
      </c>
      <c r="AD25" s="121">
        <f>AC25/SUM(Q24:AB24)</f>
        <v>0</v>
      </c>
      <c r="AE25" s="123">
        <f>AC25/AC24</f>
        <v>0</v>
      </c>
      <c r="AF25" s="1"/>
    </row>
    <row r="26" spans="1:32" customFormat="1" ht="16.5" customHeight="1" thickBot="1" x14ac:dyDescent="0.35"/>
    <row r="27" spans="1:32" ht="33.9" customHeight="1" x14ac:dyDescent="0.3">
      <c r="A27" s="227" t="s">
        <v>43</v>
      </c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9"/>
    </row>
    <row r="28" spans="1:32" ht="15" customHeight="1" x14ac:dyDescent="0.3">
      <c r="A28" s="169" t="s">
        <v>44</v>
      </c>
      <c r="B28" s="154" t="s">
        <v>45</v>
      </c>
      <c r="C28" s="154"/>
      <c r="D28" s="154" t="s">
        <v>46</v>
      </c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 t="s">
        <v>33</v>
      </c>
      <c r="Q28" s="154" t="s">
        <v>47</v>
      </c>
      <c r="R28" s="154"/>
      <c r="S28" s="154"/>
      <c r="T28" s="154"/>
      <c r="U28" s="154"/>
      <c r="V28" s="154"/>
      <c r="W28" s="154"/>
      <c r="X28" s="154"/>
      <c r="Y28" s="154" t="s">
        <v>48</v>
      </c>
      <c r="Z28" s="154"/>
      <c r="AA28" s="154"/>
      <c r="AB28" s="154"/>
      <c r="AC28" s="154"/>
      <c r="AD28" s="154"/>
      <c r="AE28" s="155"/>
    </row>
    <row r="29" spans="1:32" ht="27" customHeight="1" x14ac:dyDescent="0.3">
      <c r="A29" s="169"/>
      <c r="B29" s="154"/>
      <c r="C29" s="154"/>
      <c r="D29" s="103" t="s">
        <v>21</v>
      </c>
      <c r="E29" s="103" t="s">
        <v>22</v>
      </c>
      <c r="F29" s="103" t="s">
        <v>23</v>
      </c>
      <c r="G29" s="103" t="s">
        <v>24</v>
      </c>
      <c r="H29" s="103" t="s">
        <v>25</v>
      </c>
      <c r="I29" s="103" t="s">
        <v>26</v>
      </c>
      <c r="J29" s="103" t="s">
        <v>27</v>
      </c>
      <c r="K29" s="103" t="s">
        <v>28</v>
      </c>
      <c r="L29" s="103" t="s">
        <v>29</v>
      </c>
      <c r="M29" s="103" t="s">
        <v>30</v>
      </c>
      <c r="N29" s="103" t="s">
        <v>31</v>
      </c>
      <c r="O29" s="103" t="s">
        <v>32</v>
      </c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5"/>
    </row>
    <row r="30" spans="1:32" ht="61.8" customHeight="1" thickBot="1" x14ac:dyDescent="0.35">
      <c r="A30" s="113" t="s">
        <v>383</v>
      </c>
      <c r="B30" s="167"/>
      <c r="C30" s="167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14">
        <f>SUM(D30:O30)</f>
        <v>0</v>
      </c>
      <c r="Q30" s="156" t="s">
        <v>49</v>
      </c>
      <c r="R30" s="156"/>
      <c r="S30" s="156"/>
      <c r="T30" s="156"/>
      <c r="U30" s="156"/>
      <c r="V30" s="156"/>
      <c r="W30" s="156"/>
      <c r="X30" s="156"/>
      <c r="Y30" s="156" t="s">
        <v>50</v>
      </c>
      <c r="Z30" s="156"/>
      <c r="AA30" s="156"/>
      <c r="AB30" s="156"/>
      <c r="AC30" s="156"/>
      <c r="AD30" s="156"/>
      <c r="AE30" s="157"/>
    </row>
    <row r="31" spans="1:32" ht="12" customHeight="1" thickBot="1" x14ac:dyDescent="0.35">
      <c r="A31" s="124"/>
      <c r="B31" s="125"/>
      <c r="C31" s="125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26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8"/>
    </row>
    <row r="32" spans="1:32" ht="45" customHeight="1" x14ac:dyDescent="0.3">
      <c r="A32" s="199" t="s">
        <v>51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1"/>
    </row>
    <row r="33" spans="1:41" ht="23.1" customHeight="1" x14ac:dyDescent="0.3">
      <c r="A33" s="169" t="s">
        <v>52</v>
      </c>
      <c r="B33" s="154" t="s">
        <v>53</v>
      </c>
      <c r="C33" s="154" t="s">
        <v>45</v>
      </c>
      <c r="D33" s="154" t="s">
        <v>54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 t="s">
        <v>55</v>
      </c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5"/>
      <c r="AG33" s="21"/>
      <c r="AH33" s="21"/>
      <c r="AI33" s="21"/>
      <c r="AJ33" s="21"/>
      <c r="AK33" s="21"/>
      <c r="AL33" s="21"/>
      <c r="AM33" s="21"/>
      <c r="AN33" s="21"/>
      <c r="AO33" s="21"/>
    </row>
    <row r="34" spans="1:41" ht="27" customHeight="1" x14ac:dyDescent="0.3">
      <c r="A34" s="169"/>
      <c r="B34" s="154"/>
      <c r="C34" s="233"/>
      <c r="D34" s="103" t="s">
        <v>21</v>
      </c>
      <c r="E34" s="103" t="s">
        <v>22</v>
      </c>
      <c r="F34" s="103" t="s">
        <v>23</v>
      </c>
      <c r="G34" s="103" t="s">
        <v>24</v>
      </c>
      <c r="H34" s="103" t="s">
        <v>25</v>
      </c>
      <c r="I34" s="103" t="s">
        <v>26</v>
      </c>
      <c r="J34" s="103" t="s">
        <v>27</v>
      </c>
      <c r="K34" s="103" t="s">
        <v>28</v>
      </c>
      <c r="L34" s="103" t="s">
        <v>29</v>
      </c>
      <c r="M34" s="103" t="s">
        <v>30</v>
      </c>
      <c r="N34" s="103" t="s">
        <v>31</v>
      </c>
      <c r="O34" s="103" t="s">
        <v>32</v>
      </c>
      <c r="P34" s="103" t="s">
        <v>33</v>
      </c>
      <c r="Q34" s="230" t="s">
        <v>56</v>
      </c>
      <c r="R34" s="231"/>
      <c r="S34" s="231"/>
      <c r="T34" s="232"/>
      <c r="U34" s="154" t="s">
        <v>57</v>
      </c>
      <c r="V34" s="154"/>
      <c r="W34" s="154"/>
      <c r="X34" s="154"/>
      <c r="Y34" s="154" t="s">
        <v>58</v>
      </c>
      <c r="Z34" s="154"/>
      <c r="AA34" s="154"/>
      <c r="AB34" s="154"/>
      <c r="AC34" s="154" t="s">
        <v>59</v>
      </c>
      <c r="AD34" s="154"/>
      <c r="AE34" s="155"/>
      <c r="AG34" s="21"/>
      <c r="AH34" s="21"/>
      <c r="AI34" s="21"/>
      <c r="AJ34" s="21"/>
      <c r="AK34" s="21"/>
      <c r="AL34" s="21"/>
      <c r="AM34" s="21"/>
      <c r="AN34" s="21"/>
      <c r="AO34" s="21"/>
    </row>
    <row r="35" spans="1:41" ht="45" customHeight="1" x14ac:dyDescent="0.3">
      <c r="A35" s="344" t="s">
        <v>383</v>
      </c>
      <c r="B35" s="348">
        <v>32</v>
      </c>
      <c r="C35" s="23" t="s">
        <v>60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97">
        <f>SUM(D35:O35)</f>
        <v>0</v>
      </c>
      <c r="Q35" s="243" t="s">
        <v>61</v>
      </c>
      <c r="R35" s="244"/>
      <c r="S35" s="244"/>
      <c r="T35" s="245"/>
      <c r="U35" s="249" t="s">
        <v>62</v>
      </c>
      <c r="V35" s="249"/>
      <c r="W35" s="249"/>
      <c r="X35" s="249"/>
      <c r="Y35" s="249" t="s">
        <v>63</v>
      </c>
      <c r="Z35" s="249"/>
      <c r="AA35" s="249"/>
      <c r="AB35" s="249"/>
      <c r="AC35" s="249" t="s">
        <v>64</v>
      </c>
      <c r="AD35" s="249"/>
      <c r="AE35" s="251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 ht="45" customHeight="1" thickBot="1" x14ac:dyDescent="0.35">
      <c r="A36" s="346"/>
      <c r="B36" s="349"/>
      <c r="C36" s="24" t="s">
        <v>65</v>
      </c>
      <c r="D36" s="25"/>
      <c r="E36" s="25"/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73">
        <f>SUM(D36:O36)</f>
        <v>0</v>
      </c>
      <c r="Q36" s="246"/>
      <c r="R36" s="247"/>
      <c r="S36" s="247"/>
      <c r="T36" s="248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2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customFormat="1" ht="17.25" customHeight="1" thickBot="1" x14ac:dyDescent="0.35"/>
    <row r="38" spans="1:41" ht="45" customHeight="1" thickBot="1" x14ac:dyDescent="0.35">
      <c r="A38" s="199" t="s">
        <v>66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26.1" customHeight="1" x14ac:dyDescent="0.3">
      <c r="A39" s="234" t="s">
        <v>67</v>
      </c>
      <c r="B39" s="235" t="s">
        <v>68</v>
      </c>
      <c r="C39" s="238" t="s">
        <v>69</v>
      </c>
      <c r="D39" s="240" t="s">
        <v>70</v>
      </c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2"/>
      <c r="Q39" s="235" t="s">
        <v>71</v>
      </c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53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26.1" customHeight="1" x14ac:dyDescent="0.3">
      <c r="A40" s="169"/>
      <c r="B40" s="154"/>
      <c r="C40" s="239"/>
      <c r="D40" s="103" t="s">
        <v>72</v>
      </c>
      <c r="E40" s="103" t="s">
        <v>73</v>
      </c>
      <c r="F40" s="103" t="s">
        <v>74</v>
      </c>
      <c r="G40" s="103" t="s">
        <v>75</v>
      </c>
      <c r="H40" s="103" t="s">
        <v>76</v>
      </c>
      <c r="I40" s="103" t="s">
        <v>77</v>
      </c>
      <c r="J40" s="103" t="s">
        <v>78</v>
      </c>
      <c r="K40" s="103" t="s">
        <v>79</v>
      </c>
      <c r="L40" s="103" t="s">
        <v>80</v>
      </c>
      <c r="M40" s="103" t="s">
        <v>81</v>
      </c>
      <c r="N40" s="103" t="s">
        <v>82</v>
      </c>
      <c r="O40" s="103" t="s">
        <v>83</v>
      </c>
      <c r="P40" s="103" t="s">
        <v>84</v>
      </c>
      <c r="Q40" s="230" t="s">
        <v>85</v>
      </c>
      <c r="R40" s="231"/>
      <c r="S40" s="231"/>
      <c r="T40" s="231"/>
      <c r="U40" s="231"/>
      <c r="V40" s="231"/>
      <c r="W40" s="231"/>
      <c r="X40" s="232"/>
      <c r="Y40" s="230" t="s">
        <v>86</v>
      </c>
      <c r="Z40" s="231"/>
      <c r="AA40" s="231"/>
      <c r="AB40" s="231"/>
      <c r="AC40" s="231"/>
      <c r="AD40" s="231"/>
      <c r="AE40" s="264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ht="71.400000000000006" customHeight="1" x14ac:dyDescent="0.3">
      <c r="A41" s="359" t="s">
        <v>384</v>
      </c>
      <c r="B41" s="237">
        <v>10</v>
      </c>
      <c r="C41" s="31" t="s">
        <v>60</v>
      </c>
      <c r="D41" s="32">
        <v>0.12</v>
      </c>
      <c r="E41" s="32">
        <v>0.18</v>
      </c>
      <c r="F41" s="32">
        <v>0.18</v>
      </c>
      <c r="G41" s="32">
        <v>0.18</v>
      </c>
      <c r="H41" s="32">
        <v>0.17</v>
      </c>
      <c r="I41" s="32">
        <v>0.17</v>
      </c>
      <c r="J41" s="32"/>
      <c r="K41" s="32"/>
      <c r="L41" s="32"/>
      <c r="M41" s="32"/>
      <c r="N41" s="32"/>
      <c r="O41" s="32"/>
      <c r="P41" s="115">
        <f t="shared" ref="P41:P48" si="0">SUM(D41:O41)</f>
        <v>1</v>
      </c>
      <c r="Q41" s="256" t="s">
        <v>87</v>
      </c>
      <c r="R41" s="257"/>
      <c r="S41" s="257"/>
      <c r="T41" s="257"/>
      <c r="U41" s="257"/>
      <c r="V41" s="257"/>
      <c r="W41" s="257"/>
      <c r="X41" s="258"/>
      <c r="Y41" s="256" t="s">
        <v>88</v>
      </c>
      <c r="Z41" s="257"/>
      <c r="AA41" s="257"/>
      <c r="AB41" s="257"/>
      <c r="AC41" s="257"/>
      <c r="AD41" s="257"/>
      <c r="AE41" s="262"/>
      <c r="AG41" s="28"/>
      <c r="AH41" s="28"/>
      <c r="AI41" s="28"/>
      <c r="AJ41" s="28"/>
      <c r="AK41" s="28"/>
      <c r="AL41" s="28"/>
      <c r="AM41" s="28"/>
      <c r="AN41" s="28"/>
      <c r="AO41" s="28"/>
    </row>
    <row r="42" spans="1:41" ht="71.400000000000006" customHeight="1" x14ac:dyDescent="0.3">
      <c r="A42" s="360"/>
      <c r="B42" s="237"/>
      <c r="C42" s="29" t="s">
        <v>65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115">
        <f t="shared" si="0"/>
        <v>0</v>
      </c>
      <c r="Q42" s="259"/>
      <c r="R42" s="260"/>
      <c r="S42" s="260"/>
      <c r="T42" s="260"/>
      <c r="U42" s="260"/>
      <c r="V42" s="260"/>
      <c r="W42" s="260"/>
      <c r="X42" s="261"/>
      <c r="Y42" s="259"/>
      <c r="Z42" s="260"/>
      <c r="AA42" s="260"/>
      <c r="AB42" s="260"/>
      <c r="AC42" s="260"/>
      <c r="AD42" s="260"/>
      <c r="AE42" s="263"/>
    </row>
    <row r="43" spans="1:41" ht="71.400000000000006" customHeight="1" x14ac:dyDescent="0.3">
      <c r="A43" s="360" t="s">
        <v>385</v>
      </c>
      <c r="B43" s="237">
        <v>10</v>
      </c>
      <c r="C43" s="31" t="s">
        <v>60</v>
      </c>
      <c r="D43" s="32">
        <v>0.15</v>
      </c>
      <c r="E43" s="32">
        <v>0.17</v>
      </c>
      <c r="F43" s="32">
        <v>0.17</v>
      </c>
      <c r="G43" s="32">
        <v>0.17</v>
      </c>
      <c r="H43" s="32">
        <v>0.17</v>
      </c>
      <c r="I43" s="32">
        <v>0.17</v>
      </c>
      <c r="J43" s="32"/>
      <c r="K43" s="32"/>
      <c r="L43" s="32"/>
      <c r="M43" s="32"/>
      <c r="N43" s="32"/>
      <c r="O43" s="32"/>
      <c r="P43" s="115">
        <f t="shared" si="0"/>
        <v>1</v>
      </c>
      <c r="Q43" s="256" t="s">
        <v>87</v>
      </c>
      <c r="R43" s="257"/>
      <c r="S43" s="257"/>
      <c r="T43" s="257"/>
      <c r="U43" s="257"/>
      <c r="V43" s="257"/>
      <c r="W43" s="257"/>
      <c r="X43" s="258"/>
      <c r="Y43" s="256" t="s">
        <v>88</v>
      </c>
      <c r="Z43" s="257"/>
      <c r="AA43" s="257"/>
      <c r="AB43" s="257"/>
      <c r="AC43" s="257"/>
      <c r="AD43" s="257"/>
      <c r="AE43" s="262"/>
    </row>
    <row r="44" spans="1:41" ht="71.400000000000006" customHeight="1" x14ac:dyDescent="0.3">
      <c r="A44" s="360"/>
      <c r="B44" s="237"/>
      <c r="C44" s="29" t="s">
        <v>65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115">
        <f t="shared" si="0"/>
        <v>0</v>
      </c>
      <c r="Q44" s="259"/>
      <c r="R44" s="260"/>
      <c r="S44" s="260"/>
      <c r="T44" s="260"/>
      <c r="U44" s="260"/>
      <c r="V44" s="260"/>
      <c r="W44" s="260"/>
      <c r="X44" s="261"/>
      <c r="Y44" s="259"/>
      <c r="Z44" s="260"/>
      <c r="AA44" s="260"/>
      <c r="AB44" s="260"/>
      <c r="AC44" s="260"/>
      <c r="AD44" s="260"/>
      <c r="AE44" s="263"/>
    </row>
    <row r="45" spans="1:41" ht="71.400000000000006" customHeight="1" x14ac:dyDescent="0.3">
      <c r="A45" s="360" t="s">
        <v>386</v>
      </c>
      <c r="B45" s="237">
        <v>10</v>
      </c>
      <c r="C45" s="31" t="s">
        <v>60</v>
      </c>
      <c r="D45" s="32">
        <v>0.11</v>
      </c>
      <c r="E45" s="32">
        <v>0.18</v>
      </c>
      <c r="F45" s="32">
        <v>0.18</v>
      </c>
      <c r="G45" s="32">
        <v>0.18</v>
      </c>
      <c r="H45" s="32">
        <v>0.18</v>
      </c>
      <c r="I45" s="32">
        <v>0.17</v>
      </c>
      <c r="J45" s="32"/>
      <c r="K45" s="32"/>
      <c r="L45" s="32"/>
      <c r="M45" s="32"/>
      <c r="N45" s="32"/>
      <c r="O45" s="32"/>
      <c r="P45" s="115">
        <f t="shared" si="0"/>
        <v>0.99999999999999989</v>
      </c>
      <c r="Q45" s="256" t="s">
        <v>87</v>
      </c>
      <c r="R45" s="257"/>
      <c r="S45" s="257"/>
      <c r="T45" s="257"/>
      <c r="U45" s="257"/>
      <c r="V45" s="257"/>
      <c r="W45" s="257"/>
      <c r="X45" s="258"/>
      <c r="Y45" s="256" t="s">
        <v>88</v>
      </c>
      <c r="Z45" s="257"/>
      <c r="AA45" s="257"/>
      <c r="AB45" s="257"/>
      <c r="AC45" s="257"/>
      <c r="AD45" s="257"/>
      <c r="AE45" s="262"/>
    </row>
    <row r="46" spans="1:41" ht="71.400000000000006" customHeight="1" x14ac:dyDescent="0.3">
      <c r="A46" s="360"/>
      <c r="B46" s="237"/>
      <c r="C46" s="29" t="s">
        <v>65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115">
        <f t="shared" si="0"/>
        <v>0</v>
      </c>
      <c r="Q46" s="259"/>
      <c r="R46" s="260"/>
      <c r="S46" s="260"/>
      <c r="T46" s="260"/>
      <c r="U46" s="260"/>
      <c r="V46" s="260"/>
      <c r="W46" s="260"/>
      <c r="X46" s="261"/>
      <c r="Y46" s="259"/>
      <c r="Z46" s="260"/>
      <c r="AA46" s="260"/>
      <c r="AB46" s="260"/>
      <c r="AC46" s="260"/>
      <c r="AD46" s="260"/>
      <c r="AE46" s="263"/>
    </row>
    <row r="47" spans="1:41" ht="71.400000000000006" customHeight="1" x14ac:dyDescent="0.3">
      <c r="A47" s="360" t="s">
        <v>387</v>
      </c>
      <c r="B47" s="237">
        <v>2</v>
      </c>
      <c r="C47" s="31" t="s">
        <v>60</v>
      </c>
      <c r="D47" s="32">
        <v>0</v>
      </c>
      <c r="E47" s="32">
        <v>0.2</v>
      </c>
      <c r="F47" s="32">
        <v>0.2</v>
      </c>
      <c r="G47" s="32">
        <v>0.2</v>
      </c>
      <c r="H47" s="32">
        <v>0.2</v>
      </c>
      <c r="I47" s="32">
        <v>0.2</v>
      </c>
      <c r="J47" s="32"/>
      <c r="K47" s="32"/>
      <c r="L47" s="32"/>
      <c r="M47" s="32"/>
      <c r="N47" s="32"/>
      <c r="O47" s="32"/>
      <c r="P47" s="115">
        <f t="shared" si="0"/>
        <v>1</v>
      </c>
      <c r="Q47" s="256" t="s">
        <v>87</v>
      </c>
      <c r="R47" s="257"/>
      <c r="S47" s="257"/>
      <c r="T47" s="257"/>
      <c r="U47" s="257"/>
      <c r="V47" s="257"/>
      <c r="W47" s="257"/>
      <c r="X47" s="258"/>
      <c r="Y47" s="256" t="s">
        <v>88</v>
      </c>
      <c r="Z47" s="257"/>
      <c r="AA47" s="257"/>
      <c r="AB47" s="257"/>
      <c r="AC47" s="257"/>
      <c r="AD47" s="257"/>
      <c r="AE47" s="262"/>
    </row>
    <row r="48" spans="1:41" ht="71.400000000000006" customHeight="1" thickBot="1" x14ac:dyDescent="0.35">
      <c r="A48" s="361"/>
      <c r="B48" s="255"/>
      <c r="C48" s="24" t="s">
        <v>65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116">
        <f t="shared" si="0"/>
        <v>0</v>
      </c>
      <c r="Q48" s="259"/>
      <c r="R48" s="260"/>
      <c r="S48" s="260"/>
      <c r="T48" s="260"/>
      <c r="U48" s="260"/>
      <c r="V48" s="260"/>
      <c r="W48" s="260"/>
      <c r="X48" s="261"/>
      <c r="Y48" s="259"/>
      <c r="Z48" s="260"/>
      <c r="AA48" s="260"/>
      <c r="AB48" s="260"/>
      <c r="AC48" s="260"/>
      <c r="AD48" s="260"/>
      <c r="AE48" s="263"/>
    </row>
    <row r="49" spans="1:1" ht="15" customHeight="1" x14ac:dyDescent="0.3">
      <c r="A49" s="2" t="s">
        <v>89</v>
      </c>
    </row>
  </sheetData>
  <mergeCells count="83">
    <mergeCell ref="A45:A46"/>
    <mergeCell ref="B45:B46"/>
    <mergeCell ref="Q45:X46"/>
    <mergeCell ref="Y45:AE46"/>
    <mergeCell ref="A47:A48"/>
    <mergeCell ref="B47:B48"/>
    <mergeCell ref="Q47:X48"/>
    <mergeCell ref="Y47:AE48"/>
    <mergeCell ref="A41:A42"/>
    <mergeCell ref="B41:B42"/>
    <mergeCell ref="Q41:X42"/>
    <mergeCell ref="Y41:AE42"/>
    <mergeCell ref="A43:A44"/>
    <mergeCell ref="B43:B44"/>
    <mergeCell ref="Q43:X44"/>
    <mergeCell ref="Y43:AE44"/>
    <mergeCell ref="A38:AE38"/>
    <mergeCell ref="A39:A40"/>
    <mergeCell ref="B39:B40"/>
    <mergeCell ref="C39:C40"/>
    <mergeCell ref="D39:P39"/>
    <mergeCell ref="Q39:AE39"/>
    <mergeCell ref="Q40:X40"/>
    <mergeCell ref="Y40:AE40"/>
    <mergeCell ref="U34:X34"/>
    <mergeCell ref="Y34:AB34"/>
    <mergeCell ref="AC34:AE34"/>
    <mergeCell ref="A35:A36"/>
    <mergeCell ref="B35:B36"/>
    <mergeCell ref="Q35:T36"/>
    <mergeCell ref="U35:X36"/>
    <mergeCell ref="Y35:AB36"/>
    <mergeCell ref="AC35:AE36"/>
    <mergeCell ref="B30:C30"/>
    <mergeCell ref="Q30:X30"/>
    <mergeCell ref="Y30:AE30"/>
    <mergeCell ref="A32:AE32"/>
    <mergeCell ref="A33:A34"/>
    <mergeCell ref="B33:B34"/>
    <mergeCell ref="C33:C34"/>
    <mergeCell ref="D33:P33"/>
    <mergeCell ref="Q33:AE33"/>
    <mergeCell ref="Q34:T34"/>
    <mergeCell ref="A27:AE27"/>
    <mergeCell ref="A28:A29"/>
    <mergeCell ref="B28:C29"/>
    <mergeCell ref="D28:O28"/>
    <mergeCell ref="P28:P29"/>
    <mergeCell ref="Q28:X29"/>
    <mergeCell ref="Y28:AE29"/>
    <mergeCell ref="C16:AB16"/>
    <mergeCell ref="A17:B17"/>
    <mergeCell ref="C17:AE17"/>
    <mergeCell ref="A19:AE19"/>
    <mergeCell ref="B20:O20"/>
    <mergeCell ref="P20:AE20"/>
    <mergeCell ref="A15:B15"/>
    <mergeCell ref="C15:K15"/>
    <mergeCell ref="L15:Q15"/>
    <mergeCell ref="R15:X15"/>
    <mergeCell ref="Y15:Z15"/>
    <mergeCell ref="AA15:AE15"/>
    <mergeCell ref="O7:P7"/>
    <mergeCell ref="M8:N8"/>
    <mergeCell ref="O8:P8"/>
    <mergeCell ref="M9:N9"/>
    <mergeCell ref="O9:P9"/>
    <mergeCell ref="A11:B13"/>
    <mergeCell ref="C11:AE13"/>
    <mergeCell ref="A7:B9"/>
    <mergeCell ref="C7:C9"/>
    <mergeCell ref="D7:H9"/>
    <mergeCell ref="I7:J9"/>
    <mergeCell ref="K7:L9"/>
    <mergeCell ref="M7:N7"/>
    <mergeCell ref="A1:A4"/>
    <mergeCell ref="B1:AA1"/>
    <mergeCell ref="AB1:AE1"/>
    <mergeCell ref="B2:AA2"/>
    <mergeCell ref="AB2:AE2"/>
    <mergeCell ref="B3:AA4"/>
    <mergeCell ref="AB3:AE3"/>
    <mergeCell ref="AB4:AE4"/>
  </mergeCells>
  <dataValidations count="3">
    <dataValidation type="list" allowBlank="1" showInputMessage="1" showErrorMessage="1" sqref="C7:C9" xr:uid="{4B7DED1C-E4AB-4C05-8E00-4B0F20B5E426}">
      <formula1>$B$21:$M$21</formula1>
    </dataValidation>
    <dataValidation type="textLength" operator="lessThanOrEqual" allowBlank="1" showInputMessage="1" showErrorMessage="1" errorTitle="Máximo 2.000 caracteres" error="Máximo 2.000 caracteres" promptTitle="2.000 caracteres" sqref="Q30:Q31" xr:uid="{801FFB00-69B3-4593-8929-343668B9E15B}">
      <formula1>2000</formula1>
    </dataValidation>
    <dataValidation type="textLength" operator="lessThanOrEqual" allowBlank="1" showInputMessage="1" showErrorMessage="1" errorTitle="Máximo 2.000 caracteres" error="Máximo 2.000 caracteres" sqref="AC35 Q35 Y35 Q43 Q41 Q45 Q47" xr:uid="{9DB39901-7759-4C8A-ADFC-A0CA5EC44B89}">
      <formula1>2000</formula1>
    </dataValidation>
  </dataValidations>
  <pageMargins left="0.25" right="0.25" top="0.75" bottom="0.75" header="0.3" footer="0.3"/>
  <pageSetup scale="2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A3C0-63B6-406C-B321-D7FEEFBAD89F}">
  <sheetPr>
    <tabColor theme="7" tint="0.39997558519241921"/>
    <pageSetUpPr fitToPage="1"/>
  </sheetPr>
  <dimension ref="A1:AO47"/>
  <sheetViews>
    <sheetView showGridLines="0" topLeftCell="A36" zoomScale="60" zoomScaleNormal="60" workbookViewId="0">
      <selection activeCell="C17" sqref="C17:AE17"/>
    </sheetView>
  </sheetViews>
  <sheetFormatPr baseColWidth="10" defaultColWidth="10.88671875" defaultRowHeight="14.4" x14ac:dyDescent="0.3"/>
  <cols>
    <col min="1" max="1" width="38.44140625" style="2" customWidth="1"/>
    <col min="2" max="2" width="20.5546875" style="2" customWidth="1"/>
    <col min="3" max="14" width="20.6640625" style="2" customWidth="1"/>
    <col min="15" max="15" width="20.5546875" style="2" customWidth="1"/>
    <col min="16" max="16" width="32.44140625" style="2" customWidth="1"/>
    <col min="17" max="27" width="18.109375" style="2" customWidth="1"/>
    <col min="28" max="28" width="22.6640625" style="2" customWidth="1"/>
    <col min="29" max="29" width="19" style="2" customWidth="1"/>
    <col min="30" max="30" width="19.44140625" style="2" customWidth="1"/>
    <col min="31" max="31" width="20.5546875" style="2" customWidth="1"/>
    <col min="32" max="32" width="22.88671875" style="2" customWidth="1"/>
    <col min="33" max="33" width="18.44140625" style="2" bestFit="1" customWidth="1"/>
    <col min="34" max="34" width="8.44140625" style="2" customWidth="1"/>
    <col min="35" max="35" width="18.44140625" style="2" bestFit="1" customWidth="1"/>
    <col min="36" max="36" width="5.6640625" style="2" customWidth="1"/>
    <col min="37" max="37" width="18.44140625" style="2" bestFit="1" customWidth="1"/>
    <col min="38" max="38" width="4.6640625" style="2" customWidth="1"/>
    <col min="39" max="39" width="23" style="2" bestFit="1" customWidth="1"/>
    <col min="40" max="40" width="10.88671875" style="2"/>
    <col min="41" max="41" width="18.44140625" style="2" bestFit="1" customWidth="1"/>
    <col min="42" max="42" width="16.109375" style="2" customWidth="1"/>
    <col min="43" max="16384" width="10.88671875" style="2"/>
  </cols>
  <sheetData>
    <row r="1" spans="1:31" ht="32.25" customHeight="1" thickBot="1" x14ac:dyDescent="0.35">
      <c r="A1" s="172"/>
      <c r="B1" s="175" t="s">
        <v>0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7"/>
      <c r="AB1" s="184" t="s">
        <v>1</v>
      </c>
      <c r="AC1" s="185"/>
      <c r="AD1" s="185"/>
      <c r="AE1" s="186"/>
    </row>
    <row r="2" spans="1:31" ht="30.75" customHeight="1" thickBot="1" x14ac:dyDescent="0.35">
      <c r="A2" s="173"/>
      <c r="B2" s="175" t="s">
        <v>2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7"/>
      <c r="AB2" s="184" t="s">
        <v>337</v>
      </c>
      <c r="AC2" s="185"/>
      <c r="AD2" s="185"/>
      <c r="AE2" s="186"/>
    </row>
    <row r="3" spans="1:31" ht="24" customHeight="1" thickBot="1" x14ac:dyDescent="0.35">
      <c r="A3" s="173"/>
      <c r="B3" s="178" t="s">
        <v>3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80"/>
      <c r="AB3" s="184" t="s">
        <v>360</v>
      </c>
      <c r="AC3" s="185"/>
      <c r="AD3" s="185"/>
      <c r="AE3" s="186"/>
    </row>
    <row r="4" spans="1:31" ht="21.75" customHeight="1" thickBot="1" x14ac:dyDescent="0.35">
      <c r="A4" s="174"/>
      <c r="B4" s="181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3"/>
      <c r="AB4" s="187" t="s">
        <v>4</v>
      </c>
      <c r="AC4" s="188"/>
      <c r="AD4" s="188"/>
      <c r="AE4" s="189"/>
    </row>
    <row r="5" spans="1:31" ht="9" customHeight="1" thickBot="1" x14ac:dyDescent="0.35">
      <c r="A5" s="3"/>
      <c r="B5" s="104"/>
      <c r="C5" s="10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  <c r="AD5" s="7"/>
      <c r="AE5" s="8"/>
    </row>
    <row r="6" spans="1:31" ht="9" customHeight="1" thickBot="1" x14ac:dyDescent="0.35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4"/>
      <c r="AB6" s="4"/>
      <c r="AD6" s="7"/>
      <c r="AE6" s="8"/>
    </row>
    <row r="7" spans="1:31" x14ac:dyDescent="0.3">
      <c r="A7" s="190" t="s">
        <v>5</v>
      </c>
      <c r="B7" s="191"/>
      <c r="C7" s="222"/>
      <c r="D7" s="190" t="s">
        <v>6</v>
      </c>
      <c r="E7" s="196"/>
      <c r="F7" s="196"/>
      <c r="G7" s="196"/>
      <c r="H7" s="191"/>
      <c r="I7" s="216" t="s">
        <v>7</v>
      </c>
      <c r="J7" s="217"/>
      <c r="K7" s="190" t="s">
        <v>8</v>
      </c>
      <c r="L7" s="191"/>
      <c r="M7" s="208" t="s">
        <v>9</v>
      </c>
      <c r="N7" s="209"/>
      <c r="O7" s="342" t="s">
        <v>362</v>
      </c>
      <c r="P7" s="343"/>
      <c r="Q7" s="4"/>
      <c r="R7" s="4"/>
      <c r="S7" s="4"/>
      <c r="T7" s="4"/>
      <c r="U7" s="4"/>
      <c r="V7" s="4"/>
      <c r="W7" s="4"/>
      <c r="X7" s="4"/>
      <c r="Y7" s="4"/>
      <c r="Z7" s="5"/>
      <c r="AA7" s="4"/>
      <c r="AB7" s="4"/>
      <c r="AD7" s="7"/>
      <c r="AE7" s="8"/>
    </row>
    <row r="8" spans="1:31" x14ac:dyDescent="0.3">
      <c r="A8" s="192"/>
      <c r="B8" s="193"/>
      <c r="C8" s="223"/>
      <c r="D8" s="192"/>
      <c r="E8" s="197"/>
      <c r="F8" s="197"/>
      <c r="G8" s="197"/>
      <c r="H8" s="193"/>
      <c r="I8" s="218"/>
      <c r="J8" s="219"/>
      <c r="K8" s="192"/>
      <c r="L8" s="193"/>
      <c r="M8" s="225" t="s">
        <v>10</v>
      </c>
      <c r="N8" s="226"/>
      <c r="O8" s="210"/>
      <c r="P8" s="211"/>
      <c r="Q8" s="4"/>
      <c r="R8" s="4"/>
      <c r="S8" s="4"/>
      <c r="T8" s="4"/>
      <c r="U8" s="4"/>
      <c r="V8" s="4"/>
      <c r="W8" s="4"/>
      <c r="X8" s="4"/>
      <c r="Y8" s="4"/>
      <c r="Z8" s="5"/>
      <c r="AA8" s="4"/>
      <c r="AB8" s="4"/>
      <c r="AD8" s="7"/>
      <c r="AE8" s="8"/>
    </row>
    <row r="9" spans="1:31" ht="15" thickBot="1" x14ac:dyDescent="0.35">
      <c r="A9" s="194"/>
      <c r="B9" s="195"/>
      <c r="C9" s="224"/>
      <c r="D9" s="194"/>
      <c r="E9" s="198"/>
      <c r="F9" s="198"/>
      <c r="G9" s="198"/>
      <c r="H9" s="195"/>
      <c r="I9" s="220"/>
      <c r="J9" s="221"/>
      <c r="K9" s="194"/>
      <c r="L9" s="195"/>
      <c r="M9" s="212" t="s">
        <v>11</v>
      </c>
      <c r="N9" s="213"/>
      <c r="O9" s="214"/>
      <c r="P9" s="215"/>
      <c r="Q9" s="4"/>
      <c r="R9" s="4"/>
      <c r="S9" s="4"/>
      <c r="T9" s="4"/>
      <c r="U9" s="4"/>
      <c r="V9" s="4"/>
      <c r="W9" s="4"/>
      <c r="X9" s="4"/>
      <c r="Y9" s="4"/>
      <c r="Z9" s="5"/>
      <c r="AA9" s="4"/>
      <c r="AB9" s="4"/>
      <c r="AD9" s="7"/>
      <c r="AE9" s="8"/>
    </row>
    <row r="10" spans="1:31" ht="15" customHeight="1" thickBot="1" x14ac:dyDescent="0.35">
      <c r="A10" s="77"/>
      <c r="B10" s="78"/>
      <c r="C10" s="78"/>
      <c r="D10" s="9"/>
      <c r="E10" s="9"/>
      <c r="F10" s="9"/>
      <c r="G10" s="9"/>
      <c r="H10" s="9"/>
      <c r="I10" s="74"/>
      <c r="J10" s="74"/>
      <c r="K10" s="9"/>
      <c r="L10" s="9"/>
      <c r="M10" s="75"/>
      <c r="N10" s="75"/>
      <c r="O10" s="76"/>
      <c r="P10" s="76"/>
      <c r="Q10" s="78"/>
      <c r="R10" s="78"/>
      <c r="S10" s="78"/>
      <c r="T10" s="78"/>
      <c r="U10" s="78"/>
      <c r="V10" s="78"/>
      <c r="W10" s="78"/>
      <c r="X10" s="78"/>
      <c r="Y10" s="78"/>
      <c r="Z10" s="79"/>
      <c r="AA10" s="78"/>
      <c r="AB10" s="78"/>
      <c r="AD10" s="80"/>
      <c r="AE10" s="81"/>
    </row>
    <row r="11" spans="1:31" ht="15" customHeight="1" x14ac:dyDescent="0.3">
      <c r="A11" s="190" t="s">
        <v>12</v>
      </c>
      <c r="B11" s="191"/>
      <c r="C11" s="199" t="s">
        <v>363</v>
      </c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1"/>
    </row>
    <row r="12" spans="1:31" ht="15" customHeight="1" x14ac:dyDescent="0.3">
      <c r="A12" s="192"/>
      <c r="B12" s="193"/>
      <c r="C12" s="202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4"/>
    </row>
    <row r="13" spans="1:31" ht="15" customHeight="1" thickBot="1" x14ac:dyDescent="0.35">
      <c r="A13" s="194"/>
      <c r="B13" s="195"/>
      <c r="C13" s="205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7"/>
    </row>
    <row r="14" spans="1:31" ht="9" customHeight="1" thickBot="1" x14ac:dyDescent="0.35">
      <c r="A14" s="1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4"/>
      <c r="O14" s="14"/>
      <c r="P14" s="14"/>
      <c r="Q14" s="14"/>
      <c r="R14" s="15"/>
      <c r="S14" s="15"/>
      <c r="T14" s="15"/>
      <c r="U14" s="15"/>
      <c r="V14" s="15"/>
      <c r="W14" s="15"/>
      <c r="X14" s="15"/>
      <c r="Y14" s="9"/>
      <c r="Z14" s="9"/>
      <c r="AA14" s="9"/>
      <c r="AB14" s="9"/>
      <c r="AD14" s="9"/>
      <c r="AE14" s="10"/>
    </row>
    <row r="15" spans="1:31" ht="39" customHeight="1" thickBot="1" x14ac:dyDescent="0.35">
      <c r="A15" s="170" t="s">
        <v>13</v>
      </c>
      <c r="B15" s="171"/>
      <c r="C15" s="151" t="s">
        <v>364</v>
      </c>
      <c r="D15" s="152"/>
      <c r="E15" s="152"/>
      <c r="F15" s="152"/>
      <c r="G15" s="152"/>
      <c r="H15" s="152"/>
      <c r="I15" s="152"/>
      <c r="J15" s="152"/>
      <c r="K15" s="153"/>
      <c r="L15" s="161" t="s">
        <v>14</v>
      </c>
      <c r="M15" s="162"/>
      <c r="N15" s="162"/>
      <c r="O15" s="162"/>
      <c r="P15" s="162"/>
      <c r="Q15" s="163"/>
      <c r="R15" s="164" t="s">
        <v>365</v>
      </c>
      <c r="S15" s="165"/>
      <c r="T15" s="165"/>
      <c r="U15" s="165"/>
      <c r="V15" s="165"/>
      <c r="W15" s="165"/>
      <c r="X15" s="166"/>
      <c r="Y15" s="161" t="s">
        <v>15</v>
      </c>
      <c r="Z15" s="163"/>
      <c r="AA15" s="151" t="s">
        <v>366</v>
      </c>
      <c r="AB15" s="152"/>
      <c r="AC15" s="152"/>
      <c r="AD15" s="152"/>
      <c r="AE15" s="153"/>
    </row>
    <row r="16" spans="1:31" ht="9" customHeight="1" thickBot="1" x14ac:dyDescent="0.35">
      <c r="A16" s="6"/>
      <c r="B16" s="4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D16" s="7"/>
      <c r="AE16" s="8"/>
    </row>
    <row r="17" spans="1:32" s="16" customFormat="1" ht="37.5" customHeight="1" thickBot="1" x14ac:dyDescent="0.35">
      <c r="A17" s="170" t="s">
        <v>16</v>
      </c>
      <c r="B17" s="171"/>
      <c r="C17" s="151" t="s">
        <v>388</v>
      </c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3"/>
    </row>
    <row r="18" spans="1:32" ht="16.5" customHeight="1" thickBot="1" x14ac:dyDescent="0.3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D18" s="18"/>
      <c r="AE18" s="19"/>
    </row>
    <row r="19" spans="1:32" ht="32.1" customHeight="1" thickBot="1" x14ac:dyDescent="0.35">
      <c r="A19" s="161" t="s">
        <v>17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3"/>
      <c r="AF19" s="20"/>
    </row>
    <row r="20" spans="1:32" ht="32.1" customHeight="1" thickBot="1" x14ac:dyDescent="0.35">
      <c r="A20" s="107" t="s">
        <v>18</v>
      </c>
      <c r="B20" s="158" t="s">
        <v>19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60"/>
      <c r="P20" s="161" t="s">
        <v>20</v>
      </c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3"/>
      <c r="AF20" s="20"/>
    </row>
    <row r="21" spans="1:32" ht="32.1" customHeight="1" thickBot="1" x14ac:dyDescent="0.35">
      <c r="A21" s="77"/>
      <c r="B21" s="117" t="s">
        <v>21</v>
      </c>
      <c r="C21" s="118" t="s">
        <v>22</v>
      </c>
      <c r="D21" s="118" t="s">
        <v>23</v>
      </c>
      <c r="E21" s="118" t="s">
        <v>24</v>
      </c>
      <c r="F21" s="118" t="s">
        <v>25</v>
      </c>
      <c r="G21" s="118" t="s">
        <v>26</v>
      </c>
      <c r="H21" s="118" t="s">
        <v>27</v>
      </c>
      <c r="I21" s="118" t="s">
        <v>28</v>
      </c>
      <c r="J21" s="118" t="s">
        <v>29</v>
      </c>
      <c r="K21" s="118" t="s">
        <v>30</v>
      </c>
      <c r="L21" s="118" t="s">
        <v>31</v>
      </c>
      <c r="M21" s="118" t="s">
        <v>32</v>
      </c>
      <c r="N21" s="118" t="s">
        <v>33</v>
      </c>
      <c r="O21" s="119" t="s">
        <v>34</v>
      </c>
      <c r="P21" s="147"/>
      <c r="Q21" s="107" t="s">
        <v>21</v>
      </c>
      <c r="R21" s="108" t="s">
        <v>22</v>
      </c>
      <c r="S21" s="108" t="s">
        <v>23</v>
      </c>
      <c r="T21" s="108" t="s">
        <v>24</v>
      </c>
      <c r="U21" s="108" t="s">
        <v>25</v>
      </c>
      <c r="V21" s="108" t="s">
        <v>26</v>
      </c>
      <c r="W21" s="108" t="s">
        <v>27</v>
      </c>
      <c r="X21" s="108" t="s">
        <v>28</v>
      </c>
      <c r="Y21" s="108" t="s">
        <v>29</v>
      </c>
      <c r="Z21" s="108" t="s">
        <v>30</v>
      </c>
      <c r="AA21" s="108" t="s">
        <v>31</v>
      </c>
      <c r="AB21" s="108" t="s">
        <v>32</v>
      </c>
      <c r="AC21" s="108" t="s">
        <v>33</v>
      </c>
      <c r="AD21" s="146" t="s">
        <v>35</v>
      </c>
      <c r="AE21" s="146" t="s">
        <v>36</v>
      </c>
      <c r="AF21" s="1"/>
    </row>
    <row r="22" spans="1:32" ht="32.1" customHeight="1" x14ac:dyDescent="0.3">
      <c r="A22" s="143" t="s">
        <v>37</v>
      </c>
      <c r="B22" s="86"/>
      <c r="C22" s="84">
        <f>3423275+28986063</f>
        <v>32409338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>
        <f>SUM(B22:M22)</f>
        <v>32409338</v>
      </c>
      <c r="O22" s="87"/>
      <c r="P22" s="143" t="s">
        <v>38</v>
      </c>
      <c r="Q22" s="109"/>
      <c r="R22" s="110">
        <v>400120000</v>
      </c>
      <c r="S22" s="110"/>
      <c r="T22" s="110"/>
      <c r="U22" s="110">
        <v>25266000</v>
      </c>
      <c r="V22" s="110">
        <v>50000000</v>
      </c>
      <c r="W22" s="110"/>
      <c r="X22" s="110"/>
      <c r="Y22" s="110"/>
      <c r="Z22" s="110"/>
      <c r="AA22" s="110"/>
      <c r="AB22" s="110"/>
      <c r="AC22" s="110">
        <f>SUM(Q22:AB22)</f>
        <v>475386000</v>
      </c>
      <c r="AE22" s="111"/>
      <c r="AF22" s="1"/>
    </row>
    <row r="23" spans="1:32" ht="32.1" customHeight="1" x14ac:dyDescent="0.3">
      <c r="A23" s="144" t="s">
        <v>39</v>
      </c>
      <c r="B23" s="83"/>
      <c r="C23" s="82"/>
      <c r="D23" s="82"/>
      <c r="E23" s="82">
        <v>3728990</v>
      </c>
      <c r="F23" s="82"/>
      <c r="G23" s="82"/>
      <c r="H23" s="82"/>
      <c r="I23" s="82"/>
      <c r="J23" s="82"/>
      <c r="K23" s="82"/>
      <c r="L23" s="82"/>
      <c r="M23" s="82"/>
      <c r="N23" s="82">
        <f>SUM(B23:M23)</f>
        <v>3728990</v>
      </c>
      <c r="O23" s="96" t="str">
        <f>IFERROR(N23/(SUMIF(B23:M23,"&gt;0",B22:M22))," ")</f>
        <v xml:space="preserve"> </v>
      </c>
      <c r="P23" s="144" t="s">
        <v>40</v>
      </c>
      <c r="Q23" s="83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>
        <f>SUM(Q23:AB23)</f>
        <v>0</v>
      </c>
      <c r="AD23" s="82"/>
      <c r="AE23" s="88">
        <f>AC23/AC22</f>
        <v>0</v>
      </c>
      <c r="AF23" s="1"/>
    </row>
    <row r="24" spans="1:32" ht="32.1" customHeight="1" x14ac:dyDescent="0.3">
      <c r="A24" s="144" t="s">
        <v>41</v>
      </c>
      <c r="B24" s="83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>
        <f>SUM(B24:M24)</f>
        <v>0</v>
      </c>
      <c r="O24" s="85"/>
      <c r="P24" s="144" t="s">
        <v>37</v>
      </c>
      <c r="Q24" s="83"/>
      <c r="R24" s="82">
        <v>3395000</v>
      </c>
      <c r="S24" s="82">
        <v>34531000</v>
      </c>
      <c r="T24" s="82">
        <v>34553000</v>
      </c>
      <c r="U24" s="82">
        <v>34826000</v>
      </c>
      <c r="V24" s="82">
        <v>34553000</v>
      </c>
      <c r="W24" s="82">
        <v>57354000</v>
      </c>
      <c r="X24" s="82">
        <v>67793000</v>
      </c>
      <c r="Y24" s="82">
        <v>43066000</v>
      </c>
      <c r="Z24" s="82">
        <v>34553000</v>
      </c>
      <c r="AA24" s="82">
        <v>59553000</v>
      </c>
      <c r="AB24" s="82">
        <v>71209000</v>
      </c>
      <c r="AC24" s="82">
        <f>SUM(Q24:AB24)</f>
        <v>475386000</v>
      </c>
      <c r="AD24" s="82"/>
      <c r="AE24" s="112"/>
      <c r="AF24" s="1"/>
    </row>
    <row r="25" spans="1:32" ht="32.1" customHeight="1" thickBot="1" x14ac:dyDescent="0.35">
      <c r="A25" s="145" t="s">
        <v>42</v>
      </c>
      <c r="B25" s="120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>
        <f>SUM(B25:M25)</f>
        <v>0</v>
      </c>
      <c r="O25" s="122" t="str">
        <f>IFERROR(N25/(SUMIF(B25:M25,"&gt;0",B24:M24))," ")</f>
        <v xml:space="preserve"> </v>
      </c>
      <c r="P25" s="145" t="s">
        <v>42</v>
      </c>
      <c r="Q25" s="120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>
        <f>SUM(Q25:AB25)</f>
        <v>0</v>
      </c>
      <c r="AD25" s="121"/>
      <c r="AE25" s="123">
        <f>AC25/AC24</f>
        <v>0</v>
      </c>
      <c r="AF25" s="1"/>
    </row>
    <row r="26" spans="1:32" customFormat="1" ht="16.5" customHeight="1" thickBot="1" x14ac:dyDescent="0.35"/>
    <row r="27" spans="1:32" ht="33.9" customHeight="1" x14ac:dyDescent="0.3">
      <c r="A27" s="227" t="s">
        <v>43</v>
      </c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9"/>
    </row>
    <row r="28" spans="1:32" ht="15" customHeight="1" x14ac:dyDescent="0.3">
      <c r="A28" s="169" t="s">
        <v>44</v>
      </c>
      <c r="B28" s="154" t="s">
        <v>45</v>
      </c>
      <c r="C28" s="154"/>
      <c r="D28" s="154" t="s">
        <v>46</v>
      </c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 t="s">
        <v>33</v>
      </c>
      <c r="Q28" s="154" t="s">
        <v>47</v>
      </c>
      <c r="R28" s="154"/>
      <c r="S28" s="154"/>
      <c r="T28" s="154"/>
      <c r="U28" s="154"/>
      <c r="V28" s="154"/>
      <c r="W28" s="154"/>
      <c r="X28" s="154"/>
      <c r="Y28" s="154" t="s">
        <v>48</v>
      </c>
      <c r="Z28" s="154"/>
      <c r="AA28" s="154"/>
      <c r="AB28" s="154"/>
      <c r="AC28" s="154"/>
      <c r="AD28" s="154"/>
      <c r="AE28" s="155"/>
    </row>
    <row r="29" spans="1:32" ht="27" customHeight="1" x14ac:dyDescent="0.3">
      <c r="A29" s="169"/>
      <c r="B29" s="154"/>
      <c r="C29" s="154"/>
      <c r="D29" s="103" t="s">
        <v>21</v>
      </c>
      <c r="E29" s="103" t="s">
        <v>22</v>
      </c>
      <c r="F29" s="103" t="s">
        <v>23</v>
      </c>
      <c r="G29" s="103" t="s">
        <v>24</v>
      </c>
      <c r="H29" s="103" t="s">
        <v>25</v>
      </c>
      <c r="I29" s="103" t="s">
        <v>26</v>
      </c>
      <c r="J29" s="103" t="s">
        <v>27</v>
      </c>
      <c r="K29" s="103" t="s">
        <v>28</v>
      </c>
      <c r="L29" s="103" t="s">
        <v>29</v>
      </c>
      <c r="M29" s="103" t="s">
        <v>30</v>
      </c>
      <c r="N29" s="103" t="s">
        <v>31</v>
      </c>
      <c r="O29" s="103" t="s">
        <v>32</v>
      </c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5"/>
    </row>
    <row r="30" spans="1:32" ht="61.8" customHeight="1" thickBot="1" x14ac:dyDescent="0.35">
      <c r="A30" s="113" t="s">
        <v>388</v>
      </c>
      <c r="B30" s="167"/>
      <c r="C30" s="167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14">
        <f>SUM(D30:O30)</f>
        <v>0</v>
      </c>
      <c r="Q30" s="156" t="s">
        <v>49</v>
      </c>
      <c r="R30" s="156"/>
      <c r="S30" s="156"/>
      <c r="T30" s="156"/>
      <c r="U30" s="156"/>
      <c r="V30" s="156"/>
      <c r="W30" s="156"/>
      <c r="X30" s="156"/>
      <c r="Y30" s="156" t="s">
        <v>50</v>
      </c>
      <c r="Z30" s="156"/>
      <c r="AA30" s="156"/>
      <c r="AB30" s="156"/>
      <c r="AC30" s="156"/>
      <c r="AD30" s="156"/>
      <c r="AE30" s="157"/>
    </row>
    <row r="31" spans="1:32" ht="12" customHeight="1" thickBot="1" x14ac:dyDescent="0.35">
      <c r="A31" s="124"/>
      <c r="B31" s="125"/>
      <c r="C31" s="125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26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8"/>
    </row>
    <row r="32" spans="1:32" ht="45" customHeight="1" x14ac:dyDescent="0.3">
      <c r="A32" s="199" t="s">
        <v>51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1"/>
    </row>
    <row r="33" spans="1:41" ht="23.1" customHeight="1" x14ac:dyDescent="0.3">
      <c r="A33" s="169" t="s">
        <v>52</v>
      </c>
      <c r="B33" s="154" t="s">
        <v>53</v>
      </c>
      <c r="C33" s="154" t="s">
        <v>45</v>
      </c>
      <c r="D33" s="154" t="s">
        <v>54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 t="s">
        <v>55</v>
      </c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5"/>
      <c r="AG33" s="21"/>
      <c r="AH33" s="21"/>
      <c r="AI33" s="21"/>
      <c r="AJ33" s="21"/>
      <c r="AK33" s="21"/>
      <c r="AL33" s="21"/>
      <c r="AM33" s="21"/>
      <c r="AN33" s="21"/>
      <c r="AO33" s="21"/>
    </row>
    <row r="34" spans="1:41" ht="27" customHeight="1" x14ac:dyDescent="0.3">
      <c r="A34" s="169"/>
      <c r="B34" s="154"/>
      <c r="C34" s="233"/>
      <c r="D34" s="103" t="s">
        <v>21</v>
      </c>
      <c r="E34" s="103" t="s">
        <v>22</v>
      </c>
      <c r="F34" s="103" t="s">
        <v>23</v>
      </c>
      <c r="G34" s="103" t="s">
        <v>24</v>
      </c>
      <c r="H34" s="103" t="s">
        <v>25</v>
      </c>
      <c r="I34" s="103" t="s">
        <v>26</v>
      </c>
      <c r="J34" s="103" t="s">
        <v>27</v>
      </c>
      <c r="K34" s="103" t="s">
        <v>28</v>
      </c>
      <c r="L34" s="103" t="s">
        <v>29</v>
      </c>
      <c r="M34" s="103" t="s">
        <v>30</v>
      </c>
      <c r="N34" s="103" t="s">
        <v>31</v>
      </c>
      <c r="O34" s="103" t="s">
        <v>32</v>
      </c>
      <c r="P34" s="103" t="s">
        <v>33</v>
      </c>
      <c r="Q34" s="230" t="s">
        <v>56</v>
      </c>
      <c r="R34" s="231"/>
      <c r="S34" s="231"/>
      <c r="T34" s="232"/>
      <c r="U34" s="154" t="s">
        <v>57</v>
      </c>
      <c r="V34" s="154"/>
      <c r="W34" s="154"/>
      <c r="X34" s="154"/>
      <c r="Y34" s="154" t="s">
        <v>58</v>
      </c>
      <c r="Z34" s="154"/>
      <c r="AA34" s="154"/>
      <c r="AB34" s="154"/>
      <c r="AC34" s="154" t="s">
        <v>59</v>
      </c>
      <c r="AD34" s="154"/>
      <c r="AE34" s="155"/>
      <c r="AG34" s="21"/>
      <c r="AH34" s="21"/>
      <c r="AI34" s="21"/>
      <c r="AJ34" s="21"/>
      <c r="AK34" s="21"/>
      <c r="AL34" s="21"/>
      <c r="AM34" s="21"/>
      <c r="AN34" s="21"/>
      <c r="AO34" s="21"/>
    </row>
    <row r="35" spans="1:41" ht="45" customHeight="1" x14ac:dyDescent="0.3">
      <c r="A35" s="344" t="s">
        <v>388</v>
      </c>
      <c r="B35" s="362">
        <v>9</v>
      </c>
      <c r="C35" s="23" t="s">
        <v>60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97">
        <f>SUM(D35:O35)</f>
        <v>0</v>
      </c>
      <c r="Q35" s="243" t="s">
        <v>61</v>
      </c>
      <c r="R35" s="244"/>
      <c r="S35" s="244"/>
      <c r="T35" s="245"/>
      <c r="U35" s="249" t="s">
        <v>62</v>
      </c>
      <c r="V35" s="249"/>
      <c r="W35" s="249"/>
      <c r="X35" s="249"/>
      <c r="Y35" s="249" t="s">
        <v>63</v>
      </c>
      <c r="Z35" s="249"/>
      <c r="AA35" s="249"/>
      <c r="AB35" s="249"/>
      <c r="AC35" s="249" t="s">
        <v>64</v>
      </c>
      <c r="AD35" s="249"/>
      <c r="AE35" s="251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 ht="45" customHeight="1" thickBot="1" x14ac:dyDescent="0.35">
      <c r="A36" s="346"/>
      <c r="B36" s="363"/>
      <c r="C36" s="24" t="s">
        <v>65</v>
      </c>
      <c r="D36" s="25"/>
      <c r="E36" s="25"/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73">
        <f>SUM(D36:O36)</f>
        <v>0</v>
      </c>
      <c r="Q36" s="246"/>
      <c r="R36" s="247"/>
      <c r="S36" s="247"/>
      <c r="T36" s="248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2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customFormat="1" ht="17.25" customHeight="1" thickBot="1" x14ac:dyDescent="0.35"/>
    <row r="38" spans="1:41" ht="45" customHeight="1" thickBot="1" x14ac:dyDescent="0.35">
      <c r="A38" s="199" t="s">
        <v>66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26.1" customHeight="1" x14ac:dyDescent="0.3">
      <c r="A39" s="234" t="s">
        <v>67</v>
      </c>
      <c r="B39" s="235" t="s">
        <v>68</v>
      </c>
      <c r="C39" s="238" t="s">
        <v>69</v>
      </c>
      <c r="D39" s="240" t="s">
        <v>70</v>
      </c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2"/>
      <c r="Q39" s="235" t="s">
        <v>71</v>
      </c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53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26.1" customHeight="1" x14ac:dyDescent="0.3">
      <c r="A40" s="169"/>
      <c r="B40" s="154"/>
      <c r="C40" s="239"/>
      <c r="D40" s="103" t="s">
        <v>72</v>
      </c>
      <c r="E40" s="103" t="s">
        <v>73</v>
      </c>
      <c r="F40" s="103" t="s">
        <v>74</v>
      </c>
      <c r="G40" s="103" t="s">
        <v>75</v>
      </c>
      <c r="H40" s="103" t="s">
        <v>76</v>
      </c>
      <c r="I40" s="103" t="s">
        <v>77</v>
      </c>
      <c r="J40" s="103" t="s">
        <v>78</v>
      </c>
      <c r="K40" s="103" t="s">
        <v>79</v>
      </c>
      <c r="L40" s="103" t="s">
        <v>80</v>
      </c>
      <c r="M40" s="103" t="s">
        <v>81</v>
      </c>
      <c r="N40" s="103" t="s">
        <v>82</v>
      </c>
      <c r="O40" s="103" t="s">
        <v>83</v>
      </c>
      <c r="P40" s="103" t="s">
        <v>84</v>
      </c>
      <c r="Q40" s="230" t="s">
        <v>85</v>
      </c>
      <c r="R40" s="231"/>
      <c r="S40" s="231"/>
      <c r="T40" s="231"/>
      <c r="U40" s="231"/>
      <c r="V40" s="231"/>
      <c r="W40" s="231"/>
      <c r="X40" s="232"/>
      <c r="Y40" s="230" t="s">
        <v>86</v>
      </c>
      <c r="Z40" s="231"/>
      <c r="AA40" s="231"/>
      <c r="AB40" s="231"/>
      <c r="AC40" s="231"/>
      <c r="AD40" s="231"/>
      <c r="AE40" s="264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ht="70.2" customHeight="1" x14ac:dyDescent="0.3">
      <c r="A41" s="359" t="s">
        <v>389</v>
      </c>
      <c r="B41" s="237">
        <v>3</v>
      </c>
      <c r="C41" s="31" t="s">
        <v>60</v>
      </c>
      <c r="D41" s="32">
        <v>0.01</v>
      </c>
      <c r="E41" s="32">
        <v>0.04</v>
      </c>
      <c r="F41" s="32">
        <v>0.2</v>
      </c>
      <c r="G41" s="32">
        <v>0.25</v>
      </c>
      <c r="H41" s="32">
        <v>0.25</v>
      </c>
      <c r="I41" s="32">
        <v>0.25</v>
      </c>
      <c r="J41" s="32"/>
      <c r="K41" s="32"/>
      <c r="L41" s="32"/>
      <c r="M41" s="32"/>
      <c r="N41" s="32"/>
      <c r="O41" s="32"/>
      <c r="P41" s="115">
        <f t="shared" ref="P41:P46" si="0">SUM(D41:O41)</f>
        <v>1</v>
      </c>
      <c r="Q41" s="256" t="s">
        <v>87</v>
      </c>
      <c r="R41" s="257"/>
      <c r="S41" s="257"/>
      <c r="T41" s="257"/>
      <c r="U41" s="257"/>
      <c r="V41" s="257"/>
      <c r="W41" s="257"/>
      <c r="X41" s="258"/>
      <c r="Y41" s="256" t="s">
        <v>88</v>
      </c>
      <c r="Z41" s="257"/>
      <c r="AA41" s="257"/>
      <c r="AB41" s="257"/>
      <c r="AC41" s="257"/>
      <c r="AD41" s="257"/>
      <c r="AE41" s="262"/>
      <c r="AG41" s="28"/>
      <c r="AH41" s="28"/>
      <c r="AI41" s="28"/>
      <c r="AJ41" s="28"/>
      <c r="AK41" s="28"/>
      <c r="AL41" s="28"/>
      <c r="AM41" s="28"/>
      <c r="AN41" s="28"/>
      <c r="AO41" s="28"/>
    </row>
    <row r="42" spans="1:41" ht="70.2" customHeight="1" x14ac:dyDescent="0.3">
      <c r="A42" s="360"/>
      <c r="B42" s="237"/>
      <c r="C42" s="29" t="s">
        <v>65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115">
        <f t="shared" si="0"/>
        <v>0</v>
      </c>
      <c r="Q42" s="259"/>
      <c r="R42" s="260"/>
      <c r="S42" s="260"/>
      <c r="T42" s="260"/>
      <c r="U42" s="260"/>
      <c r="V42" s="260"/>
      <c r="W42" s="260"/>
      <c r="X42" s="261"/>
      <c r="Y42" s="259"/>
      <c r="Z42" s="260"/>
      <c r="AA42" s="260"/>
      <c r="AB42" s="260"/>
      <c r="AC42" s="260"/>
      <c r="AD42" s="260"/>
      <c r="AE42" s="263"/>
    </row>
    <row r="43" spans="1:41" ht="99.6" customHeight="1" x14ac:dyDescent="0.3">
      <c r="A43" s="351" t="s">
        <v>390</v>
      </c>
      <c r="B43" s="237">
        <v>3</v>
      </c>
      <c r="C43" s="31" t="s">
        <v>60</v>
      </c>
      <c r="D43" s="32">
        <v>0</v>
      </c>
      <c r="E43" s="32">
        <v>0.05</v>
      </c>
      <c r="F43" s="32">
        <v>0.2</v>
      </c>
      <c r="G43" s="32">
        <v>0.25</v>
      </c>
      <c r="H43" s="32">
        <v>0.25</v>
      </c>
      <c r="I43" s="32">
        <v>0.25</v>
      </c>
      <c r="J43" s="32"/>
      <c r="K43" s="32"/>
      <c r="L43" s="32"/>
      <c r="M43" s="32"/>
      <c r="N43" s="32"/>
      <c r="O43" s="32"/>
      <c r="P43" s="115">
        <f t="shared" si="0"/>
        <v>1</v>
      </c>
      <c r="Q43" s="256" t="s">
        <v>87</v>
      </c>
      <c r="R43" s="257"/>
      <c r="S43" s="257"/>
      <c r="T43" s="257"/>
      <c r="U43" s="257"/>
      <c r="V43" s="257"/>
      <c r="W43" s="257"/>
      <c r="X43" s="258"/>
      <c r="Y43" s="256" t="s">
        <v>88</v>
      </c>
      <c r="Z43" s="257"/>
      <c r="AA43" s="257"/>
      <c r="AB43" s="257"/>
      <c r="AC43" s="257"/>
      <c r="AD43" s="257"/>
      <c r="AE43" s="262"/>
    </row>
    <row r="44" spans="1:41" ht="99.6" customHeight="1" x14ac:dyDescent="0.3">
      <c r="A44" s="351"/>
      <c r="B44" s="237"/>
      <c r="C44" s="29" t="s">
        <v>65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115">
        <f t="shared" si="0"/>
        <v>0</v>
      </c>
      <c r="Q44" s="259"/>
      <c r="R44" s="260"/>
      <c r="S44" s="260"/>
      <c r="T44" s="260"/>
      <c r="U44" s="260"/>
      <c r="V44" s="260"/>
      <c r="W44" s="260"/>
      <c r="X44" s="261"/>
      <c r="Y44" s="259"/>
      <c r="Z44" s="260"/>
      <c r="AA44" s="260"/>
      <c r="AB44" s="260"/>
      <c r="AC44" s="260"/>
      <c r="AD44" s="260"/>
      <c r="AE44" s="263"/>
    </row>
    <row r="45" spans="1:41" ht="83.4" customHeight="1" x14ac:dyDescent="0.3">
      <c r="A45" s="364" t="s">
        <v>391</v>
      </c>
      <c r="B45" s="237">
        <v>3</v>
      </c>
      <c r="C45" s="31" t="s">
        <v>60</v>
      </c>
      <c r="D45" s="32">
        <v>0.01</v>
      </c>
      <c r="E45" s="32">
        <v>0.09</v>
      </c>
      <c r="F45" s="32">
        <v>0.2</v>
      </c>
      <c r="G45" s="32">
        <v>0.2</v>
      </c>
      <c r="H45" s="32">
        <v>0.25</v>
      </c>
      <c r="I45" s="32">
        <v>0.25</v>
      </c>
      <c r="J45" s="32"/>
      <c r="K45" s="32"/>
      <c r="L45" s="32"/>
      <c r="M45" s="32"/>
      <c r="N45" s="32"/>
      <c r="O45" s="32"/>
      <c r="P45" s="115">
        <f t="shared" si="0"/>
        <v>1</v>
      </c>
      <c r="Q45" s="256" t="s">
        <v>87</v>
      </c>
      <c r="R45" s="257"/>
      <c r="S45" s="257"/>
      <c r="T45" s="257"/>
      <c r="U45" s="257"/>
      <c r="V45" s="257"/>
      <c r="W45" s="257"/>
      <c r="X45" s="258"/>
      <c r="Y45" s="256" t="s">
        <v>88</v>
      </c>
      <c r="Z45" s="257"/>
      <c r="AA45" s="257"/>
      <c r="AB45" s="257"/>
      <c r="AC45" s="257"/>
      <c r="AD45" s="257"/>
      <c r="AE45" s="262"/>
    </row>
    <row r="46" spans="1:41" ht="83.4" customHeight="1" thickBot="1" x14ac:dyDescent="0.35">
      <c r="A46" s="365"/>
      <c r="B46" s="237"/>
      <c r="C46" s="29" t="s">
        <v>65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115">
        <f t="shared" si="0"/>
        <v>0</v>
      </c>
      <c r="Q46" s="259"/>
      <c r="R46" s="260"/>
      <c r="S46" s="260"/>
      <c r="T46" s="260"/>
      <c r="U46" s="260"/>
      <c r="V46" s="260"/>
      <c r="W46" s="260"/>
      <c r="X46" s="261"/>
      <c r="Y46" s="259"/>
      <c r="Z46" s="260"/>
      <c r="AA46" s="260"/>
      <c r="AB46" s="260"/>
      <c r="AC46" s="260"/>
      <c r="AD46" s="260"/>
      <c r="AE46" s="263"/>
    </row>
    <row r="47" spans="1:41" ht="15" customHeight="1" x14ac:dyDescent="0.3">
      <c r="A47" s="2" t="s">
        <v>89</v>
      </c>
    </row>
  </sheetData>
  <mergeCells count="79">
    <mergeCell ref="A45:A46"/>
    <mergeCell ref="B45:B46"/>
    <mergeCell ref="Q45:X46"/>
    <mergeCell ref="Y45:AE46"/>
    <mergeCell ref="A41:A42"/>
    <mergeCell ref="B41:B42"/>
    <mergeCell ref="Q41:X42"/>
    <mergeCell ref="Y41:AE42"/>
    <mergeCell ref="A43:A44"/>
    <mergeCell ref="B43:B44"/>
    <mergeCell ref="Q43:X44"/>
    <mergeCell ref="Y43:AE44"/>
    <mergeCell ref="A38:AE38"/>
    <mergeCell ref="A39:A40"/>
    <mergeCell ref="B39:B40"/>
    <mergeCell ref="C39:C40"/>
    <mergeCell ref="D39:P39"/>
    <mergeCell ref="Q39:AE39"/>
    <mergeCell ref="Q40:X40"/>
    <mergeCell ref="Y40:AE40"/>
    <mergeCell ref="U34:X34"/>
    <mergeCell ref="Y34:AB34"/>
    <mergeCell ref="AC34:AE34"/>
    <mergeCell ref="A35:A36"/>
    <mergeCell ref="B35:B36"/>
    <mergeCell ref="Q35:T36"/>
    <mergeCell ref="U35:X36"/>
    <mergeCell ref="Y35:AB36"/>
    <mergeCell ref="AC35:AE36"/>
    <mergeCell ref="B30:C30"/>
    <mergeCell ref="Q30:X30"/>
    <mergeCell ref="Y30:AE30"/>
    <mergeCell ref="A32:AE32"/>
    <mergeCell ref="A33:A34"/>
    <mergeCell ref="B33:B34"/>
    <mergeCell ref="C33:C34"/>
    <mergeCell ref="D33:P33"/>
    <mergeCell ref="Q33:AE33"/>
    <mergeCell ref="Q34:T34"/>
    <mergeCell ref="A27:AE27"/>
    <mergeCell ref="A28:A29"/>
    <mergeCell ref="B28:C29"/>
    <mergeCell ref="D28:O28"/>
    <mergeCell ref="P28:P29"/>
    <mergeCell ref="Q28:X29"/>
    <mergeCell ref="Y28:AE29"/>
    <mergeCell ref="C16:AB16"/>
    <mergeCell ref="A17:B17"/>
    <mergeCell ref="C17:AE17"/>
    <mergeCell ref="A19:AE19"/>
    <mergeCell ref="B20:O20"/>
    <mergeCell ref="P20:AE20"/>
    <mergeCell ref="A15:B15"/>
    <mergeCell ref="C15:K15"/>
    <mergeCell ref="L15:Q15"/>
    <mergeCell ref="R15:X15"/>
    <mergeCell ref="Y15:Z15"/>
    <mergeCell ref="AA15:AE15"/>
    <mergeCell ref="O7:P7"/>
    <mergeCell ref="M8:N8"/>
    <mergeCell ref="O8:P8"/>
    <mergeCell ref="M9:N9"/>
    <mergeCell ref="O9:P9"/>
    <mergeCell ref="A11:B13"/>
    <mergeCell ref="C11:AE13"/>
    <mergeCell ref="A7:B9"/>
    <mergeCell ref="C7:C9"/>
    <mergeCell ref="D7:H9"/>
    <mergeCell ref="I7:J9"/>
    <mergeCell ref="K7:L9"/>
    <mergeCell ref="M7:N7"/>
    <mergeCell ref="A1:A4"/>
    <mergeCell ref="B1:AA1"/>
    <mergeCell ref="AB1:AE1"/>
    <mergeCell ref="B2:AA2"/>
    <mergeCell ref="AB2:AE2"/>
    <mergeCell ref="B3:AA4"/>
    <mergeCell ref="AB3:AE3"/>
    <mergeCell ref="AB4:AE4"/>
  </mergeCells>
  <dataValidations count="3">
    <dataValidation type="textLength" operator="lessThanOrEqual" allowBlank="1" showInputMessage="1" showErrorMessage="1" errorTitle="Máximo 2.000 caracteres" error="Máximo 2.000 caracteres" sqref="AC35 Q35 Y35 Q43 Q41 Q45" xr:uid="{D02197BF-AC7C-405E-A434-EB0B15716A16}">
      <formula1>2000</formula1>
    </dataValidation>
    <dataValidation type="textLength" operator="lessThanOrEqual" allowBlank="1" showInputMessage="1" showErrorMessage="1" errorTitle="Máximo 2.000 caracteres" error="Máximo 2.000 caracteres" promptTitle="2.000 caracteres" sqref="Q30:Q31" xr:uid="{243F3C20-733D-42B8-AC27-5EEF77633453}">
      <formula1>2000</formula1>
    </dataValidation>
    <dataValidation type="list" allowBlank="1" showInputMessage="1" showErrorMessage="1" sqref="C7:C9" xr:uid="{96AB5D45-098C-4199-919A-FD3283758F58}">
      <formula1>$B$21:$M$21</formula1>
    </dataValidation>
  </dataValidations>
  <pageMargins left="0.25" right="0.25" top="0.75" bottom="0.75" header="0.3" footer="0.3"/>
  <pageSetup scale="22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38AA9-B65A-47AE-A35B-E9780EDCEAA4}">
  <sheetPr>
    <tabColor theme="7" tint="0.39997558519241921"/>
    <pageSetUpPr fitToPage="1"/>
  </sheetPr>
  <dimension ref="A1:AO43"/>
  <sheetViews>
    <sheetView showGridLines="0" topLeftCell="A28" zoomScale="60" zoomScaleNormal="60" workbookViewId="0">
      <selection activeCell="A46" sqref="A46"/>
    </sheetView>
  </sheetViews>
  <sheetFormatPr baseColWidth="10" defaultColWidth="10.88671875" defaultRowHeight="14.4" x14ac:dyDescent="0.3"/>
  <cols>
    <col min="1" max="1" width="38.44140625" style="2" customWidth="1"/>
    <col min="2" max="2" width="20.5546875" style="2" customWidth="1"/>
    <col min="3" max="14" width="20.6640625" style="2" customWidth="1"/>
    <col min="15" max="15" width="20.5546875" style="2" customWidth="1"/>
    <col min="16" max="16" width="32.44140625" style="2" customWidth="1"/>
    <col min="17" max="27" width="18.109375" style="2" customWidth="1"/>
    <col min="28" max="28" width="22.6640625" style="2" customWidth="1"/>
    <col min="29" max="29" width="19" style="2" customWidth="1"/>
    <col min="30" max="30" width="19.44140625" style="2" customWidth="1"/>
    <col min="31" max="31" width="20.5546875" style="2" customWidth="1"/>
    <col min="32" max="32" width="22.88671875" style="2" customWidth="1"/>
    <col min="33" max="33" width="18.44140625" style="2" bestFit="1" customWidth="1"/>
    <col min="34" max="34" width="8.44140625" style="2" customWidth="1"/>
    <col min="35" max="35" width="18.44140625" style="2" bestFit="1" customWidth="1"/>
    <col min="36" max="36" width="5.6640625" style="2" customWidth="1"/>
    <col min="37" max="37" width="18.44140625" style="2" bestFit="1" customWidth="1"/>
    <col min="38" max="38" width="4.6640625" style="2" customWidth="1"/>
    <col min="39" max="39" width="23" style="2" bestFit="1" customWidth="1"/>
    <col min="40" max="40" width="10.88671875" style="2"/>
    <col min="41" max="41" width="18.44140625" style="2" bestFit="1" customWidth="1"/>
    <col min="42" max="42" width="16.109375" style="2" customWidth="1"/>
    <col min="43" max="16384" width="10.88671875" style="2"/>
  </cols>
  <sheetData>
    <row r="1" spans="1:31" ht="32.25" customHeight="1" thickBot="1" x14ac:dyDescent="0.35">
      <c r="A1" s="172"/>
      <c r="B1" s="175" t="s">
        <v>0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7"/>
      <c r="AB1" s="184" t="s">
        <v>1</v>
      </c>
      <c r="AC1" s="185"/>
      <c r="AD1" s="185"/>
      <c r="AE1" s="186"/>
    </row>
    <row r="2" spans="1:31" ht="30.75" customHeight="1" thickBot="1" x14ac:dyDescent="0.35">
      <c r="A2" s="173"/>
      <c r="B2" s="175" t="s">
        <v>2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7"/>
      <c r="AB2" s="184" t="s">
        <v>337</v>
      </c>
      <c r="AC2" s="185"/>
      <c r="AD2" s="185"/>
      <c r="AE2" s="186"/>
    </row>
    <row r="3" spans="1:31" ht="24" customHeight="1" thickBot="1" x14ac:dyDescent="0.35">
      <c r="A3" s="173"/>
      <c r="B3" s="178" t="s">
        <v>3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80"/>
      <c r="AB3" s="184" t="s">
        <v>360</v>
      </c>
      <c r="AC3" s="185"/>
      <c r="AD3" s="185"/>
      <c r="AE3" s="186"/>
    </row>
    <row r="4" spans="1:31" ht="21.75" customHeight="1" thickBot="1" x14ac:dyDescent="0.35">
      <c r="A4" s="174"/>
      <c r="B4" s="181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3"/>
      <c r="AB4" s="187" t="s">
        <v>4</v>
      </c>
      <c r="AC4" s="188"/>
      <c r="AD4" s="188"/>
      <c r="AE4" s="189"/>
    </row>
    <row r="5" spans="1:31" ht="9" customHeight="1" thickBot="1" x14ac:dyDescent="0.35">
      <c r="A5" s="3"/>
      <c r="B5" s="104"/>
      <c r="C5" s="10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  <c r="AD5" s="7"/>
      <c r="AE5" s="8"/>
    </row>
    <row r="6" spans="1:31" ht="9" customHeight="1" thickBot="1" x14ac:dyDescent="0.35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4"/>
      <c r="AB6" s="4"/>
      <c r="AD6" s="7"/>
      <c r="AE6" s="8"/>
    </row>
    <row r="7" spans="1:31" x14ac:dyDescent="0.3">
      <c r="A7" s="190" t="s">
        <v>5</v>
      </c>
      <c r="B7" s="191"/>
      <c r="C7" s="222"/>
      <c r="D7" s="190" t="s">
        <v>6</v>
      </c>
      <c r="E7" s="196"/>
      <c r="F7" s="196"/>
      <c r="G7" s="196"/>
      <c r="H7" s="191"/>
      <c r="I7" s="216" t="s">
        <v>7</v>
      </c>
      <c r="J7" s="217"/>
      <c r="K7" s="190" t="s">
        <v>8</v>
      </c>
      <c r="L7" s="191"/>
      <c r="M7" s="208" t="s">
        <v>9</v>
      </c>
      <c r="N7" s="209"/>
      <c r="O7" s="342" t="s">
        <v>362</v>
      </c>
      <c r="P7" s="343"/>
      <c r="Q7" s="4"/>
      <c r="R7" s="4"/>
      <c r="S7" s="4"/>
      <c r="T7" s="4"/>
      <c r="U7" s="4"/>
      <c r="V7" s="4"/>
      <c r="W7" s="4"/>
      <c r="X7" s="4"/>
      <c r="Y7" s="4"/>
      <c r="Z7" s="5"/>
      <c r="AA7" s="4"/>
      <c r="AB7" s="4"/>
      <c r="AD7" s="7"/>
      <c r="AE7" s="8"/>
    </row>
    <row r="8" spans="1:31" x14ac:dyDescent="0.3">
      <c r="A8" s="192"/>
      <c r="B8" s="193"/>
      <c r="C8" s="223"/>
      <c r="D8" s="192"/>
      <c r="E8" s="197"/>
      <c r="F8" s="197"/>
      <c r="G8" s="197"/>
      <c r="H8" s="193"/>
      <c r="I8" s="218"/>
      <c r="J8" s="219"/>
      <c r="K8" s="192"/>
      <c r="L8" s="193"/>
      <c r="M8" s="225" t="s">
        <v>10</v>
      </c>
      <c r="N8" s="226"/>
      <c r="O8" s="210"/>
      <c r="P8" s="211"/>
      <c r="Q8" s="4"/>
      <c r="R8" s="4"/>
      <c r="S8" s="4"/>
      <c r="T8" s="4"/>
      <c r="U8" s="4"/>
      <c r="V8" s="4"/>
      <c r="W8" s="4"/>
      <c r="X8" s="4"/>
      <c r="Y8" s="4"/>
      <c r="Z8" s="5"/>
      <c r="AA8" s="4"/>
      <c r="AB8" s="4"/>
      <c r="AD8" s="7"/>
      <c r="AE8" s="8"/>
    </row>
    <row r="9" spans="1:31" ht="15" thickBot="1" x14ac:dyDescent="0.35">
      <c r="A9" s="194"/>
      <c r="B9" s="195"/>
      <c r="C9" s="224"/>
      <c r="D9" s="194"/>
      <c r="E9" s="198"/>
      <c r="F9" s="198"/>
      <c r="G9" s="198"/>
      <c r="H9" s="195"/>
      <c r="I9" s="220"/>
      <c r="J9" s="221"/>
      <c r="K9" s="194"/>
      <c r="L9" s="195"/>
      <c r="M9" s="212" t="s">
        <v>11</v>
      </c>
      <c r="N9" s="213"/>
      <c r="O9" s="214"/>
      <c r="P9" s="215"/>
      <c r="Q9" s="4"/>
      <c r="R9" s="4"/>
      <c r="S9" s="4"/>
      <c r="T9" s="4"/>
      <c r="U9" s="4"/>
      <c r="V9" s="4"/>
      <c r="W9" s="4"/>
      <c r="X9" s="4"/>
      <c r="Y9" s="4"/>
      <c r="Z9" s="5"/>
      <c r="AA9" s="4"/>
      <c r="AB9" s="4"/>
      <c r="AD9" s="7"/>
      <c r="AE9" s="8"/>
    </row>
    <row r="10" spans="1:31" ht="15" customHeight="1" thickBot="1" x14ac:dyDescent="0.35">
      <c r="A10" s="77"/>
      <c r="B10" s="78"/>
      <c r="C10" s="78"/>
      <c r="D10" s="9"/>
      <c r="E10" s="9"/>
      <c r="F10" s="9"/>
      <c r="G10" s="9"/>
      <c r="H10" s="9"/>
      <c r="I10" s="74"/>
      <c r="J10" s="74"/>
      <c r="K10" s="9"/>
      <c r="L10" s="9"/>
      <c r="M10" s="75"/>
      <c r="N10" s="75"/>
      <c r="O10" s="76"/>
      <c r="P10" s="76"/>
      <c r="Q10" s="78"/>
      <c r="R10" s="78"/>
      <c r="S10" s="78"/>
      <c r="T10" s="78"/>
      <c r="U10" s="78"/>
      <c r="V10" s="78"/>
      <c r="W10" s="78"/>
      <c r="X10" s="78"/>
      <c r="Y10" s="78"/>
      <c r="Z10" s="79"/>
      <c r="AA10" s="78"/>
      <c r="AB10" s="78"/>
      <c r="AD10" s="80"/>
      <c r="AE10" s="81"/>
    </row>
    <row r="11" spans="1:31" ht="15" customHeight="1" x14ac:dyDescent="0.3">
      <c r="A11" s="190" t="s">
        <v>12</v>
      </c>
      <c r="B11" s="191"/>
      <c r="C11" s="199" t="s">
        <v>363</v>
      </c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1"/>
    </row>
    <row r="12" spans="1:31" ht="15" customHeight="1" x14ac:dyDescent="0.3">
      <c r="A12" s="192"/>
      <c r="B12" s="193"/>
      <c r="C12" s="202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4"/>
    </row>
    <row r="13" spans="1:31" ht="15" customHeight="1" thickBot="1" x14ac:dyDescent="0.35">
      <c r="A13" s="194"/>
      <c r="B13" s="195"/>
      <c r="C13" s="205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7"/>
    </row>
    <row r="14" spans="1:31" ht="9" customHeight="1" thickBot="1" x14ac:dyDescent="0.35">
      <c r="A14" s="1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4"/>
      <c r="O14" s="14"/>
      <c r="P14" s="14"/>
      <c r="Q14" s="14"/>
      <c r="R14" s="15"/>
      <c r="S14" s="15"/>
      <c r="T14" s="15"/>
      <c r="U14" s="15"/>
      <c r="V14" s="15"/>
      <c r="W14" s="15"/>
      <c r="X14" s="15"/>
      <c r="Y14" s="9"/>
      <c r="Z14" s="9"/>
      <c r="AA14" s="9"/>
      <c r="AB14" s="9"/>
      <c r="AD14" s="9"/>
      <c r="AE14" s="10"/>
    </row>
    <row r="15" spans="1:31" ht="39" customHeight="1" thickBot="1" x14ac:dyDescent="0.35">
      <c r="A15" s="170" t="s">
        <v>13</v>
      </c>
      <c r="B15" s="171"/>
      <c r="C15" s="151" t="s">
        <v>364</v>
      </c>
      <c r="D15" s="152"/>
      <c r="E15" s="152"/>
      <c r="F15" s="152"/>
      <c r="G15" s="152"/>
      <c r="H15" s="152"/>
      <c r="I15" s="152"/>
      <c r="J15" s="152"/>
      <c r="K15" s="153"/>
      <c r="L15" s="161" t="s">
        <v>14</v>
      </c>
      <c r="M15" s="162"/>
      <c r="N15" s="162"/>
      <c r="O15" s="162"/>
      <c r="P15" s="162"/>
      <c r="Q15" s="163"/>
      <c r="R15" s="164" t="s">
        <v>365</v>
      </c>
      <c r="S15" s="165"/>
      <c r="T15" s="165"/>
      <c r="U15" s="165"/>
      <c r="V15" s="165"/>
      <c r="W15" s="165"/>
      <c r="X15" s="166"/>
      <c r="Y15" s="161" t="s">
        <v>15</v>
      </c>
      <c r="Z15" s="163"/>
      <c r="AA15" s="151" t="s">
        <v>366</v>
      </c>
      <c r="AB15" s="152"/>
      <c r="AC15" s="152"/>
      <c r="AD15" s="152"/>
      <c r="AE15" s="153"/>
    </row>
    <row r="16" spans="1:31" ht="9" customHeight="1" thickBot="1" x14ac:dyDescent="0.35">
      <c r="A16" s="6"/>
      <c r="B16" s="4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D16" s="7"/>
      <c r="AE16" s="8"/>
    </row>
    <row r="17" spans="1:32" s="16" customFormat="1" ht="37.5" customHeight="1" thickBot="1" x14ac:dyDescent="0.35">
      <c r="A17" s="170" t="s">
        <v>16</v>
      </c>
      <c r="B17" s="171"/>
      <c r="C17" s="151" t="s">
        <v>393</v>
      </c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3"/>
    </row>
    <row r="18" spans="1:32" ht="16.5" customHeight="1" thickBot="1" x14ac:dyDescent="0.3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D18" s="18"/>
      <c r="AE18" s="19"/>
    </row>
    <row r="19" spans="1:32" ht="32.1" customHeight="1" thickBot="1" x14ac:dyDescent="0.35">
      <c r="A19" s="161" t="s">
        <v>17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3"/>
      <c r="AF19" s="20"/>
    </row>
    <row r="20" spans="1:32" ht="32.1" customHeight="1" thickBot="1" x14ac:dyDescent="0.35">
      <c r="A20" s="107" t="s">
        <v>18</v>
      </c>
      <c r="B20" s="158" t="s">
        <v>19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60"/>
      <c r="P20" s="161" t="s">
        <v>20</v>
      </c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3"/>
      <c r="AF20" s="20"/>
    </row>
    <row r="21" spans="1:32" ht="32.1" customHeight="1" thickBot="1" x14ac:dyDescent="0.35">
      <c r="A21" s="77"/>
      <c r="B21" s="117" t="s">
        <v>21</v>
      </c>
      <c r="C21" s="118" t="s">
        <v>22</v>
      </c>
      <c r="D21" s="118" t="s">
        <v>23</v>
      </c>
      <c r="E21" s="118" t="s">
        <v>24</v>
      </c>
      <c r="F21" s="118" t="s">
        <v>25</v>
      </c>
      <c r="G21" s="118" t="s">
        <v>26</v>
      </c>
      <c r="H21" s="118" t="s">
        <v>27</v>
      </c>
      <c r="I21" s="118" t="s">
        <v>28</v>
      </c>
      <c r="J21" s="118" t="s">
        <v>29</v>
      </c>
      <c r="K21" s="118" t="s">
        <v>30</v>
      </c>
      <c r="L21" s="118" t="s">
        <v>31</v>
      </c>
      <c r="M21" s="118" t="s">
        <v>32</v>
      </c>
      <c r="N21" s="118" t="s">
        <v>33</v>
      </c>
      <c r="O21" s="119" t="s">
        <v>34</v>
      </c>
      <c r="P21" s="147"/>
      <c r="Q21" s="107" t="s">
        <v>21</v>
      </c>
      <c r="R21" s="108" t="s">
        <v>22</v>
      </c>
      <c r="S21" s="108" t="s">
        <v>23</v>
      </c>
      <c r="T21" s="108" t="s">
        <v>24</v>
      </c>
      <c r="U21" s="108" t="s">
        <v>25</v>
      </c>
      <c r="V21" s="108" t="s">
        <v>26</v>
      </c>
      <c r="W21" s="108" t="s">
        <v>27</v>
      </c>
      <c r="X21" s="108" t="s">
        <v>28</v>
      </c>
      <c r="Y21" s="108" t="s">
        <v>29</v>
      </c>
      <c r="Z21" s="108" t="s">
        <v>30</v>
      </c>
      <c r="AA21" s="108" t="s">
        <v>31</v>
      </c>
      <c r="AB21" s="108" t="s">
        <v>32</v>
      </c>
      <c r="AC21" s="108" t="s">
        <v>33</v>
      </c>
      <c r="AD21" s="146" t="s">
        <v>35</v>
      </c>
      <c r="AE21" s="146" t="s">
        <v>36</v>
      </c>
      <c r="AF21" s="1"/>
    </row>
    <row r="22" spans="1:32" ht="32.1" customHeight="1" x14ac:dyDescent="0.3">
      <c r="A22" s="143" t="s">
        <v>37</v>
      </c>
      <c r="B22" s="86"/>
      <c r="C22" s="84">
        <v>9475180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>
        <f>SUM(B22:M22)</f>
        <v>9475180</v>
      </c>
      <c r="O22" s="87"/>
      <c r="P22" s="143" t="s">
        <v>38</v>
      </c>
      <c r="Q22" s="109"/>
      <c r="R22" s="110">
        <v>185938000</v>
      </c>
      <c r="S22" s="110"/>
      <c r="T22" s="110"/>
      <c r="U22" s="110"/>
      <c r="V22" s="110">
        <v>34820000</v>
      </c>
      <c r="W22" s="110"/>
      <c r="X22" s="110"/>
      <c r="Y22" s="110"/>
      <c r="Z22" s="110"/>
      <c r="AA22" s="110"/>
      <c r="AB22" s="110"/>
      <c r="AC22" s="110">
        <f>SUM(R22:AB22)</f>
        <v>220758000</v>
      </c>
      <c r="AE22" s="111"/>
      <c r="AF22" s="1"/>
    </row>
    <row r="23" spans="1:32" ht="32.1" customHeight="1" x14ac:dyDescent="0.3">
      <c r="A23" s="144" t="s">
        <v>39</v>
      </c>
      <c r="B23" s="83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>
        <f>SUM(B23:M23)</f>
        <v>0</v>
      </c>
      <c r="O23" s="96" t="str">
        <f>IFERROR(N23/(SUMIF(B23:M23,"&gt;0",B22:M22))," ")</f>
        <v xml:space="preserve"> </v>
      </c>
      <c r="P23" s="144" t="s">
        <v>40</v>
      </c>
      <c r="Q23" s="83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8">
        <f>AC23/AC22</f>
        <v>0</v>
      </c>
      <c r="AF23" s="1"/>
    </row>
    <row r="24" spans="1:32" ht="32.1" customHeight="1" x14ac:dyDescent="0.3">
      <c r="A24" s="144" t="s">
        <v>41</v>
      </c>
      <c r="B24" s="83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>
        <f>SUM(B24:M24)</f>
        <v>0</v>
      </c>
      <c r="O24" s="85"/>
      <c r="P24" s="144" t="s">
        <v>37</v>
      </c>
      <c r="Q24" s="83"/>
      <c r="R24" s="82">
        <v>900416</v>
      </c>
      <c r="S24" s="82">
        <v>16467416.332652375</v>
      </c>
      <c r="T24" s="82">
        <v>18282248.997957125</v>
      </c>
      <c r="U24" s="82">
        <v>18282248.997957125</v>
      </c>
      <c r="V24" s="82">
        <v>18732457.164283313</v>
      </c>
      <c r="W24" s="82">
        <v>33293457.164283313</v>
      </c>
      <c r="X24" s="82">
        <v>20687260.829588059</v>
      </c>
      <c r="Y24" s="82">
        <v>19182665.3306095</v>
      </c>
      <c r="Z24" s="82">
        <v>19182665.3306095</v>
      </c>
      <c r="AA24" s="82">
        <v>19182665.3306095</v>
      </c>
      <c r="AB24" s="82">
        <v>36564499</v>
      </c>
      <c r="AC24" s="82">
        <f>SUM(R24:AB24)</f>
        <v>220758000.47854981</v>
      </c>
      <c r="AD24" s="82"/>
      <c r="AE24" s="112"/>
      <c r="AF24" s="1"/>
    </row>
    <row r="25" spans="1:32" ht="32.1" customHeight="1" thickBot="1" x14ac:dyDescent="0.35">
      <c r="A25" s="145" t="s">
        <v>42</v>
      </c>
      <c r="B25" s="120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>
        <f>SUM(B25:M25)</f>
        <v>0</v>
      </c>
      <c r="O25" s="122" t="str">
        <f>IFERROR(N25/(SUMIF(B25:M25,"&gt;0",B24:M24))," ")</f>
        <v xml:space="preserve"> </v>
      </c>
      <c r="P25" s="145" t="s">
        <v>42</v>
      </c>
      <c r="Q25" s="120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3">
        <f>AC25/AC24</f>
        <v>0</v>
      </c>
      <c r="AF25" s="1"/>
    </row>
    <row r="26" spans="1:32" customFormat="1" ht="16.5" customHeight="1" thickBot="1" x14ac:dyDescent="0.35"/>
    <row r="27" spans="1:32" ht="33.9" customHeight="1" x14ac:dyDescent="0.3">
      <c r="A27" s="227" t="s">
        <v>43</v>
      </c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9"/>
    </row>
    <row r="28" spans="1:32" ht="15" customHeight="1" x14ac:dyDescent="0.3">
      <c r="A28" s="169" t="s">
        <v>44</v>
      </c>
      <c r="B28" s="154" t="s">
        <v>45</v>
      </c>
      <c r="C28" s="154"/>
      <c r="D28" s="154" t="s">
        <v>46</v>
      </c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 t="s">
        <v>33</v>
      </c>
      <c r="Q28" s="154" t="s">
        <v>47</v>
      </c>
      <c r="R28" s="154"/>
      <c r="S28" s="154"/>
      <c r="T28" s="154"/>
      <c r="U28" s="154"/>
      <c r="V28" s="154"/>
      <c r="W28" s="154"/>
      <c r="X28" s="154"/>
      <c r="Y28" s="154" t="s">
        <v>48</v>
      </c>
      <c r="Z28" s="154"/>
      <c r="AA28" s="154"/>
      <c r="AB28" s="154"/>
      <c r="AC28" s="154"/>
      <c r="AD28" s="154"/>
      <c r="AE28" s="155"/>
    </row>
    <row r="29" spans="1:32" ht="27" customHeight="1" x14ac:dyDescent="0.3">
      <c r="A29" s="169"/>
      <c r="B29" s="154"/>
      <c r="C29" s="154"/>
      <c r="D29" s="103" t="s">
        <v>21</v>
      </c>
      <c r="E29" s="103" t="s">
        <v>22</v>
      </c>
      <c r="F29" s="103" t="s">
        <v>23</v>
      </c>
      <c r="G29" s="103" t="s">
        <v>24</v>
      </c>
      <c r="H29" s="103" t="s">
        <v>25</v>
      </c>
      <c r="I29" s="103" t="s">
        <v>26</v>
      </c>
      <c r="J29" s="103" t="s">
        <v>27</v>
      </c>
      <c r="K29" s="103" t="s">
        <v>28</v>
      </c>
      <c r="L29" s="103" t="s">
        <v>29</v>
      </c>
      <c r="M29" s="103" t="s">
        <v>30</v>
      </c>
      <c r="N29" s="103" t="s">
        <v>31</v>
      </c>
      <c r="O29" s="103" t="s">
        <v>32</v>
      </c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5"/>
    </row>
    <row r="30" spans="1:32" ht="61.8" customHeight="1" thickBot="1" x14ac:dyDescent="0.35">
      <c r="A30" s="113" t="s">
        <v>392</v>
      </c>
      <c r="B30" s="167"/>
      <c r="C30" s="167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14">
        <f>SUM(D30:O30)</f>
        <v>0</v>
      </c>
      <c r="Q30" s="156" t="s">
        <v>49</v>
      </c>
      <c r="R30" s="156"/>
      <c r="S30" s="156"/>
      <c r="T30" s="156"/>
      <c r="U30" s="156"/>
      <c r="V30" s="156"/>
      <c r="W30" s="156"/>
      <c r="X30" s="156"/>
      <c r="Y30" s="156" t="s">
        <v>50</v>
      </c>
      <c r="Z30" s="156"/>
      <c r="AA30" s="156"/>
      <c r="AB30" s="156"/>
      <c r="AC30" s="156"/>
      <c r="AD30" s="156"/>
      <c r="AE30" s="157"/>
    </row>
    <row r="31" spans="1:32" ht="12" customHeight="1" thickBot="1" x14ac:dyDescent="0.35">
      <c r="A31" s="124"/>
      <c r="B31" s="125"/>
      <c r="C31" s="125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26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8"/>
    </row>
    <row r="32" spans="1:32" ht="45" customHeight="1" x14ac:dyDescent="0.3">
      <c r="A32" s="199" t="s">
        <v>51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1"/>
    </row>
    <row r="33" spans="1:41" ht="23.1" customHeight="1" x14ac:dyDescent="0.3">
      <c r="A33" s="169" t="s">
        <v>52</v>
      </c>
      <c r="B33" s="154" t="s">
        <v>53</v>
      </c>
      <c r="C33" s="154" t="s">
        <v>45</v>
      </c>
      <c r="D33" s="154" t="s">
        <v>54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 t="s">
        <v>55</v>
      </c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5"/>
      <c r="AG33" s="21"/>
      <c r="AH33" s="21"/>
      <c r="AI33" s="21"/>
      <c r="AJ33" s="21"/>
      <c r="AK33" s="21"/>
      <c r="AL33" s="21"/>
      <c r="AM33" s="21"/>
      <c r="AN33" s="21"/>
      <c r="AO33" s="21"/>
    </row>
    <row r="34" spans="1:41" ht="27" customHeight="1" x14ac:dyDescent="0.3">
      <c r="A34" s="169"/>
      <c r="B34" s="154"/>
      <c r="C34" s="233"/>
      <c r="D34" s="103" t="s">
        <v>21</v>
      </c>
      <c r="E34" s="103" t="s">
        <v>22</v>
      </c>
      <c r="F34" s="103" t="s">
        <v>23</v>
      </c>
      <c r="G34" s="103" t="s">
        <v>24</v>
      </c>
      <c r="H34" s="103" t="s">
        <v>25</v>
      </c>
      <c r="I34" s="103" t="s">
        <v>26</v>
      </c>
      <c r="J34" s="103" t="s">
        <v>27</v>
      </c>
      <c r="K34" s="103" t="s">
        <v>28</v>
      </c>
      <c r="L34" s="103" t="s">
        <v>29</v>
      </c>
      <c r="M34" s="103" t="s">
        <v>30</v>
      </c>
      <c r="N34" s="103" t="s">
        <v>31</v>
      </c>
      <c r="O34" s="103" t="s">
        <v>32</v>
      </c>
      <c r="P34" s="103" t="s">
        <v>33</v>
      </c>
      <c r="Q34" s="230" t="s">
        <v>56</v>
      </c>
      <c r="R34" s="231"/>
      <c r="S34" s="231"/>
      <c r="T34" s="232"/>
      <c r="U34" s="154" t="s">
        <v>57</v>
      </c>
      <c r="V34" s="154"/>
      <c r="W34" s="154"/>
      <c r="X34" s="154"/>
      <c r="Y34" s="154" t="s">
        <v>58</v>
      </c>
      <c r="Z34" s="154"/>
      <c r="AA34" s="154"/>
      <c r="AB34" s="154"/>
      <c r="AC34" s="154" t="s">
        <v>59</v>
      </c>
      <c r="AD34" s="154"/>
      <c r="AE34" s="155"/>
      <c r="AG34" s="21"/>
      <c r="AH34" s="21"/>
      <c r="AI34" s="21"/>
      <c r="AJ34" s="21"/>
      <c r="AK34" s="21"/>
      <c r="AL34" s="21"/>
      <c r="AM34" s="21"/>
      <c r="AN34" s="21"/>
      <c r="AO34" s="21"/>
    </row>
    <row r="35" spans="1:41" ht="45" customHeight="1" x14ac:dyDescent="0.3">
      <c r="A35" s="344" t="s">
        <v>392</v>
      </c>
      <c r="B35" s="362">
        <v>6</v>
      </c>
      <c r="C35" s="23" t="s">
        <v>60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97">
        <f>SUM(D35:O35)</f>
        <v>0</v>
      </c>
      <c r="Q35" s="243" t="s">
        <v>61</v>
      </c>
      <c r="R35" s="244"/>
      <c r="S35" s="244"/>
      <c r="T35" s="245"/>
      <c r="U35" s="249" t="s">
        <v>62</v>
      </c>
      <c r="V35" s="249"/>
      <c r="W35" s="249"/>
      <c r="X35" s="249"/>
      <c r="Y35" s="249" t="s">
        <v>63</v>
      </c>
      <c r="Z35" s="249"/>
      <c r="AA35" s="249"/>
      <c r="AB35" s="249"/>
      <c r="AC35" s="249" t="s">
        <v>64</v>
      </c>
      <c r="AD35" s="249"/>
      <c r="AE35" s="251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 ht="45" customHeight="1" thickBot="1" x14ac:dyDescent="0.35">
      <c r="A36" s="346"/>
      <c r="B36" s="363"/>
      <c r="C36" s="24" t="s">
        <v>65</v>
      </c>
      <c r="D36" s="25"/>
      <c r="E36" s="25"/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73">
        <f>SUM(D36:O36)</f>
        <v>0</v>
      </c>
      <c r="Q36" s="246"/>
      <c r="R36" s="247"/>
      <c r="S36" s="247"/>
      <c r="T36" s="248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2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customFormat="1" ht="17.25" customHeight="1" thickBot="1" x14ac:dyDescent="0.35"/>
    <row r="38" spans="1:41" ht="45" customHeight="1" thickBot="1" x14ac:dyDescent="0.35">
      <c r="A38" s="199" t="s">
        <v>66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26.1" customHeight="1" x14ac:dyDescent="0.3">
      <c r="A39" s="234" t="s">
        <v>67</v>
      </c>
      <c r="B39" s="235" t="s">
        <v>68</v>
      </c>
      <c r="C39" s="238" t="s">
        <v>69</v>
      </c>
      <c r="D39" s="240" t="s">
        <v>70</v>
      </c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2"/>
      <c r="Q39" s="235" t="s">
        <v>71</v>
      </c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53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26.1" customHeight="1" x14ac:dyDescent="0.3">
      <c r="A40" s="169"/>
      <c r="B40" s="154"/>
      <c r="C40" s="239"/>
      <c r="D40" s="103" t="s">
        <v>72</v>
      </c>
      <c r="E40" s="103" t="s">
        <v>73</v>
      </c>
      <c r="F40" s="103" t="s">
        <v>74</v>
      </c>
      <c r="G40" s="103" t="s">
        <v>75</v>
      </c>
      <c r="H40" s="103" t="s">
        <v>76</v>
      </c>
      <c r="I40" s="103" t="s">
        <v>77</v>
      </c>
      <c r="J40" s="103" t="s">
        <v>78</v>
      </c>
      <c r="K40" s="103" t="s">
        <v>79</v>
      </c>
      <c r="L40" s="103" t="s">
        <v>80</v>
      </c>
      <c r="M40" s="103" t="s">
        <v>81</v>
      </c>
      <c r="N40" s="103" t="s">
        <v>82</v>
      </c>
      <c r="O40" s="103" t="s">
        <v>83</v>
      </c>
      <c r="P40" s="103" t="s">
        <v>84</v>
      </c>
      <c r="Q40" s="230" t="s">
        <v>85</v>
      </c>
      <c r="R40" s="231"/>
      <c r="S40" s="231"/>
      <c r="T40" s="231"/>
      <c r="U40" s="231"/>
      <c r="V40" s="231"/>
      <c r="W40" s="231"/>
      <c r="X40" s="232"/>
      <c r="Y40" s="230" t="s">
        <v>86</v>
      </c>
      <c r="Z40" s="231"/>
      <c r="AA40" s="231"/>
      <c r="AB40" s="231"/>
      <c r="AC40" s="231"/>
      <c r="AD40" s="231"/>
      <c r="AE40" s="264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ht="70.2" customHeight="1" x14ac:dyDescent="0.3">
      <c r="A41" s="359" t="s">
        <v>394</v>
      </c>
      <c r="B41" s="237">
        <v>6</v>
      </c>
      <c r="C41" s="31" t="s">
        <v>60</v>
      </c>
      <c r="D41" s="32">
        <v>0.15</v>
      </c>
      <c r="E41" s="32">
        <v>0.15</v>
      </c>
      <c r="F41" s="32">
        <v>0.15</v>
      </c>
      <c r="G41" s="32">
        <v>0.15</v>
      </c>
      <c r="H41" s="32">
        <v>0.15</v>
      </c>
      <c r="I41" s="32">
        <v>0.25</v>
      </c>
      <c r="J41" s="32"/>
      <c r="K41" s="32"/>
      <c r="L41" s="32"/>
      <c r="M41" s="32"/>
      <c r="N41" s="32"/>
      <c r="O41" s="32"/>
      <c r="P41" s="115">
        <f t="shared" ref="P41:P42" si="0">SUM(D41:O41)</f>
        <v>1</v>
      </c>
      <c r="Q41" s="256" t="s">
        <v>87</v>
      </c>
      <c r="R41" s="257"/>
      <c r="S41" s="257"/>
      <c r="T41" s="257"/>
      <c r="U41" s="257"/>
      <c r="V41" s="257"/>
      <c r="W41" s="257"/>
      <c r="X41" s="258"/>
      <c r="Y41" s="256" t="s">
        <v>88</v>
      </c>
      <c r="Z41" s="257"/>
      <c r="AA41" s="257"/>
      <c r="AB41" s="257"/>
      <c r="AC41" s="257"/>
      <c r="AD41" s="257"/>
      <c r="AE41" s="262"/>
      <c r="AG41" s="28"/>
      <c r="AH41" s="28"/>
      <c r="AI41" s="28"/>
      <c r="AJ41" s="28"/>
      <c r="AK41" s="28"/>
      <c r="AL41" s="28"/>
      <c r="AM41" s="28"/>
      <c r="AN41" s="28"/>
      <c r="AO41" s="28"/>
    </row>
    <row r="42" spans="1:41" ht="70.2" customHeight="1" x14ac:dyDescent="0.3">
      <c r="A42" s="360"/>
      <c r="B42" s="237"/>
      <c r="C42" s="29" t="s">
        <v>65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115">
        <f t="shared" si="0"/>
        <v>0</v>
      </c>
      <c r="Q42" s="259"/>
      <c r="R42" s="260"/>
      <c r="S42" s="260"/>
      <c r="T42" s="260"/>
      <c r="U42" s="260"/>
      <c r="V42" s="260"/>
      <c r="W42" s="260"/>
      <c r="X42" s="261"/>
      <c r="Y42" s="259"/>
      <c r="Z42" s="260"/>
      <c r="AA42" s="260"/>
      <c r="AB42" s="260"/>
      <c r="AC42" s="260"/>
      <c r="AD42" s="260"/>
      <c r="AE42" s="263"/>
    </row>
    <row r="43" spans="1:41" ht="15" customHeight="1" x14ac:dyDescent="0.3">
      <c r="A43" s="2" t="s">
        <v>89</v>
      </c>
    </row>
  </sheetData>
  <mergeCells count="71">
    <mergeCell ref="A41:A42"/>
    <mergeCell ref="B41:B42"/>
    <mergeCell ref="Q41:X42"/>
    <mergeCell ref="Y41:AE42"/>
    <mergeCell ref="A38:AE38"/>
    <mergeCell ref="A39:A40"/>
    <mergeCell ref="B39:B40"/>
    <mergeCell ref="C39:C40"/>
    <mergeCell ref="D39:P39"/>
    <mergeCell ref="Q39:AE39"/>
    <mergeCell ref="Q40:X40"/>
    <mergeCell ref="Y40:AE40"/>
    <mergeCell ref="U34:X34"/>
    <mergeCell ref="Y34:AB34"/>
    <mergeCell ref="AC34:AE34"/>
    <mergeCell ref="A35:A36"/>
    <mergeCell ref="B35:B36"/>
    <mergeCell ref="Q35:T36"/>
    <mergeCell ref="U35:X36"/>
    <mergeCell ref="Y35:AB36"/>
    <mergeCell ref="AC35:AE36"/>
    <mergeCell ref="B30:C30"/>
    <mergeCell ref="Q30:X30"/>
    <mergeCell ref="Y30:AE30"/>
    <mergeCell ref="A32:AE32"/>
    <mergeCell ref="A33:A34"/>
    <mergeCell ref="B33:B34"/>
    <mergeCell ref="C33:C34"/>
    <mergeCell ref="D33:P33"/>
    <mergeCell ref="Q33:AE33"/>
    <mergeCell ref="Q34:T34"/>
    <mergeCell ref="A27:AE27"/>
    <mergeCell ref="A28:A29"/>
    <mergeCell ref="B28:C29"/>
    <mergeCell ref="D28:O28"/>
    <mergeCell ref="P28:P29"/>
    <mergeCell ref="Q28:X29"/>
    <mergeCell ref="Y28:AE29"/>
    <mergeCell ref="C16:AB16"/>
    <mergeCell ref="A17:B17"/>
    <mergeCell ref="C17:AE17"/>
    <mergeCell ref="A19:AE19"/>
    <mergeCell ref="B20:O20"/>
    <mergeCell ref="P20:AE20"/>
    <mergeCell ref="A15:B15"/>
    <mergeCell ref="C15:K15"/>
    <mergeCell ref="L15:Q15"/>
    <mergeCell ref="R15:X15"/>
    <mergeCell ref="Y15:Z15"/>
    <mergeCell ref="AA15:AE15"/>
    <mergeCell ref="O7:P7"/>
    <mergeCell ref="M8:N8"/>
    <mergeCell ref="O8:P8"/>
    <mergeCell ref="M9:N9"/>
    <mergeCell ref="O9:P9"/>
    <mergeCell ref="A11:B13"/>
    <mergeCell ref="C11:AE13"/>
    <mergeCell ref="A7:B9"/>
    <mergeCell ref="C7:C9"/>
    <mergeCell ref="D7:H9"/>
    <mergeCell ref="I7:J9"/>
    <mergeCell ref="K7:L9"/>
    <mergeCell ref="M7:N7"/>
    <mergeCell ref="A1:A4"/>
    <mergeCell ref="B1:AA1"/>
    <mergeCell ref="AB1:AE1"/>
    <mergeCell ref="B2:AA2"/>
    <mergeCell ref="AB2:AE2"/>
    <mergeCell ref="B3:AA4"/>
    <mergeCell ref="AB3:AE3"/>
    <mergeCell ref="AB4:AE4"/>
  </mergeCells>
  <dataValidations count="3">
    <dataValidation type="list" allowBlank="1" showInputMessage="1" showErrorMessage="1" sqref="C7:C9" xr:uid="{ECEB51EE-73E9-4002-9DFF-798AF3039095}">
      <formula1>$B$21:$M$21</formula1>
    </dataValidation>
    <dataValidation type="textLength" operator="lessThanOrEqual" allowBlank="1" showInputMessage="1" showErrorMessage="1" errorTitle="Máximo 2.000 caracteres" error="Máximo 2.000 caracteres" promptTitle="2.000 caracteres" sqref="Q30:Q31" xr:uid="{C93A4487-66C9-46C0-883E-D382F1DEE695}">
      <formula1>2000</formula1>
    </dataValidation>
    <dataValidation type="textLength" operator="lessThanOrEqual" allowBlank="1" showInputMessage="1" showErrorMessage="1" errorTitle="Máximo 2.000 caracteres" error="Máximo 2.000 caracteres" sqref="AC35 Q35 Y35 Q41" xr:uid="{01AF37BA-4E71-4DE5-8FD1-6840FCB1E7FB}">
      <formula1>2000</formula1>
    </dataValidation>
  </dataValidations>
  <pageMargins left="0.25" right="0.25" top="0.75" bottom="0.75" header="0.3" footer="0.3"/>
  <pageSetup scale="22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944B0-FC79-4689-9F89-1297D1F5A06B}">
  <sheetPr>
    <tabColor theme="7" tint="0.39997558519241921"/>
    <pageSetUpPr fitToPage="1"/>
  </sheetPr>
  <dimension ref="A1:AO55"/>
  <sheetViews>
    <sheetView showGridLines="0" topLeftCell="A20" zoomScale="60" zoomScaleNormal="60" workbookViewId="0">
      <selection activeCell="H24" sqref="H24"/>
    </sheetView>
  </sheetViews>
  <sheetFormatPr baseColWidth="10" defaultColWidth="10.88671875" defaultRowHeight="14.4" x14ac:dyDescent="0.3"/>
  <cols>
    <col min="1" max="1" width="38.44140625" style="2" customWidth="1"/>
    <col min="2" max="2" width="20.5546875" style="2" customWidth="1"/>
    <col min="3" max="14" width="20.6640625" style="2" customWidth="1"/>
    <col min="15" max="15" width="20.5546875" style="2" customWidth="1"/>
    <col min="16" max="16" width="32.44140625" style="2" customWidth="1"/>
    <col min="17" max="27" width="18.109375" style="2" customWidth="1"/>
    <col min="28" max="28" width="22.6640625" style="2" customWidth="1"/>
    <col min="29" max="29" width="19" style="2" customWidth="1"/>
    <col min="30" max="30" width="19.44140625" style="2" customWidth="1"/>
    <col min="31" max="31" width="20.5546875" style="2" customWidth="1"/>
    <col min="32" max="32" width="22.88671875" style="2" customWidth="1"/>
    <col min="33" max="33" width="18.44140625" style="2" bestFit="1" customWidth="1"/>
    <col min="34" max="34" width="8.44140625" style="2" customWidth="1"/>
    <col min="35" max="35" width="18.44140625" style="2" bestFit="1" customWidth="1"/>
    <col min="36" max="36" width="5.6640625" style="2" customWidth="1"/>
    <col min="37" max="37" width="18.44140625" style="2" bestFit="1" customWidth="1"/>
    <col min="38" max="38" width="4.6640625" style="2" customWidth="1"/>
    <col min="39" max="39" width="23" style="2" bestFit="1" customWidth="1"/>
    <col min="40" max="40" width="10.88671875" style="2"/>
    <col min="41" max="41" width="18.44140625" style="2" bestFit="1" customWidth="1"/>
    <col min="42" max="42" width="16.109375" style="2" customWidth="1"/>
    <col min="43" max="16384" width="10.88671875" style="2"/>
  </cols>
  <sheetData>
    <row r="1" spans="1:31" ht="32.25" customHeight="1" thickBot="1" x14ac:dyDescent="0.35">
      <c r="A1" s="172"/>
      <c r="B1" s="175" t="s">
        <v>0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7"/>
      <c r="AB1" s="184" t="s">
        <v>1</v>
      </c>
      <c r="AC1" s="185"/>
      <c r="AD1" s="185"/>
      <c r="AE1" s="186"/>
    </row>
    <row r="2" spans="1:31" ht="30.75" customHeight="1" thickBot="1" x14ac:dyDescent="0.35">
      <c r="A2" s="173"/>
      <c r="B2" s="175" t="s">
        <v>2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7"/>
      <c r="AB2" s="184" t="s">
        <v>337</v>
      </c>
      <c r="AC2" s="185"/>
      <c r="AD2" s="185"/>
      <c r="AE2" s="186"/>
    </row>
    <row r="3" spans="1:31" ht="24" customHeight="1" thickBot="1" x14ac:dyDescent="0.35">
      <c r="A3" s="173"/>
      <c r="B3" s="178" t="s">
        <v>3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80"/>
      <c r="AB3" s="184" t="s">
        <v>360</v>
      </c>
      <c r="AC3" s="185"/>
      <c r="AD3" s="185"/>
      <c r="AE3" s="186"/>
    </row>
    <row r="4" spans="1:31" ht="21.75" customHeight="1" thickBot="1" x14ac:dyDescent="0.35">
      <c r="A4" s="174"/>
      <c r="B4" s="181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3"/>
      <c r="AB4" s="187" t="s">
        <v>4</v>
      </c>
      <c r="AC4" s="188"/>
      <c r="AD4" s="188"/>
      <c r="AE4" s="189"/>
    </row>
    <row r="5" spans="1:31" ht="9" customHeight="1" thickBot="1" x14ac:dyDescent="0.35">
      <c r="A5" s="3"/>
      <c r="B5" s="104"/>
      <c r="C5" s="10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  <c r="AD5" s="7"/>
      <c r="AE5" s="8"/>
    </row>
    <row r="6" spans="1:31" ht="9" customHeight="1" thickBot="1" x14ac:dyDescent="0.35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4"/>
      <c r="AB6" s="4"/>
      <c r="AD6" s="7"/>
      <c r="AE6" s="8"/>
    </row>
    <row r="7" spans="1:31" x14ac:dyDescent="0.3">
      <c r="A7" s="190" t="s">
        <v>5</v>
      </c>
      <c r="B7" s="191"/>
      <c r="C7" s="222"/>
      <c r="D7" s="190" t="s">
        <v>6</v>
      </c>
      <c r="E7" s="196"/>
      <c r="F7" s="196"/>
      <c r="G7" s="196"/>
      <c r="H7" s="191"/>
      <c r="I7" s="216" t="s">
        <v>7</v>
      </c>
      <c r="J7" s="217"/>
      <c r="K7" s="190" t="s">
        <v>8</v>
      </c>
      <c r="L7" s="191"/>
      <c r="M7" s="208" t="s">
        <v>9</v>
      </c>
      <c r="N7" s="209"/>
      <c r="O7" s="342" t="s">
        <v>362</v>
      </c>
      <c r="P7" s="343"/>
      <c r="Q7" s="4"/>
      <c r="R7" s="4"/>
      <c r="S7" s="4"/>
      <c r="T7" s="4"/>
      <c r="U7" s="4"/>
      <c r="V7" s="4"/>
      <c r="W7" s="4"/>
      <c r="X7" s="4"/>
      <c r="Y7" s="4"/>
      <c r="Z7" s="5"/>
      <c r="AA7" s="4"/>
      <c r="AB7" s="4"/>
      <c r="AD7" s="7"/>
      <c r="AE7" s="8"/>
    </row>
    <row r="8" spans="1:31" x14ac:dyDescent="0.3">
      <c r="A8" s="192"/>
      <c r="B8" s="193"/>
      <c r="C8" s="223"/>
      <c r="D8" s="192"/>
      <c r="E8" s="197"/>
      <c r="F8" s="197"/>
      <c r="G8" s="197"/>
      <c r="H8" s="193"/>
      <c r="I8" s="218"/>
      <c r="J8" s="219"/>
      <c r="K8" s="192"/>
      <c r="L8" s="193"/>
      <c r="M8" s="225" t="s">
        <v>10</v>
      </c>
      <c r="N8" s="226"/>
      <c r="O8" s="210"/>
      <c r="P8" s="211"/>
      <c r="Q8" s="4"/>
      <c r="R8" s="4"/>
      <c r="S8" s="4"/>
      <c r="T8" s="4"/>
      <c r="U8" s="4"/>
      <c r="V8" s="4"/>
      <c r="W8" s="4"/>
      <c r="X8" s="4"/>
      <c r="Y8" s="4"/>
      <c r="Z8" s="5"/>
      <c r="AA8" s="4"/>
      <c r="AB8" s="4"/>
      <c r="AD8" s="7"/>
      <c r="AE8" s="8"/>
    </row>
    <row r="9" spans="1:31" ht="15" thickBot="1" x14ac:dyDescent="0.35">
      <c r="A9" s="194"/>
      <c r="B9" s="195"/>
      <c r="C9" s="224"/>
      <c r="D9" s="194"/>
      <c r="E9" s="198"/>
      <c r="F9" s="198"/>
      <c r="G9" s="198"/>
      <c r="H9" s="195"/>
      <c r="I9" s="220"/>
      <c r="J9" s="221"/>
      <c r="K9" s="194"/>
      <c r="L9" s="195"/>
      <c r="M9" s="212" t="s">
        <v>11</v>
      </c>
      <c r="N9" s="213"/>
      <c r="O9" s="214"/>
      <c r="P9" s="215"/>
      <c r="Q9" s="4"/>
      <c r="R9" s="4"/>
      <c r="S9" s="4"/>
      <c r="T9" s="4"/>
      <c r="U9" s="4"/>
      <c r="V9" s="4"/>
      <c r="W9" s="4"/>
      <c r="X9" s="4"/>
      <c r="Y9" s="4"/>
      <c r="Z9" s="5"/>
      <c r="AA9" s="4"/>
      <c r="AB9" s="4"/>
      <c r="AD9" s="7"/>
      <c r="AE9" s="8"/>
    </row>
    <row r="10" spans="1:31" ht="15" customHeight="1" thickBot="1" x14ac:dyDescent="0.35">
      <c r="A10" s="77"/>
      <c r="B10" s="78"/>
      <c r="C10" s="78"/>
      <c r="D10" s="9"/>
      <c r="E10" s="9"/>
      <c r="F10" s="9"/>
      <c r="G10" s="9"/>
      <c r="H10" s="9"/>
      <c r="I10" s="74"/>
      <c r="J10" s="74"/>
      <c r="K10" s="9"/>
      <c r="L10" s="9"/>
      <c r="M10" s="75"/>
      <c r="N10" s="75"/>
      <c r="O10" s="76"/>
      <c r="P10" s="76"/>
      <c r="Q10" s="78"/>
      <c r="R10" s="78"/>
      <c r="S10" s="78"/>
      <c r="T10" s="78"/>
      <c r="U10" s="78"/>
      <c r="V10" s="78"/>
      <c r="W10" s="78"/>
      <c r="X10" s="78"/>
      <c r="Y10" s="78"/>
      <c r="Z10" s="79"/>
      <c r="AA10" s="78"/>
      <c r="AB10" s="78"/>
      <c r="AD10" s="80"/>
      <c r="AE10" s="81"/>
    </row>
    <row r="11" spans="1:31" ht="15" customHeight="1" x14ac:dyDescent="0.3">
      <c r="A11" s="190" t="s">
        <v>12</v>
      </c>
      <c r="B11" s="191"/>
      <c r="C11" s="199" t="s">
        <v>363</v>
      </c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1"/>
    </row>
    <row r="12" spans="1:31" ht="15" customHeight="1" x14ac:dyDescent="0.3">
      <c r="A12" s="192"/>
      <c r="B12" s="193"/>
      <c r="C12" s="202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4"/>
    </row>
    <row r="13" spans="1:31" ht="15" customHeight="1" thickBot="1" x14ac:dyDescent="0.35">
      <c r="A13" s="194"/>
      <c r="B13" s="195"/>
      <c r="C13" s="205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7"/>
    </row>
    <row r="14" spans="1:31" ht="9" customHeight="1" thickBot="1" x14ac:dyDescent="0.35">
      <c r="A14" s="1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4"/>
      <c r="O14" s="14"/>
      <c r="P14" s="14"/>
      <c r="Q14" s="14"/>
      <c r="R14" s="15"/>
      <c r="S14" s="15"/>
      <c r="T14" s="15"/>
      <c r="U14" s="15"/>
      <c r="V14" s="15"/>
      <c r="W14" s="15"/>
      <c r="X14" s="15"/>
      <c r="Y14" s="9"/>
      <c r="Z14" s="9"/>
      <c r="AA14" s="9"/>
      <c r="AB14" s="9"/>
      <c r="AD14" s="9"/>
      <c r="AE14" s="10"/>
    </row>
    <row r="15" spans="1:31" ht="39" customHeight="1" thickBot="1" x14ac:dyDescent="0.35">
      <c r="A15" s="170" t="s">
        <v>13</v>
      </c>
      <c r="B15" s="171"/>
      <c r="C15" s="151" t="s">
        <v>364</v>
      </c>
      <c r="D15" s="152"/>
      <c r="E15" s="152"/>
      <c r="F15" s="152"/>
      <c r="G15" s="152"/>
      <c r="H15" s="152"/>
      <c r="I15" s="152"/>
      <c r="J15" s="152"/>
      <c r="K15" s="153"/>
      <c r="L15" s="161" t="s">
        <v>14</v>
      </c>
      <c r="M15" s="162"/>
      <c r="N15" s="162"/>
      <c r="O15" s="162"/>
      <c r="P15" s="162"/>
      <c r="Q15" s="163"/>
      <c r="R15" s="164" t="s">
        <v>365</v>
      </c>
      <c r="S15" s="165"/>
      <c r="T15" s="165"/>
      <c r="U15" s="165"/>
      <c r="V15" s="165"/>
      <c r="W15" s="165"/>
      <c r="X15" s="166"/>
      <c r="Y15" s="161" t="s">
        <v>15</v>
      </c>
      <c r="Z15" s="163"/>
      <c r="AA15" s="151" t="s">
        <v>366</v>
      </c>
      <c r="AB15" s="152"/>
      <c r="AC15" s="152"/>
      <c r="AD15" s="152"/>
      <c r="AE15" s="153"/>
    </row>
    <row r="16" spans="1:31" ht="9" customHeight="1" thickBot="1" x14ac:dyDescent="0.35">
      <c r="A16" s="6"/>
      <c r="B16" s="4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D16" s="7"/>
      <c r="AE16" s="8"/>
    </row>
    <row r="17" spans="1:32" s="16" customFormat="1" ht="37.5" customHeight="1" thickBot="1" x14ac:dyDescent="0.35">
      <c r="A17" s="170" t="s">
        <v>16</v>
      </c>
      <c r="B17" s="171"/>
      <c r="C17" s="151" t="s">
        <v>372</v>
      </c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3"/>
    </row>
    <row r="18" spans="1:32" ht="16.5" customHeight="1" thickBot="1" x14ac:dyDescent="0.3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D18" s="18"/>
      <c r="AE18" s="19"/>
    </row>
    <row r="19" spans="1:32" ht="32.1" customHeight="1" thickBot="1" x14ac:dyDescent="0.35">
      <c r="A19" s="161" t="s">
        <v>17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3"/>
      <c r="AF19" s="20"/>
    </row>
    <row r="20" spans="1:32" ht="32.1" customHeight="1" thickBot="1" x14ac:dyDescent="0.35">
      <c r="A20" s="107" t="s">
        <v>18</v>
      </c>
      <c r="B20" s="158" t="s">
        <v>19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60"/>
      <c r="P20" s="161" t="s">
        <v>20</v>
      </c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3"/>
      <c r="AF20" s="20"/>
    </row>
    <row r="21" spans="1:32" ht="32.1" customHeight="1" thickBot="1" x14ac:dyDescent="0.35">
      <c r="A21" s="77"/>
      <c r="B21" s="117" t="s">
        <v>21</v>
      </c>
      <c r="C21" s="118" t="s">
        <v>22</v>
      </c>
      <c r="D21" s="118" t="s">
        <v>23</v>
      </c>
      <c r="E21" s="118" t="s">
        <v>24</v>
      </c>
      <c r="F21" s="118" t="s">
        <v>25</v>
      </c>
      <c r="G21" s="118" t="s">
        <v>26</v>
      </c>
      <c r="H21" s="118" t="s">
        <v>27</v>
      </c>
      <c r="I21" s="118" t="s">
        <v>28</v>
      </c>
      <c r="J21" s="118" t="s">
        <v>29</v>
      </c>
      <c r="K21" s="118" t="s">
        <v>30</v>
      </c>
      <c r="L21" s="118" t="s">
        <v>31</v>
      </c>
      <c r="M21" s="118" t="s">
        <v>32</v>
      </c>
      <c r="N21" s="118" t="s">
        <v>33</v>
      </c>
      <c r="O21" s="119" t="s">
        <v>34</v>
      </c>
      <c r="P21" s="147"/>
      <c r="Q21" s="107" t="s">
        <v>21</v>
      </c>
      <c r="R21" s="108" t="s">
        <v>22</v>
      </c>
      <c r="S21" s="108" t="s">
        <v>23</v>
      </c>
      <c r="T21" s="108" t="s">
        <v>24</v>
      </c>
      <c r="U21" s="108" t="s">
        <v>25</v>
      </c>
      <c r="V21" s="108" t="s">
        <v>26</v>
      </c>
      <c r="W21" s="108" t="s">
        <v>27</v>
      </c>
      <c r="X21" s="108" t="s">
        <v>28</v>
      </c>
      <c r="Y21" s="108" t="s">
        <v>29</v>
      </c>
      <c r="Z21" s="108" t="s">
        <v>30</v>
      </c>
      <c r="AA21" s="108" t="s">
        <v>31</v>
      </c>
      <c r="AB21" s="108" t="s">
        <v>32</v>
      </c>
      <c r="AC21" s="108" t="s">
        <v>33</v>
      </c>
      <c r="AD21" s="146" t="s">
        <v>35</v>
      </c>
      <c r="AE21" s="146" t="s">
        <v>36</v>
      </c>
      <c r="AF21" s="1"/>
    </row>
    <row r="22" spans="1:32" ht="32.1" customHeight="1" x14ac:dyDescent="0.3">
      <c r="A22" s="143" t="s">
        <v>37</v>
      </c>
      <c r="B22" s="86"/>
      <c r="C22" s="84">
        <v>5429367</v>
      </c>
      <c r="D22" s="84"/>
      <c r="E22" s="84"/>
      <c r="F22" s="84">
        <v>500000</v>
      </c>
      <c r="G22" s="84"/>
      <c r="H22" s="84"/>
      <c r="I22" s="84"/>
      <c r="J22" s="84"/>
      <c r="K22" s="84"/>
      <c r="L22" s="84"/>
      <c r="M22" s="84"/>
      <c r="N22" s="84">
        <f>SUM(B22:M22)</f>
        <v>5929367</v>
      </c>
      <c r="O22" s="87"/>
      <c r="P22" s="143" t="s">
        <v>38</v>
      </c>
      <c r="Q22" s="109"/>
      <c r="R22" s="110">
        <v>638341000</v>
      </c>
      <c r="S22" s="110"/>
      <c r="T22" s="110"/>
      <c r="U22" s="110">
        <v>9936000</v>
      </c>
      <c r="V22" s="110">
        <v>78267000</v>
      </c>
      <c r="W22" s="110"/>
      <c r="X22" s="110"/>
      <c r="Y22" s="110"/>
      <c r="Z22" s="110"/>
      <c r="AA22" s="110"/>
      <c r="AB22" s="110"/>
      <c r="AC22" s="110">
        <f>SUM(Q22:AB22)</f>
        <v>726544000</v>
      </c>
      <c r="AE22" s="111"/>
      <c r="AF22" s="1"/>
    </row>
    <row r="23" spans="1:32" ht="32.1" customHeight="1" x14ac:dyDescent="0.3">
      <c r="A23" s="144" t="s">
        <v>39</v>
      </c>
      <c r="B23" s="83"/>
      <c r="C23" s="82"/>
      <c r="D23" s="82"/>
      <c r="E23" s="82">
        <v>5988383</v>
      </c>
      <c r="F23" s="82"/>
      <c r="G23" s="82"/>
      <c r="H23" s="82"/>
      <c r="I23" s="82"/>
      <c r="J23" s="82"/>
      <c r="K23" s="82"/>
      <c r="L23" s="82"/>
      <c r="M23" s="82"/>
      <c r="N23" s="82">
        <f>SUM(B23:M23)</f>
        <v>5988383</v>
      </c>
      <c r="O23" s="96" t="str">
        <f>IFERROR(N23/(SUMIF(B23:M23,"&gt;0",B22:M22))," ")</f>
        <v xml:space="preserve"> </v>
      </c>
      <c r="P23" s="144" t="s">
        <v>40</v>
      </c>
      <c r="Q23" s="83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>
        <f>SUM(Q23:AB23)</f>
        <v>0</v>
      </c>
      <c r="AD23" s="82">
        <f>AC23/SUM(Q22:AB22)</f>
        <v>0</v>
      </c>
      <c r="AE23" s="88">
        <f>AC23/AC22</f>
        <v>0</v>
      </c>
      <c r="AF23" s="1"/>
    </row>
    <row r="24" spans="1:32" ht="32.1" customHeight="1" x14ac:dyDescent="0.3">
      <c r="A24" s="144" t="s">
        <v>41</v>
      </c>
      <c r="B24" s="83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>
        <f>SUM(B24:M24)</f>
        <v>0</v>
      </c>
      <c r="O24" s="85"/>
      <c r="P24" s="144" t="s">
        <v>37</v>
      </c>
      <c r="Q24" s="83"/>
      <c r="R24" s="82">
        <v>7740930.9301543795</v>
      </c>
      <c r="S24" s="82">
        <v>58338430.930154376</v>
      </c>
      <c r="T24" s="82">
        <v>61878792.790463135</v>
      </c>
      <c r="U24" s="82">
        <v>63325457.840763487</v>
      </c>
      <c r="V24" s="82">
        <v>64052923.305840679</v>
      </c>
      <c r="W24" s="82">
        <v>79058423.305840671</v>
      </c>
      <c r="X24" s="82">
        <v>68396944.166149452</v>
      </c>
      <c r="Y24" s="82">
        <v>65326388.77091787</v>
      </c>
      <c r="Z24" s="82">
        <v>65053388.77091787</v>
      </c>
      <c r="AA24" s="82">
        <v>65053388.77091787</v>
      </c>
      <c r="AB24" s="82">
        <f>128323250-4320</f>
        <v>128318930</v>
      </c>
      <c r="AC24" s="82">
        <f>SUM(Q24:AB24)</f>
        <v>726543999.58211982</v>
      </c>
      <c r="AD24" s="82"/>
      <c r="AE24" s="112"/>
      <c r="AF24" s="1"/>
    </row>
    <row r="25" spans="1:32" ht="32.1" customHeight="1" thickBot="1" x14ac:dyDescent="0.35">
      <c r="A25" s="145" t="s">
        <v>42</v>
      </c>
      <c r="B25" s="120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>
        <f>SUM(B25:M25)</f>
        <v>0</v>
      </c>
      <c r="O25" s="122" t="str">
        <f>IFERROR(N25/(SUMIF(B25:M25,"&gt;0",B24:M24))," ")</f>
        <v xml:space="preserve"> </v>
      </c>
      <c r="P25" s="145" t="s">
        <v>42</v>
      </c>
      <c r="Q25" s="120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>
        <f>SUM(Q25:AB25)</f>
        <v>0</v>
      </c>
      <c r="AD25" s="121">
        <f>AC25/SUM(Q24:AB24)</f>
        <v>0</v>
      </c>
      <c r="AE25" s="123">
        <f>AC25/AC24</f>
        <v>0</v>
      </c>
      <c r="AF25" s="1"/>
    </row>
    <row r="26" spans="1:32" customFormat="1" ht="16.5" customHeight="1" thickBot="1" x14ac:dyDescent="0.35"/>
    <row r="27" spans="1:32" ht="33.9" customHeight="1" x14ac:dyDescent="0.3">
      <c r="A27" s="227" t="s">
        <v>43</v>
      </c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9"/>
    </row>
    <row r="28" spans="1:32" ht="15" customHeight="1" x14ac:dyDescent="0.3">
      <c r="A28" s="169" t="s">
        <v>44</v>
      </c>
      <c r="B28" s="154" t="s">
        <v>45</v>
      </c>
      <c r="C28" s="154"/>
      <c r="D28" s="154" t="s">
        <v>46</v>
      </c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 t="s">
        <v>33</v>
      </c>
      <c r="Q28" s="154" t="s">
        <v>47</v>
      </c>
      <c r="R28" s="154"/>
      <c r="S28" s="154"/>
      <c r="T28" s="154"/>
      <c r="U28" s="154"/>
      <c r="V28" s="154"/>
      <c r="W28" s="154"/>
      <c r="X28" s="154"/>
      <c r="Y28" s="154" t="s">
        <v>48</v>
      </c>
      <c r="Z28" s="154"/>
      <c r="AA28" s="154"/>
      <c r="AB28" s="154"/>
      <c r="AC28" s="154"/>
      <c r="AD28" s="154"/>
      <c r="AE28" s="155"/>
    </row>
    <row r="29" spans="1:32" ht="27" customHeight="1" x14ac:dyDescent="0.3">
      <c r="A29" s="169"/>
      <c r="B29" s="154"/>
      <c r="C29" s="154"/>
      <c r="D29" s="103" t="s">
        <v>21</v>
      </c>
      <c r="E29" s="103" t="s">
        <v>22</v>
      </c>
      <c r="F29" s="103" t="s">
        <v>23</v>
      </c>
      <c r="G29" s="103" t="s">
        <v>24</v>
      </c>
      <c r="H29" s="103" t="s">
        <v>25</v>
      </c>
      <c r="I29" s="103" t="s">
        <v>26</v>
      </c>
      <c r="J29" s="103" t="s">
        <v>27</v>
      </c>
      <c r="K29" s="103" t="s">
        <v>28</v>
      </c>
      <c r="L29" s="103" t="s">
        <v>29</v>
      </c>
      <c r="M29" s="103" t="s">
        <v>30</v>
      </c>
      <c r="N29" s="103" t="s">
        <v>31</v>
      </c>
      <c r="O29" s="103" t="s">
        <v>32</v>
      </c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5"/>
    </row>
    <row r="30" spans="1:32" ht="61.8" customHeight="1" thickBot="1" x14ac:dyDescent="0.35">
      <c r="A30" s="113" t="s">
        <v>372</v>
      </c>
      <c r="B30" s="167"/>
      <c r="C30" s="167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14">
        <f>SUM(D30:O30)</f>
        <v>0</v>
      </c>
      <c r="Q30" s="156" t="s">
        <v>49</v>
      </c>
      <c r="R30" s="156"/>
      <c r="S30" s="156"/>
      <c r="T30" s="156"/>
      <c r="U30" s="156"/>
      <c r="V30" s="156"/>
      <c r="W30" s="156"/>
      <c r="X30" s="156"/>
      <c r="Y30" s="156" t="s">
        <v>50</v>
      </c>
      <c r="Z30" s="156"/>
      <c r="AA30" s="156"/>
      <c r="AB30" s="156"/>
      <c r="AC30" s="156"/>
      <c r="AD30" s="156"/>
      <c r="AE30" s="157"/>
    </row>
    <row r="31" spans="1:32" ht="12" customHeight="1" thickBot="1" x14ac:dyDescent="0.35">
      <c r="A31" s="124"/>
      <c r="B31" s="125"/>
      <c r="C31" s="125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26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8"/>
    </row>
    <row r="32" spans="1:32" ht="45" customHeight="1" x14ac:dyDescent="0.3">
      <c r="A32" s="199" t="s">
        <v>51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1"/>
    </row>
    <row r="33" spans="1:41" ht="23.1" customHeight="1" x14ac:dyDescent="0.3">
      <c r="A33" s="169" t="s">
        <v>52</v>
      </c>
      <c r="B33" s="154" t="s">
        <v>53</v>
      </c>
      <c r="C33" s="154" t="s">
        <v>45</v>
      </c>
      <c r="D33" s="154" t="s">
        <v>54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 t="s">
        <v>55</v>
      </c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5"/>
      <c r="AG33" s="21"/>
      <c r="AH33" s="21"/>
      <c r="AI33" s="21"/>
      <c r="AJ33" s="21"/>
      <c r="AK33" s="21"/>
      <c r="AL33" s="21"/>
      <c r="AM33" s="21"/>
      <c r="AN33" s="21"/>
      <c r="AO33" s="21"/>
    </row>
    <row r="34" spans="1:41" ht="27" customHeight="1" x14ac:dyDescent="0.3">
      <c r="A34" s="169"/>
      <c r="B34" s="154"/>
      <c r="C34" s="233"/>
      <c r="D34" s="103" t="s">
        <v>21</v>
      </c>
      <c r="E34" s="103" t="s">
        <v>22</v>
      </c>
      <c r="F34" s="103" t="s">
        <v>23</v>
      </c>
      <c r="G34" s="103" t="s">
        <v>24</v>
      </c>
      <c r="H34" s="103" t="s">
        <v>25</v>
      </c>
      <c r="I34" s="103" t="s">
        <v>26</v>
      </c>
      <c r="J34" s="103" t="s">
        <v>27</v>
      </c>
      <c r="K34" s="103" t="s">
        <v>28</v>
      </c>
      <c r="L34" s="103" t="s">
        <v>29</v>
      </c>
      <c r="M34" s="103" t="s">
        <v>30</v>
      </c>
      <c r="N34" s="103" t="s">
        <v>31</v>
      </c>
      <c r="O34" s="103" t="s">
        <v>32</v>
      </c>
      <c r="P34" s="103" t="s">
        <v>33</v>
      </c>
      <c r="Q34" s="230" t="s">
        <v>56</v>
      </c>
      <c r="R34" s="231"/>
      <c r="S34" s="231"/>
      <c r="T34" s="232"/>
      <c r="U34" s="154" t="s">
        <v>57</v>
      </c>
      <c r="V34" s="154"/>
      <c r="W34" s="154"/>
      <c r="X34" s="154"/>
      <c r="Y34" s="154" t="s">
        <v>58</v>
      </c>
      <c r="Z34" s="154"/>
      <c r="AA34" s="154"/>
      <c r="AB34" s="154"/>
      <c r="AC34" s="154" t="s">
        <v>59</v>
      </c>
      <c r="AD34" s="154"/>
      <c r="AE34" s="155"/>
      <c r="AG34" s="21"/>
      <c r="AH34" s="21"/>
      <c r="AI34" s="21"/>
      <c r="AJ34" s="21"/>
      <c r="AK34" s="21"/>
      <c r="AL34" s="21"/>
      <c r="AM34" s="21"/>
      <c r="AN34" s="21"/>
      <c r="AO34" s="21"/>
    </row>
    <row r="35" spans="1:41" ht="45" customHeight="1" x14ac:dyDescent="0.3">
      <c r="A35" s="344" t="s">
        <v>395</v>
      </c>
      <c r="B35" s="362">
        <v>5</v>
      </c>
      <c r="C35" s="23" t="s">
        <v>60</v>
      </c>
      <c r="D35" s="366">
        <v>0.12</v>
      </c>
      <c r="E35" s="366">
        <v>0.76</v>
      </c>
      <c r="F35" s="366">
        <v>0.76</v>
      </c>
      <c r="G35" s="366">
        <v>0.76</v>
      </c>
      <c r="H35" s="366">
        <v>0.76</v>
      </c>
      <c r="I35" s="366">
        <v>0.84</v>
      </c>
      <c r="J35" s="22"/>
      <c r="K35" s="22"/>
      <c r="L35" s="22"/>
      <c r="M35" s="22"/>
      <c r="N35" s="22"/>
      <c r="O35" s="22"/>
      <c r="P35" s="97">
        <f>SUM(D35:O35)</f>
        <v>4</v>
      </c>
      <c r="Q35" s="243" t="s">
        <v>61</v>
      </c>
      <c r="R35" s="244"/>
      <c r="S35" s="244"/>
      <c r="T35" s="245"/>
      <c r="U35" s="249" t="s">
        <v>62</v>
      </c>
      <c r="V35" s="249"/>
      <c r="W35" s="249"/>
      <c r="X35" s="249"/>
      <c r="Y35" s="249" t="s">
        <v>63</v>
      </c>
      <c r="Z35" s="249"/>
      <c r="AA35" s="249"/>
      <c r="AB35" s="249"/>
      <c r="AC35" s="249" t="s">
        <v>64</v>
      </c>
      <c r="AD35" s="249"/>
      <c r="AE35" s="251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 ht="45" customHeight="1" thickBot="1" x14ac:dyDescent="0.35">
      <c r="A36" s="346"/>
      <c r="B36" s="363"/>
      <c r="C36" s="24" t="s">
        <v>65</v>
      </c>
      <c r="D36" s="25"/>
      <c r="E36" s="25"/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73">
        <f>SUM(D36:O36)</f>
        <v>0</v>
      </c>
      <c r="Q36" s="246"/>
      <c r="R36" s="247"/>
      <c r="S36" s="247"/>
      <c r="T36" s="248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2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customFormat="1" ht="17.25" customHeight="1" thickBot="1" x14ac:dyDescent="0.35"/>
    <row r="38" spans="1:41" ht="45" customHeight="1" thickBot="1" x14ac:dyDescent="0.35">
      <c r="A38" s="199" t="s">
        <v>66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26.1" customHeight="1" x14ac:dyDescent="0.3">
      <c r="A39" s="234" t="s">
        <v>67</v>
      </c>
      <c r="B39" s="235" t="s">
        <v>68</v>
      </c>
      <c r="C39" s="238" t="s">
        <v>69</v>
      </c>
      <c r="D39" s="240" t="s">
        <v>70</v>
      </c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2"/>
      <c r="Q39" s="235" t="s">
        <v>71</v>
      </c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53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26.1" customHeight="1" x14ac:dyDescent="0.3">
      <c r="A40" s="169"/>
      <c r="B40" s="154"/>
      <c r="C40" s="239"/>
      <c r="D40" s="103" t="s">
        <v>72</v>
      </c>
      <c r="E40" s="103" t="s">
        <v>73</v>
      </c>
      <c r="F40" s="103" t="s">
        <v>74</v>
      </c>
      <c r="G40" s="103" t="s">
        <v>75</v>
      </c>
      <c r="H40" s="103" t="s">
        <v>76</v>
      </c>
      <c r="I40" s="103" t="s">
        <v>77</v>
      </c>
      <c r="J40" s="103" t="s">
        <v>78</v>
      </c>
      <c r="K40" s="103" t="s">
        <v>79</v>
      </c>
      <c r="L40" s="103" t="s">
        <v>80</v>
      </c>
      <c r="M40" s="103" t="s">
        <v>81</v>
      </c>
      <c r="N40" s="103" t="s">
        <v>82</v>
      </c>
      <c r="O40" s="103" t="s">
        <v>83</v>
      </c>
      <c r="P40" s="103" t="s">
        <v>84</v>
      </c>
      <c r="Q40" s="230" t="s">
        <v>85</v>
      </c>
      <c r="R40" s="231"/>
      <c r="S40" s="231"/>
      <c r="T40" s="231"/>
      <c r="U40" s="231"/>
      <c r="V40" s="231"/>
      <c r="W40" s="231"/>
      <c r="X40" s="232"/>
      <c r="Y40" s="230" t="s">
        <v>86</v>
      </c>
      <c r="Z40" s="231"/>
      <c r="AA40" s="231"/>
      <c r="AB40" s="231"/>
      <c r="AC40" s="231"/>
      <c r="AD40" s="231"/>
      <c r="AE40" s="264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ht="69.599999999999994" customHeight="1" x14ac:dyDescent="0.3">
      <c r="A41" s="367" t="s">
        <v>396</v>
      </c>
      <c r="B41" s="348">
        <v>1</v>
      </c>
      <c r="C41" s="31" t="s">
        <v>60</v>
      </c>
      <c r="D41" s="32">
        <v>0.15</v>
      </c>
      <c r="E41" s="32">
        <v>0.15</v>
      </c>
      <c r="F41" s="32">
        <v>0.15</v>
      </c>
      <c r="G41" s="32">
        <v>0.15</v>
      </c>
      <c r="H41" s="32">
        <v>0.15</v>
      </c>
      <c r="I41" s="32">
        <v>0.25</v>
      </c>
      <c r="J41" s="32"/>
      <c r="K41" s="32"/>
      <c r="L41" s="32"/>
      <c r="M41" s="32"/>
      <c r="N41" s="32"/>
      <c r="O41" s="32"/>
      <c r="P41" s="115">
        <f>SUM(D41:O41)</f>
        <v>1</v>
      </c>
      <c r="Q41" s="256" t="s">
        <v>87</v>
      </c>
      <c r="R41" s="257"/>
      <c r="S41" s="257"/>
      <c r="T41" s="257"/>
      <c r="U41" s="257"/>
      <c r="V41" s="257"/>
      <c r="W41" s="257"/>
      <c r="X41" s="258"/>
      <c r="Y41" s="256" t="s">
        <v>88</v>
      </c>
      <c r="Z41" s="257"/>
      <c r="AA41" s="257"/>
      <c r="AB41" s="257"/>
      <c r="AC41" s="257"/>
      <c r="AD41" s="257"/>
      <c r="AE41" s="262"/>
      <c r="AG41" s="27"/>
      <c r="AH41" s="27"/>
      <c r="AI41" s="27"/>
      <c r="AJ41" s="27"/>
      <c r="AK41" s="27"/>
      <c r="AL41" s="27"/>
      <c r="AM41" s="27"/>
      <c r="AN41" s="27"/>
      <c r="AO41" s="27"/>
    </row>
    <row r="42" spans="1:41" ht="69.599999999999994" customHeight="1" x14ac:dyDescent="0.3">
      <c r="A42" s="367"/>
      <c r="B42" s="368"/>
      <c r="C42" s="29" t="s">
        <v>65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115">
        <f t="shared" ref="P42" si="0">SUM(D42:O42)</f>
        <v>0</v>
      </c>
      <c r="Q42" s="259"/>
      <c r="R42" s="260"/>
      <c r="S42" s="260"/>
      <c r="T42" s="260"/>
      <c r="U42" s="260"/>
      <c r="V42" s="260"/>
      <c r="W42" s="260"/>
      <c r="X42" s="261"/>
      <c r="Y42" s="259"/>
      <c r="Z42" s="260"/>
      <c r="AA42" s="260"/>
      <c r="AB42" s="260"/>
      <c r="AC42" s="260"/>
      <c r="AD42" s="260"/>
      <c r="AE42" s="263"/>
      <c r="AG42" s="27"/>
      <c r="AH42" s="27"/>
      <c r="AI42" s="27"/>
      <c r="AJ42" s="27"/>
      <c r="AK42" s="27"/>
      <c r="AL42" s="27"/>
      <c r="AM42" s="27"/>
      <c r="AN42" s="27"/>
      <c r="AO42" s="27"/>
    </row>
    <row r="43" spans="1:41" ht="69.599999999999994" customHeight="1" x14ac:dyDescent="0.3">
      <c r="A43" s="367" t="s">
        <v>397</v>
      </c>
      <c r="B43" s="348">
        <v>0.5</v>
      </c>
      <c r="C43" s="31" t="s">
        <v>60</v>
      </c>
      <c r="D43" s="369">
        <v>0</v>
      </c>
      <c r="E43" s="369">
        <v>0.2</v>
      </c>
      <c r="F43" s="369">
        <v>0.2</v>
      </c>
      <c r="G43" s="369">
        <v>0.2</v>
      </c>
      <c r="H43" s="369">
        <v>0.2</v>
      </c>
      <c r="I43" s="369">
        <v>0.2</v>
      </c>
      <c r="J43" s="32"/>
      <c r="K43" s="32"/>
      <c r="L43" s="32"/>
      <c r="M43" s="32"/>
      <c r="N43" s="32"/>
      <c r="O43" s="32"/>
      <c r="P43" s="115">
        <f>SUM(D43:O43)</f>
        <v>1</v>
      </c>
      <c r="Q43" s="256" t="s">
        <v>87</v>
      </c>
      <c r="R43" s="257"/>
      <c r="S43" s="257"/>
      <c r="T43" s="257"/>
      <c r="U43" s="257"/>
      <c r="V43" s="257"/>
      <c r="W43" s="257"/>
      <c r="X43" s="258"/>
      <c r="Y43" s="256" t="s">
        <v>88</v>
      </c>
      <c r="Z43" s="257"/>
      <c r="AA43" s="257"/>
      <c r="AB43" s="257"/>
      <c r="AC43" s="257"/>
      <c r="AD43" s="257"/>
      <c r="AE43" s="262"/>
      <c r="AG43" s="27"/>
      <c r="AH43" s="27"/>
      <c r="AI43" s="27"/>
      <c r="AJ43" s="27"/>
      <c r="AK43" s="27"/>
      <c r="AL43" s="27"/>
      <c r="AM43" s="27"/>
      <c r="AN43" s="27"/>
      <c r="AO43" s="27"/>
    </row>
    <row r="44" spans="1:41" ht="69.599999999999994" customHeight="1" x14ac:dyDescent="0.3">
      <c r="A44" s="367"/>
      <c r="B44" s="368"/>
      <c r="C44" s="29" t="s">
        <v>65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115">
        <f t="shared" ref="P44:P54" si="1">SUM(D44:O44)</f>
        <v>0</v>
      </c>
      <c r="Q44" s="259"/>
      <c r="R44" s="260"/>
      <c r="S44" s="260"/>
      <c r="T44" s="260"/>
      <c r="U44" s="260"/>
      <c r="V44" s="260"/>
      <c r="W44" s="260"/>
      <c r="X44" s="261"/>
      <c r="Y44" s="259"/>
      <c r="Z44" s="260"/>
      <c r="AA44" s="260"/>
      <c r="AB44" s="260"/>
      <c r="AC44" s="260"/>
      <c r="AD44" s="260"/>
      <c r="AE44" s="263"/>
      <c r="AG44" s="27"/>
      <c r="AH44" s="27"/>
      <c r="AI44" s="27"/>
      <c r="AJ44" s="27"/>
      <c r="AK44" s="27"/>
      <c r="AL44" s="27"/>
      <c r="AM44" s="27"/>
      <c r="AN44" s="27"/>
      <c r="AO44" s="27"/>
    </row>
    <row r="45" spans="1:41" ht="69.599999999999994" customHeight="1" x14ac:dyDescent="0.3">
      <c r="A45" s="367" t="s">
        <v>398</v>
      </c>
      <c r="B45" s="348">
        <v>1</v>
      </c>
      <c r="C45" s="31" t="s">
        <v>60</v>
      </c>
      <c r="D45" s="369">
        <v>0</v>
      </c>
      <c r="E45" s="369">
        <v>0.2</v>
      </c>
      <c r="F45" s="369">
        <v>0.2</v>
      </c>
      <c r="G45" s="369">
        <v>0.2</v>
      </c>
      <c r="H45" s="369">
        <v>0.2</v>
      </c>
      <c r="I45" s="369">
        <v>0.2</v>
      </c>
      <c r="J45" s="32"/>
      <c r="K45" s="32"/>
      <c r="L45" s="32"/>
      <c r="M45" s="32"/>
      <c r="N45" s="32"/>
      <c r="O45" s="32"/>
      <c r="P45" s="115">
        <f>SUM(D45:O45)</f>
        <v>1</v>
      </c>
      <c r="Q45" s="256" t="s">
        <v>87</v>
      </c>
      <c r="R45" s="257"/>
      <c r="S45" s="257"/>
      <c r="T45" s="257"/>
      <c r="U45" s="257"/>
      <c r="V45" s="257"/>
      <c r="W45" s="257"/>
      <c r="X45" s="258"/>
      <c r="Y45" s="256" t="s">
        <v>88</v>
      </c>
      <c r="Z45" s="257"/>
      <c r="AA45" s="257"/>
      <c r="AB45" s="257"/>
      <c r="AC45" s="257"/>
      <c r="AD45" s="257"/>
      <c r="AE45" s="262"/>
      <c r="AG45" s="27"/>
      <c r="AH45" s="27"/>
      <c r="AI45" s="27"/>
      <c r="AJ45" s="27"/>
      <c r="AK45" s="27"/>
      <c r="AL45" s="27"/>
      <c r="AM45" s="27"/>
      <c r="AN45" s="27"/>
      <c r="AO45" s="27"/>
    </row>
    <row r="46" spans="1:41" ht="69.599999999999994" customHeight="1" x14ac:dyDescent="0.3">
      <c r="A46" s="367"/>
      <c r="B46" s="368"/>
      <c r="C46" s="29" t="s">
        <v>65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115">
        <f t="shared" si="1"/>
        <v>0</v>
      </c>
      <c r="Q46" s="259"/>
      <c r="R46" s="260"/>
      <c r="S46" s="260"/>
      <c r="T46" s="260"/>
      <c r="U46" s="260"/>
      <c r="V46" s="260"/>
      <c r="W46" s="260"/>
      <c r="X46" s="261"/>
      <c r="Y46" s="259"/>
      <c r="Z46" s="260"/>
      <c r="AA46" s="260"/>
      <c r="AB46" s="260"/>
      <c r="AC46" s="260"/>
      <c r="AD46" s="260"/>
      <c r="AE46" s="263"/>
      <c r="AG46" s="27"/>
      <c r="AH46" s="27"/>
      <c r="AI46" s="27"/>
      <c r="AJ46" s="27"/>
      <c r="AK46" s="27"/>
      <c r="AL46" s="27"/>
      <c r="AM46" s="27"/>
      <c r="AN46" s="27"/>
      <c r="AO46" s="27"/>
    </row>
    <row r="47" spans="1:41" ht="69.599999999999994" customHeight="1" x14ac:dyDescent="0.3">
      <c r="A47" s="367" t="s">
        <v>399</v>
      </c>
      <c r="B47" s="348">
        <v>1</v>
      </c>
      <c r="C47" s="31" t="s">
        <v>60</v>
      </c>
      <c r="D47" s="369">
        <v>0</v>
      </c>
      <c r="E47" s="369">
        <v>0.2</v>
      </c>
      <c r="F47" s="369">
        <v>0.2</v>
      </c>
      <c r="G47" s="369">
        <v>0.2</v>
      </c>
      <c r="H47" s="369">
        <v>0.2</v>
      </c>
      <c r="I47" s="369">
        <v>0.2</v>
      </c>
      <c r="J47" s="32"/>
      <c r="K47" s="32"/>
      <c r="L47" s="32"/>
      <c r="M47" s="32"/>
      <c r="N47" s="32"/>
      <c r="O47" s="32"/>
      <c r="P47" s="115">
        <f>SUM(D47:O47)</f>
        <v>1</v>
      </c>
      <c r="Q47" s="256" t="s">
        <v>87</v>
      </c>
      <c r="R47" s="257"/>
      <c r="S47" s="257"/>
      <c r="T47" s="257"/>
      <c r="U47" s="257"/>
      <c r="V47" s="257"/>
      <c r="W47" s="257"/>
      <c r="X47" s="258"/>
      <c r="Y47" s="256" t="s">
        <v>88</v>
      </c>
      <c r="Z47" s="257"/>
      <c r="AA47" s="257"/>
      <c r="AB47" s="257"/>
      <c r="AC47" s="257"/>
      <c r="AD47" s="257"/>
      <c r="AE47" s="262"/>
      <c r="AG47" s="27"/>
      <c r="AH47" s="27"/>
      <c r="AI47" s="27"/>
      <c r="AJ47" s="27"/>
      <c r="AK47" s="27"/>
      <c r="AL47" s="27"/>
      <c r="AM47" s="27"/>
      <c r="AN47" s="27"/>
      <c r="AO47" s="27"/>
    </row>
    <row r="48" spans="1:41" ht="69.599999999999994" customHeight="1" x14ac:dyDescent="0.3">
      <c r="A48" s="367"/>
      <c r="B48" s="368"/>
      <c r="C48" s="29" t="s">
        <v>65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115">
        <f t="shared" si="1"/>
        <v>0</v>
      </c>
      <c r="Q48" s="259"/>
      <c r="R48" s="260"/>
      <c r="S48" s="260"/>
      <c r="T48" s="260"/>
      <c r="U48" s="260"/>
      <c r="V48" s="260"/>
      <c r="W48" s="260"/>
      <c r="X48" s="261"/>
      <c r="Y48" s="259"/>
      <c r="Z48" s="260"/>
      <c r="AA48" s="260"/>
      <c r="AB48" s="260"/>
      <c r="AC48" s="260"/>
      <c r="AD48" s="260"/>
      <c r="AE48" s="263"/>
      <c r="AG48" s="27"/>
      <c r="AH48" s="27"/>
      <c r="AI48" s="27"/>
      <c r="AJ48" s="27"/>
      <c r="AK48" s="27"/>
      <c r="AL48" s="27"/>
      <c r="AM48" s="27"/>
      <c r="AN48" s="27"/>
      <c r="AO48" s="27"/>
    </row>
    <row r="49" spans="1:41" ht="69.599999999999994" customHeight="1" x14ac:dyDescent="0.3">
      <c r="A49" s="367" t="s">
        <v>400</v>
      </c>
      <c r="B49" s="348">
        <v>0.5</v>
      </c>
      <c r="C49" s="31" t="s">
        <v>60</v>
      </c>
      <c r="D49" s="369">
        <v>0</v>
      </c>
      <c r="E49" s="369">
        <v>0.2</v>
      </c>
      <c r="F49" s="369">
        <v>0.2</v>
      </c>
      <c r="G49" s="369">
        <v>0.2</v>
      </c>
      <c r="H49" s="369">
        <v>0.2</v>
      </c>
      <c r="I49" s="369">
        <v>0.2</v>
      </c>
      <c r="J49" s="32"/>
      <c r="K49" s="32"/>
      <c r="L49" s="32"/>
      <c r="M49" s="32"/>
      <c r="N49" s="32"/>
      <c r="O49" s="32"/>
      <c r="P49" s="115">
        <f t="shared" si="1"/>
        <v>1</v>
      </c>
      <c r="Q49" s="256" t="s">
        <v>87</v>
      </c>
      <c r="R49" s="257"/>
      <c r="S49" s="257"/>
      <c r="T49" s="257"/>
      <c r="U49" s="257"/>
      <c r="V49" s="257"/>
      <c r="W49" s="257"/>
      <c r="X49" s="258"/>
      <c r="Y49" s="256" t="s">
        <v>88</v>
      </c>
      <c r="Z49" s="257"/>
      <c r="AA49" s="257"/>
      <c r="AB49" s="257"/>
      <c r="AC49" s="257"/>
      <c r="AD49" s="257"/>
      <c r="AE49" s="262"/>
      <c r="AG49" s="28"/>
      <c r="AH49" s="28"/>
      <c r="AI49" s="28"/>
      <c r="AJ49" s="28"/>
      <c r="AK49" s="28"/>
      <c r="AL49" s="28"/>
      <c r="AM49" s="28"/>
      <c r="AN49" s="28"/>
      <c r="AO49" s="28"/>
    </row>
    <row r="50" spans="1:41" ht="69.599999999999994" customHeight="1" x14ac:dyDescent="0.3">
      <c r="A50" s="367"/>
      <c r="B50" s="368"/>
      <c r="C50" s="29" t="s">
        <v>65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115">
        <f t="shared" si="1"/>
        <v>0</v>
      </c>
      <c r="Q50" s="259"/>
      <c r="R50" s="260"/>
      <c r="S50" s="260"/>
      <c r="T50" s="260"/>
      <c r="U50" s="260"/>
      <c r="V50" s="260"/>
      <c r="W50" s="260"/>
      <c r="X50" s="261"/>
      <c r="Y50" s="259"/>
      <c r="Z50" s="260"/>
      <c r="AA50" s="260"/>
      <c r="AB50" s="260"/>
      <c r="AC50" s="260"/>
      <c r="AD50" s="260"/>
      <c r="AE50" s="263"/>
    </row>
    <row r="51" spans="1:41" ht="69.599999999999994" customHeight="1" x14ac:dyDescent="0.3">
      <c r="A51" s="367" t="s">
        <v>401</v>
      </c>
      <c r="B51" s="348">
        <v>0.5</v>
      </c>
      <c r="C51" s="31" t="s">
        <v>60</v>
      </c>
      <c r="D51" s="369">
        <v>0</v>
      </c>
      <c r="E51" s="369">
        <v>0.2</v>
      </c>
      <c r="F51" s="369">
        <v>0.2</v>
      </c>
      <c r="G51" s="369">
        <v>0.2</v>
      </c>
      <c r="H51" s="369">
        <v>0.2</v>
      </c>
      <c r="I51" s="369">
        <v>0.2</v>
      </c>
      <c r="J51" s="32"/>
      <c r="K51" s="32"/>
      <c r="L51" s="32"/>
      <c r="M51" s="32"/>
      <c r="N51" s="32"/>
      <c r="O51" s="32"/>
      <c r="P51" s="115">
        <f t="shared" si="1"/>
        <v>1</v>
      </c>
      <c r="Q51" s="256" t="s">
        <v>87</v>
      </c>
      <c r="R51" s="257"/>
      <c r="S51" s="257"/>
      <c r="T51" s="257"/>
      <c r="U51" s="257"/>
      <c r="V51" s="257"/>
      <c r="W51" s="257"/>
      <c r="X51" s="258"/>
      <c r="Y51" s="256" t="s">
        <v>88</v>
      </c>
      <c r="Z51" s="257"/>
      <c r="AA51" s="257"/>
      <c r="AB51" s="257"/>
      <c r="AC51" s="257"/>
      <c r="AD51" s="257"/>
      <c r="AE51" s="262"/>
    </row>
    <row r="52" spans="1:41" ht="69.599999999999994" customHeight="1" x14ac:dyDescent="0.3">
      <c r="A52" s="367"/>
      <c r="B52" s="368"/>
      <c r="C52" s="29" t="s">
        <v>65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115">
        <f t="shared" si="1"/>
        <v>0</v>
      </c>
      <c r="Q52" s="259"/>
      <c r="R52" s="260"/>
      <c r="S52" s="260"/>
      <c r="T52" s="260"/>
      <c r="U52" s="260"/>
      <c r="V52" s="260"/>
      <c r="W52" s="260"/>
      <c r="X52" s="261"/>
      <c r="Y52" s="259"/>
      <c r="Z52" s="260"/>
      <c r="AA52" s="260"/>
      <c r="AB52" s="260"/>
      <c r="AC52" s="260"/>
      <c r="AD52" s="260"/>
      <c r="AE52" s="263"/>
    </row>
    <row r="53" spans="1:41" ht="69.599999999999994" customHeight="1" x14ac:dyDescent="0.3">
      <c r="A53" s="367" t="s">
        <v>402</v>
      </c>
      <c r="B53" s="237">
        <v>0.5</v>
      </c>
      <c r="C53" s="31" t="s">
        <v>60</v>
      </c>
      <c r="D53" s="369">
        <v>0</v>
      </c>
      <c r="E53" s="369">
        <v>0.2</v>
      </c>
      <c r="F53" s="369">
        <v>0.2</v>
      </c>
      <c r="G53" s="369">
        <v>0.2</v>
      </c>
      <c r="H53" s="369">
        <v>0.2</v>
      </c>
      <c r="I53" s="369">
        <v>0.2</v>
      </c>
      <c r="J53" s="32"/>
      <c r="K53" s="32"/>
      <c r="L53" s="32"/>
      <c r="M53" s="32"/>
      <c r="N53" s="32"/>
      <c r="O53" s="32"/>
      <c r="P53" s="115">
        <f t="shared" si="1"/>
        <v>1</v>
      </c>
      <c r="Q53" s="256" t="s">
        <v>87</v>
      </c>
      <c r="R53" s="257"/>
      <c r="S53" s="257"/>
      <c r="T53" s="257"/>
      <c r="U53" s="257"/>
      <c r="V53" s="257"/>
      <c r="W53" s="257"/>
      <c r="X53" s="258"/>
      <c r="Y53" s="256" t="s">
        <v>88</v>
      </c>
      <c r="Z53" s="257"/>
      <c r="AA53" s="257"/>
      <c r="AB53" s="257"/>
      <c r="AC53" s="257"/>
      <c r="AD53" s="257"/>
      <c r="AE53" s="262"/>
    </row>
    <row r="54" spans="1:41" ht="69.599999999999994" customHeight="1" thickBot="1" x14ac:dyDescent="0.35">
      <c r="A54" s="370"/>
      <c r="B54" s="237"/>
      <c r="C54" s="29" t="s">
        <v>65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115">
        <f t="shared" si="1"/>
        <v>0</v>
      </c>
      <c r="Q54" s="259"/>
      <c r="R54" s="260"/>
      <c r="S54" s="260"/>
      <c r="T54" s="260"/>
      <c r="U54" s="260"/>
      <c r="V54" s="260"/>
      <c r="W54" s="260"/>
      <c r="X54" s="261"/>
      <c r="Y54" s="259"/>
      <c r="Z54" s="260"/>
      <c r="AA54" s="260"/>
      <c r="AB54" s="260"/>
      <c r="AC54" s="260"/>
      <c r="AD54" s="260"/>
      <c r="AE54" s="263"/>
    </row>
    <row r="55" spans="1:41" x14ac:dyDescent="0.3">
      <c r="A55" s="2" t="s">
        <v>89</v>
      </c>
    </row>
  </sheetData>
  <mergeCells count="95">
    <mergeCell ref="A53:A54"/>
    <mergeCell ref="B53:B54"/>
    <mergeCell ref="Q53:X54"/>
    <mergeCell ref="Y53:AE54"/>
    <mergeCell ref="A49:A50"/>
    <mergeCell ref="B49:B50"/>
    <mergeCell ref="Q49:X50"/>
    <mergeCell ref="Y49:AE50"/>
    <mergeCell ref="A51:A52"/>
    <mergeCell ref="B51:B52"/>
    <mergeCell ref="Q51:X52"/>
    <mergeCell ref="Y51:AE52"/>
    <mergeCell ref="A45:A46"/>
    <mergeCell ref="B45:B46"/>
    <mergeCell ref="Q45:X46"/>
    <mergeCell ref="Y45:AE46"/>
    <mergeCell ref="A47:A48"/>
    <mergeCell ref="B47:B48"/>
    <mergeCell ref="Q47:X48"/>
    <mergeCell ref="Y47:AE48"/>
    <mergeCell ref="A41:A42"/>
    <mergeCell ref="B41:B42"/>
    <mergeCell ref="Q41:X42"/>
    <mergeCell ref="Y41:AE42"/>
    <mergeCell ref="A43:A44"/>
    <mergeCell ref="B43:B44"/>
    <mergeCell ref="Q43:X44"/>
    <mergeCell ref="Y43:AE44"/>
    <mergeCell ref="A38:AE38"/>
    <mergeCell ref="A39:A40"/>
    <mergeCell ref="B39:B40"/>
    <mergeCell ref="C39:C40"/>
    <mergeCell ref="D39:P39"/>
    <mergeCell ref="Q39:AE39"/>
    <mergeCell ref="Q40:X40"/>
    <mergeCell ref="Y40:AE40"/>
    <mergeCell ref="U34:X34"/>
    <mergeCell ref="Y34:AB34"/>
    <mergeCell ref="AC34:AE34"/>
    <mergeCell ref="A35:A36"/>
    <mergeCell ref="B35:B36"/>
    <mergeCell ref="Q35:T36"/>
    <mergeCell ref="U35:X36"/>
    <mergeCell ref="Y35:AB36"/>
    <mergeCell ref="AC35:AE36"/>
    <mergeCell ref="B30:C30"/>
    <mergeCell ref="Q30:X30"/>
    <mergeCell ref="Y30:AE30"/>
    <mergeCell ref="A32:AE32"/>
    <mergeCell ref="A33:A34"/>
    <mergeCell ref="B33:B34"/>
    <mergeCell ref="C33:C34"/>
    <mergeCell ref="D33:P33"/>
    <mergeCell ref="Q33:AE33"/>
    <mergeCell ref="Q34:T34"/>
    <mergeCell ref="A27:AE27"/>
    <mergeCell ref="A28:A29"/>
    <mergeCell ref="B28:C29"/>
    <mergeCell ref="D28:O28"/>
    <mergeCell ref="P28:P29"/>
    <mergeCell ref="Q28:X29"/>
    <mergeCell ref="Y28:AE29"/>
    <mergeCell ref="C16:AB16"/>
    <mergeCell ref="A17:B17"/>
    <mergeCell ref="C17:AE17"/>
    <mergeCell ref="A19:AE19"/>
    <mergeCell ref="B20:O20"/>
    <mergeCell ref="P20:AE20"/>
    <mergeCell ref="A15:B15"/>
    <mergeCell ref="C15:K15"/>
    <mergeCell ref="L15:Q15"/>
    <mergeCell ref="R15:X15"/>
    <mergeCell ref="Y15:Z15"/>
    <mergeCell ref="AA15:AE15"/>
    <mergeCell ref="O7:P7"/>
    <mergeCell ref="M8:N8"/>
    <mergeCell ref="O8:P8"/>
    <mergeCell ref="M9:N9"/>
    <mergeCell ref="O9:P9"/>
    <mergeCell ref="A11:B13"/>
    <mergeCell ref="C11:AE13"/>
    <mergeCell ref="A7:B9"/>
    <mergeCell ref="C7:C9"/>
    <mergeCell ref="D7:H9"/>
    <mergeCell ref="I7:J9"/>
    <mergeCell ref="K7:L9"/>
    <mergeCell ref="M7:N7"/>
    <mergeCell ref="A1:A4"/>
    <mergeCell ref="B1:AA1"/>
    <mergeCell ref="AB1:AE1"/>
    <mergeCell ref="B2:AA2"/>
    <mergeCell ref="AB2:AE2"/>
    <mergeCell ref="B3:AA4"/>
    <mergeCell ref="AB3:AE3"/>
    <mergeCell ref="AB4:AE4"/>
  </mergeCells>
  <dataValidations count="3">
    <dataValidation type="textLength" operator="lessThanOrEqual" allowBlank="1" showInputMessage="1" showErrorMessage="1" errorTitle="Máximo 2.000 caracteres" error="Máximo 2.000 caracteres" sqref="AC35 Q35 Y35 Q49 Q47 Q51 Q53 Q45 Q41 Q43" xr:uid="{D11453DB-1F95-4A9F-9A64-1280C4462231}">
      <formula1>2000</formula1>
    </dataValidation>
    <dataValidation type="textLength" operator="lessThanOrEqual" allowBlank="1" showInputMessage="1" showErrorMessage="1" errorTitle="Máximo 2.000 caracteres" error="Máximo 2.000 caracteres" promptTitle="2.000 caracteres" sqref="Q30:Q31" xr:uid="{D3EBDE58-10A8-41EA-A83C-542E7316F519}">
      <formula1>2000</formula1>
    </dataValidation>
    <dataValidation type="list" allowBlank="1" showInputMessage="1" showErrorMessage="1" sqref="C7:C9" xr:uid="{38241BA1-B8BB-430A-A37A-CC3445432644}">
      <formula1>$B$21:$M$21</formula1>
    </dataValidation>
  </dataValidations>
  <pageMargins left="0.25" right="0.25" top="0.75" bottom="0.75" header="0.3" footer="0.3"/>
  <pageSetup scale="22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196C-0247-4134-901B-16801656B86E}">
  <sheetPr>
    <tabColor theme="7" tint="0.39997558519241921"/>
    <pageSetUpPr fitToPage="1"/>
  </sheetPr>
  <dimension ref="A1:AO45"/>
  <sheetViews>
    <sheetView showGridLines="0" topLeftCell="A11" zoomScale="60" zoomScaleNormal="60" workbookViewId="0">
      <selection activeCell="D23" sqref="D23:E23"/>
    </sheetView>
  </sheetViews>
  <sheetFormatPr baseColWidth="10" defaultColWidth="10.88671875" defaultRowHeight="14.4" x14ac:dyDescent="0.3"/>
  <cols>
    <col min="1" max="1" width="38.44140625" style="2" customWidth="1"/>
    <col min="2" max="2" width="20.5546875" style="2" customWidth="1"/>
    <col min="3" max="14" width="20.6640625" style="2" customWidth="1"/>
    <col min="15" max="15" width="20.5546875" style="2" customWidth="1"/>
    <col min="16" max="16" width="32.44140625" style="2" customWidth="1"/>
    <col min="17" max="27" width="18.109375" style="2" customWidth="1"/>
    <col min="28" max="28" width="22.6640625" style="2" customWidth="1"/>
    <col min="29" max="29" width="19" style="2" customWidth="1"/>
    <col min="30" max="30" width="19.44140625" style="2" customWidth="1"/>
    <col min="31" max="31" width="20.5546875" style="2" customWidth="1"/>
    <col min="32" max="32" width="22.88671875" style="2" customWidth="1"/>
    <col min="33" max="33" width="18.44140625" style="2" bestFit="1" customWidth="1"/>
    <col min="34" max="34" width="8.44140625" style="2" customWidth="1"/>
    <col min="35" max="35" width="18.44140625" style="2" bestFit="1" customWidth="1"/>
    <col min="36" max="36" width="5.6640625" style="2" customWidth="1"/>
    <col min="37" max="37" width="18.44140625" style="2" bestFit="1" customWidth="1"/>
    <col min="38" max="38" width="4.6640625" style="2" customWidth="1"/>
    <col min="39" max="39" width="23" style="2" bestFit="1" customWidth="1"/>
    <col min="40" max="40" width="10.88671875" style="2"/>
    <col min="41" max="41" width="18.44140625" style="2" bestFit="1" customWidth="1"/>
    <col min="42" max="42" width="16.109375" style="2" customWidth="1"/>
    <col min="43" max="16384" width="10.88671875" style="2"/>
  </cols>
  <sheetData>
    <row r="1" spans="1:31" ht="32.25" customHeight="1" thickBot="1" x14ac:dyDescent="0.35">
      <c r="A1" s="172"/>
      <c r="B1" s="175" t="s">
        <v>0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7"/>
      <c r="AB1" s="184" t="s">
        <v>1</v>
      </c>
      <c r="AC1" s="185"/>
      <c r="AD1" s="185"/>
      <c r="AE1" s="186"/>
    </row>
    <row r="2" spans="1:31" ht="30.75" customHeight="1" thickBot="1" x14ac:dyDescent="0.35">
      <c r="A2" s="173"/>
      <c r="B2" s="175" t="s">
        <v>2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7"/>
      <c r="AB2" s="184" t="s">
        <v>337</v>
      </c>
      <c r="AC2" s="185"/>
      <c r="AD2" s="185"/>
      <c r="AE2" s="186"/>
    </row>
    <row r="3" spans="1:31" ht="24" customHeight="1" thickBot="1" x14ac:dyDescent="0.35">
      <c r="A3" s="173"/>
      <c r="B3" s="178" t="s">
        <v>3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80"/>
      <c r="AB3" s="184" t="s">
        <v>360</v>
      </c>
      <c r="AC3" s="185"/>
      <c r="AD3" s="185"/>
      <c r="AE3" s="186"/>
    </row>
    <row r="4" spans="1:31" ht="21.75" customHeight="1" thickBot="1" x14ac:dyDescent="0.35">
      <c r="A4" s="174"/>
      <c r="B4" s="181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3"/>
      <c r="AB4" s="187" t="s">
        <v>4</v>
      </c>
      <c r="AC4" s="188"/>
      <c r="AD4" s="188"/>
      <c r="AE4" s="189"/>
    </row>
    <row r="5" spans="1:31" ht="9" customHeight="1" thickBot="1" x14ac:dyDescent="0.35">
      <c r="A5" s="3"/>
      <c r="B5" s="104"/>
      <c r="C5" s="10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  <c r="AD5" s="7"/>
      <c r="AE5" s="8"/>
    </row>
    <row r="6" spans="1:31" ht="9" customHeight="1" thickBot="1" x14ac:dyDescent="0.35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4"/>
      <c r="AB6" s="4"/>
      <c r="AD6" s="7"/>
      <c r="AE6" s="8"/>
    </row>
    <row r="7" spans="1:31" x14ac:dyDescent="0.3">
      <c r="A7" s="190" t="s">
        <v>5</v>
      </c>
      <c r="B7" s="191"/>
      <c r="C7" s="222"/>
      <c r="D7" s="190" t="s">
        <v>6</v>
      </c>
      <c r="E7" s="196"/>
      <c r="F7" s="196"/>
      <c r="G7" s="196"/>
      <c r="H7" s="191"/>
      <c r="I7" s="216" t="s">
        <v>7</v>
      </c>
      <c r="J7" s="217"/>
      <c r="K7" s="190" t="s">
        <v>8</v>
      </c>
      <c r="L7" s="191"/>
      <c r="M7" s="208" t="s">
        <v>9</v>
      </c>
      <c r="N7" s="209"/>
      <c r="O7" s="342" t="s">
        <v>362</v>
      </c>
      <c r="P7" s="343"/>
      <c r="Q7" s="4"/>
      <c r="R7" s="4"/>
      <c r="S7" s="4"/>
      <c r="T7" s="4"/>
      <c r="U7" s="4"/>
      <c r="V7" s="4"/>
      <c r="W7" s="4"/>
      <c r="X7" s="4"/>
      <c r="Y7" s="4"/>
      <c r="Z7" s="5"/>
      <c r="AA7" s="4"/>
      <c r="AB7" s="4"/>
      <c r="AD7" s="7"/>
      <c r="AE7" s="8"/>
    </row>
    <row r="8" spans="1:31" x14ac:dyDescent="0.3">
      <c r="A8" s="192"/>
      <c r="B8" s="193"/>
      <c r="C8" s="223"/>
      <c r="D8" s="192"/>
      <c r="E8" s="197"/>
      <c r="F8" s="197"/>
      <c r="G8" s="197"/>
      <c r="H8" s="193"/>
      <c r="I8" s="218"/>
      <c r="J8" s="219"/>
      <c r="K8" s="192"/>
      <c r="L8" s="193"/>
      <c r="M8" s="225" t="s">
        <v>10</v>
      </c>
      <c r="N8" s="226"/>
      <c r="O8" s="210"/>
      <c r="P8" s="211"/>
      <c r="Q8" s="4"/>
      <c r="R8" s="4"/>
      <c r="S8" s="4"/>
      <c r="T8" s="4"/>
      <c r="U8" s="4"/>
      <c r="V8" s="4"/>
      <c r="W8" s="4"/>
      <c r="X8" s="4"/>
      <c r="Y8" s="4"/>
      <c r="Z8" s="5"/>
      <c r="AA8" s="4"/>
      <c r="AB8" s="4"/>
      <c r="AD8" s="7"/>
      <c r="AE8" s="8"/>
    </row>
    <row r="9" spans="1:31" ht="15" thickBot="1" x14ac:dyDescent="0.35">
      <c r="A9" s="194"/>
      <c r="B9" s="195"/>
      <c r="C9" s="224"/>
      <c r="D9" s="194"/>
      <c r="E9" s="198"/>
      <c r="F9" s="198"/>
      <c r="G9" s="198"/>
      <c r="H9" s="195"/>
      <c r="I9" s="220"/>
      <c r="J9" s="221"/>
      <c r="K9" s="194"/>
      <c r="L9" s="195"/>
      <c r="M9" s="212" t="s">
        <v>11</v>
      </c>
      <c r="N9" s="213"/>
      <c r="O9" s="214"/>
      <c r="P9" s="215"/>
      <c r="Q9" s="4"/>
      <c r="R9" s="4"/>
      <c r="S9" s="4"/>
      <c r="T9" s="4"/>
      <c r="U9" s="4"/>
      <c r="V9" s="4"/>
      <c r="W9" s="4"/>
      <c r="X9" s="4"/>
      <c r="Y9" s="4"/>
      <c r="Z9" s="5"/>
      <c r="AA9" s="4"/>
      <c r="AB9" s="4"/>
      <c r="AD9" s="7"/>
      <c r="AE9" s="8"/>
    </row>
    <row r="10" spans="1:31" ht="15" customHeight="1" thickBot="1" x14ac:dyDescent="0.35">
      <c r="A10" s="77"/>
      <c r="B10" s="78"/>
      <c r="C10" s="78"/>
      <c r="D10" s="9"/>
      <c r="E10" s="9"/>
      <c r="F10" s="9"/>
      <c r="G10" s="9"/>
      <c r="H10" s="9"/>
      <c r="I10" s="74"/>
      <c r="J10" s="74"/>
      <c r="K10" s="9"/>
      <c r="L10" s="9"/>
      <c r="M10" s="75"/>
      <c r="N10" s="75"/>
      <c r="O10" s="76"/>
      <c r="P10" s="76"/>
      <c r="Q10" s="78"/>
      <c r="R10" s="78"/>
      <c r="S10" s="78"/>
      <c r="T10" s="78"/>
      <c r="U10" s="78"/>
      <c r="V10" s="78"/>
      <c r="W10" s="78"/>
      <c r="X10" s="78"/>
      <c r="Y10" s="78"/>
      <c r="Z10" s="79"/>
      <c r="AA10" s="78"/>
      <c r="AB10" s="78"/>
      <c r="AD10" s="80"/>
      <c r="AE10" s="81"/>
    </row>
    <row r="11" spans="1:31" ht="15" customHeight="1" x14ac:dyDescent="0.3">
      <c r="A11" s="190" t="s">
        <v>12</v>
      </c>
      <c r="B11" s="191"/>
      <c r="C11" s="199" t="s">
        <v>363</v>
      </c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1"/>
    </row>
    <row r="12" spans="1:31" ht="15" customHeight="1" x14ac:dyDescent="0.3">
      <c r="A12" s="192"/>
      <c r="B12" s="193"/>
      <c r="C12" s="202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4"/>
    </row>
    <row r="13" spans="1:31" ht="15" customHeight="1" thickBot="1" x14ac:dyDescent="0.35">
      <c r="A13" s="194"/>
      <c r="B13" s="195"/>
      <c r="C13" s="205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7"/>
    </row>
    <row r="14" spans="1:31" ht="9" customHeight="1" thickBot="1" x14ac:dyDescent="0.35">
      <c r="A14" s="1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4"/>
      <c r="O14" s="14"/>
      <c r="P14" s="14"/>
      <c r="Q14" s="14"/>
      <c r="R14" s="15"/>
      <c r="S14" s="15"/>
      <c r="T14" s="15"/>
      <c r="U14" s="15"/>
      <c r="V14" s="15"/>
      <c r="W14" s="15"/>
      <c r="X14" s="15"/>
      <c r="Y14" s="9"/>
      <c r="Z14" s="9"/>
      <c r="AA14" s="9"/>
      <c r="AB14" s="9"/>
      <c r="AD14" s="9"/>
      <c r="AE14" s="10"/>
    </row>
    <row r="15" spans="1:31" ht="39" customHeight="1" thickBot="1" x14ac:dyDescent="0.35">
      <c r="A15" s="170" t="s">
        <v>13</v>
      </c>
      <c r="B15" s="171"/>
      <c r="C15" s="151" t="s">
        <v>364</v>
      </c>
      <c r="D15" s="152"/>
      <c r="E15" s="152"/>
      <c r="F15" s="152"/>
      <c r="G15" s="152"/>
      <c r="H15" s="152"/>
      <c r="I15" s="152"/>
      <c r="J15" s="152"/>
      <c r="K15" s="153"/>
      <c r="L15" s="161" t="s">
        <v>14</v>
      </c>
      <c r="M15" s="162"/>
      <c r="N15" s="162"/>
      <c r="O15" s="162"/>
      <c r="P15" s="162"/>
      <c r="Q15" s="163"/>
      <c r="R15" s="164" t="s">
        <v>365</v>
      </c>
      <c r="S15" s="165"/>
      <c r="T15" s="165"/>
      <c r="U15" s="165"/>
      <c r="V15" s="165"/>
      <c r="W15" s="165"/>
      <c r="X15" s="166"/>
      <c r="Y15" s="161" t="s">
        <v>15</v>
      </c>
      <c r="Z15" s="163"/>
      <c r="AA15" s="151" t="s">
        <v>366</v>
      </c>
      <c r="AB15" s="152"/>
      <c r="AC15" s="152"/>
      <c r="AD15" s="152"/>
      <c r="AE15" s="153"/>
    </row>
    <row r="16" spans="1:31" ht="9" customHeight="1" thickBot="1" x14ac:dyDescent="0.35">
      <c r="A16" s="6"/>
      <c r="B16" s="4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D16" s="7"/>
      <c r="AE16" s="8"/>
    </row>
    <row r="17" spans="1:32" s="16" customFormat="1" ht="37.5" customHeight="1" thickBot="1" x14ac:dyDescent="0.35">
      <c r="A17" s="170" t="s">
        <v>16</v>
      </c>
      <c r="B17" s="171"/>
      <c r="C17" s="151" t="s">
        <v>406</v>
      </c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3"/>
    </row>
    <row r="18" spans="1:32" ht="16.5" customHeight="1" thickBot="1" x14ac:dyDescent="0.3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D18" s="18"/>
      <c r="AE18" s="19"/>
    </row>
    <row r="19" spans="1:32" ht="32.1" customHeight="1" thickBot="1" x14ac:dyDescent="0.35">
      <c r="A19" s="161" t="s">
        <v>17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3"/>
      <c r="AF19" s="20"/>
    </row>
    <row r="20" spans="1:32" ht="32.1" customHeight="1" thickBot="1" x14ac:dyDescent="0.35">
      <c r="A20" s="107" t="s">
        <v>18</v>
      </c>
      <c r="B20" s="158" t="s">
        <v>19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60"/>
      <c r="P20" s="161" t="s">
        <v>20</v>
      </c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3"/>
      <c r="AF20" s="20"/>
    </row>
    <row r="21" spans="1:32" ht="32.1" customHeight="1" thickBot="1" x14ac:dyDescent="0.35">
      <c r="A21" s="77"/>
      <c r="B21" s="117" t="s">
        <v>21</v>
      </c>
      <c r="C21" s="118" t="s">
        <v>22</v>
      </c>
      <c r="D21" s="118" t="s">
        <v>23</v>
      </c>
      <c r="E21" s="118" t="s">
        <v>24</v>
      </c>
      <c r="F21" s="118" t="s">
        <v>25</v>
      </c>
      <c r="G21" s="118" t="s">
        <v>26</v>
      </c>
      <c r="H21" s="118" t="s">
        <v>27</v>
      </c>
      <c r="I21" s="118" t="s">
        <v>28</v>
      </c>
      <c r="J21" s="118" t="s">
        <v>29</v>
      </c>
      <c r="K21" s="118" t="s">
        <v>30</v>
      </c>
      <c r="L21" s="118" t="s">
        <v>31</v>
      </c>
      <c r="M21" s="118" t="s">
        <v>32</v>
      </c>
      <c r="N21" s="118" t="s">
        <v>33</v>
      </c>
      <c r="O21" s="119" t="s">
        <v>34</v>
      </c>
      <c r="P21" s="147"/>
      <c r="Q21" s="107" t="s">
        <v>21</v>
      </c>
      <c r="R21" s="108" t="s">
        <v>22</v>
      </c>
      <c r="S21" s="108" t="s">
        <v>23</v>
      </c>
      <c r="T21" s="108" t="s">
        <v>24</v>
      </c>
      <c r="U21" s="108" t="s">
        <v>25</v>
      </c>
      <c r="V21" s="108" t="s">
        <v>26</v>
      </c>
      <c r="W21" s="108" t="s">
        <v>27</v>
      </c>
      <c r="X21" s="108" t="s">
        <v>28</v>
      </c>
      <c r="Y21" s="108" t="s">
        <v>29</v>
      </c>
      <c r="Z21" s="108" t="s">
        <v>30</v>
      </c>
      <c r="AA21" s="108" t="s">
        <v>31</v>
      </c>
      <c r="AB21" s="108" t="s">
        <v>32</v>
      </c>
      <c r="AC21" s="108" t="s">
        <v>33</v>
      </c>
      <c r="AD21" s="146" t="s">
        <v>35</v>
      </c>
      <c r="AE21" s="146" t="s">
        <v>36</v>
      </c>
      <c r="AF21" s="1"/>
    </row>
    <row r="22" spans="1:32" ht="32.1" customHeight="1" x14ac:dyDescent="0.3">
      <c r="A22" s="143" t="s">
        <v>37</v>
      </c>
      <c r="B22" s="86"/>
      <c r="C22" s="84">
        <v>4877183</v>
      </c>
      <c r="D22" s="84">
        <v>500000</v>
      </c>
      <c r="E22" s="84"/>
      <c r="F22" s="84"/>
      <c r="G22" s="84"/>
      <c r="H22" s="84"/>
      <c r="I22" s="84"/>
      <c r="J22" s="84"/>
      <c r="K22" s="84"/>
      <c r="L22" s="84"/>
      <c r="M22" s="84"/>
      <c r="N22" s="84">
        <f>SUM(B22:M22)</f>
        <v>5377183</v>
      </c>
      <c r="O22" s="87"/>
      <c r="P22" s="143" t="s">
        <v>38</v>
      </c>
      <c r="Q22" s="109"/>
      <c r="R22" s="110">
        <v>638341000</v>
      </c>
      <c r="S22" s="110"/>
      <c r="T22" s="110"/>
      <c r="U22" s="110">
        <v>9936000</v>
      </c>
      <c r="V22" s="110">
        <v>78267000</v>
      </c>
      <c r="W22" s="110"/>
      <c r="X22" s="110"/>
      <c r="Y22" s="110"/>
      <c r="Z22" s="110"/>
      <c r="AA22" s="110"/>
      <c r="AB22" s="110"/>
      <c r="AC22" s="110">
        <f>SUM(Q22:AB22)</f>
        <v>726544000</v>
      </c>
      <c r="AE22" s="111"/>
      <c r="AF22" s="1"/>
    </row>
    <row r="23" spans="1:32" ht="32.1" customHeight="1" x14ac:dyDescent="0.3">
      <c r="A23" s="144" t="s">
        <v>39</v>
      </c>
      <c r="B23" s="83"/>
      <c r="C23" s="82"/>
      <c r="D23" s="82">
        <v>54882</v>
      </c>
      <c r="E23" s="82">
        <v>5648483</v>
      </c>
      <c r="F23" s="82"/>
      <c r="G23" s="82"/>
      <c r="H23" s="82"/>
      <c r="I23" s="82"/>
      <c r="J23" s="82"/>
      <c r="K23" s="82"/>
      <c r="L23" s="82"/>
      <c r="M23" s="82"/>
      <c r="N23" s="82">
        <f>SUM(B23:M23)</f>
        <v>5703365</v>
      </c>
      <c r="O23" s="96">
        <f>IFERROR(N23/(SUMIF(B23:M23,"&gt;0",B22:M22))," ")</f>
        <v>11.40673</v>
      </c>
      <c r="P23" s="144" t="s">
        <v>40</v>
      </c>
      <c r="Q23" s="83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>
        <f>SUM(Q23:AB23)</f>
        <v>0</v>
      </c>
      <c r="AD23" s="82">
        <f>AC23/SUM(Q22:AB22)</f>
        <v>0</v>
      </c>
      <c r="AE23" s="88">
        <f>AC23/AC22</f>
        <v>0</v>
      </c>
      <c r="AF23" s="1"/>
    </row>
    <row r="24" spans="1:32" ht="32.1" customHeight="1" x14ac:dyDescent="0.3">
      <c r="A24" s="144" t="s">
        <v>41</v>
      </c>
      <c r="B24" s="83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>
        <f>SUM(B24:M24)</f>
        <v>0</v>
      </c>
      <c r="O24" s="85"/>
      <c r="P24" s="144" t="s">
        <v>37</v>
      </c>
      <c r="Q24" s="83"/>
      <c r="R24" s="82">
        <v>7740930.9301543795</v>
      </c>
      <c r="S24" s="82">
        <v>58338430.930154376</v>
      </c>
      <c r="T24" s="82">
        <v>61878792.790463135</v>
      </c>
      <c r="U24" s="82">
        <v>63325457.840763487</v>
      </c>
      <c r="V24" s="82">
        <v>64052923.305840679</v>
      </c>
      <c r="W24" s="82">
        <v>79058423.305840671</v>
      </c>
      <c r="X24" s="82">
        <v>68396944.166149452</v>
      </c>
      <c r="Y24" s="82">
        <v>65326388.77091787</v>
      </c>
      <c r="Z24" s="82">
        <v>65053388.77091787</v>
      </c>
      <c r="AA24" s="82">
        <v>65053388.77091787</v>
      </c>
      <c r="AB24" s="82">
        <f>128323250-4320</f>
        <v>128318930</v>
      </c>
      <c r="AC24" s="82">
        <f>SUM(Q24:AB24)</f>
        <v>726543999.58211982</v>
      </c>
      <c r="AD24" s="82"/>
      <c r="AE24" s="112"/>
      <c r="AF24" s="1"/>
    </row>
    <row r="25" spans="1:32" ht="32.1" customHeight="1" thickBot="1" x14ac:dyDescent="0.35">
      <c r="A25" s="145" t="s">
        <v>42</v>
      </c>
      <c r="B25" s="120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>
        <f>SUM(B25:M25)</f>
        <v>0</v>
      </c>
      <c r="O25" s="122" t="str">
        <f>IFERROR(N25/(SUMIF(B25:M25,"&gt;0",B24:M24))," ")</f>
        <v xml:space="preserve"> </v>
      </c>
      <c r="P25" s="145" t="s">
        <v>42</v>
      </c>
      <c r="Q25" s="120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>
        <f>SUM(Q25:AB25)</f>
        <v>0</v>
      </c>
      <c r="AD25" s="121">
        <f>AC25/SUM(Q24:AB24)</f>
        <v>0</v>
      </c>
      <c r="AE25" s="123">
        <f>AC25/AC24</f>
        <v>0</v>
      </c>
      <c r="AF25" s="1"/>
    </row>
    <row r="26" spans="1:32" customFormat="1" ht="16.5" customHeight="1" thickBot="1" x14ac:dyDescent="0.35"/>
    <row r="27" spans="1:32" ht="33.9" customHeight="1" x14ac:dyDescent="0.3">
      <c r="A27" s="227" t="s">
        <v>43</v>
      </c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9"/>
    </row>
    <row r="28" spans="1:32" ht="15" customHeight="1" x14ac:dyDescent="0.3">
      <c r="A28" s="169" t="s">
        <v>44</v>
      </c>
      <c r="B28" s="154" t="s">
        <v>45</v>
      </c>
      <c r="C28" s="154"/>
      <c r="D28" s="154" t="s">
        <v>46</v>
      </c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 t="s">
        <v>33</v>
      </c>
      <c r="Q28" s="154" t="s">
        <v>47</v>
      </c>
      <c r="R28" s="154"/>
      <c r="S28" s="154"/>
      <c r="T28" s="154"/>
      <c r="U28" s="154"/>
      <c r="V28" s="154"/>
      <c r="W28" s="154"/>
      <c r="X28" s="154"/>
      <c r="Y28" s="154" t="s">
        <v>48</v>
      </c>
      <c r="Z28" s="154"/>
      <c r="AA28" s="154"/>
      <c r="AB28" s="154"/>
      <c r="AC28" s="154"/>
      <c r="AD28" s="154"/>
      <c r="AE28" s="155"/>
    </row>
    <row r="29" spans="1:32" ht="27" customHeight="1" x14ac:dyDescent="0.3">
      <c r="A29" s="169"/>
      <c r="B29" s="154"/>
      <c r="C29" s="154"/>
      <c r="D29" s="103" t="s">
        <v>21</v>
      </c>
      <c r="E29" s="103" t="s">
        <v>22</v>
      </c>
      <c r="F29" s="103" t="s">
        <v>23</v>
      </c>
      <c r="G29" s="103" t="s">
        <v>24</v>
      </c>
      <c r="H29" s="103" t="s">
        <v>25</v>
      </c>
      <c r="I29" s="103" t="s">
        <v>26</v>
      </c>
      <c r="J29" s="103" t="s">
        <v>27</v>
      </c>
      <c r="K29" s="103" t="s">
        <v>28</v>
      </c>
      <c r="L29" s="103" t="s">
        <v>29</v>
      </c>
      <c r="M29" s="103" t="s">
        <v>30</v>
      </c>
      <c r="N29" s="103" t="s">
        <v>31</v>
      </c>
      <c r="O29" s="103" t="s">
        <v>32</v>
      </c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5"/>
    </row>
    <row r="30" spans="1:32" ht="94.2" customHeight="1" thickBot="1" x14ac:dyDescent="0.35">
      <c r="A30" s="113" t="s">
        <v>406</v>
      </c>
      <c r="B30" s="167"/>
      <c r="C30" s="167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14">
        <f>SUM(D30:O30)</f>
        <v>0</v>
      </c>
      <c r="Q30" s="156" t="s">
        <v>49</v>
      </c>
      <c r="R30" s="156"/>
      <c r="S30" s="156"/>
      <c r="T30" s="156"/>
      <c r="U30" s="156"/>
      <c r="V30" s="156"/>
      <c r="W30" s="156"/>
      <c r="X30" s="156"/>
      <c r="Y30" s="156" t="s">
        <v>50</v>
      </c>
      <c r="Z30" s="156"/>
      <c r="AA30" s="156"/>
      <c r="AB30" s="156"/>
      <c r="AC30" s="156"/>
      <c r="AD30" s="156"/>
      <c r="AE30" s="157"/>
    </row>
    <row r="31" spans="1:32" ht="12" customHeight="1" thickBot="1" x14ac:dyDescent="0.35">
      <c r="A31" s="124"/>
      <c r="B31" s="125"/>
      <c r="C31" s="125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26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8"/>
    </row>
    <row r="32" spans="1:32" ht="45" customHeight="1" x14ac:dyDescent="0.3">
      <c r="A32" s="199" t="s">
        <v>51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1"/>
    </row>
    <row r="33" spans="1:41" ht="23.1" customHeight="1" x14ac:dyDescent="0.3">
      <c r="A33" s="169" t="s">
        <v>52</v>
      </c>
      <c r="B33" s="154" t="s">
        <v>53</v>
      </c>
      <c r="C33" s="154" t="s">
        <v>45</v>
      </c>
      <c r="D33" s="154" t="s">
        <v>54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 t="s">
        <v>55</v>
      </c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5"/>
      <c r="AG33" s="21"/>
      <c r="AH33" s="21"/>
      <c r="AI33" s="21"/>
      <c r="AJ33" s="21"/>
      <c r="AK33" s="21"/>
      <c r="AL33" s="21"/>
      <c r="AM33" s="21"/>
      <c r="AN33" s="21"/>
      <c r="AO33" s="21"/>
    </row>
    <row r="34" spans="1:41" ht="27" customHeight="1" x14ac:dyDescent="0.3">
      <c r="A34" s="169"/>
      <c r="B34" s="154"/>
      <c r="C34" s="233"/>
      <c r="D34" s="103" t="s">
        <v>21</v>
      </c>
      <c r="E34" s="103" t="s">
        <v>22</v>
      </c>
      <c r="F34" s="103" t="s">
        <v>23</v>
      </c>
      <c r="G34" s="103" t="s">
        <v>24</v>
      </c>
      <c r="H34" s="103" t="s">
        <v>25</v>
      </c>
      <c r="I34" s="103" t="s">
        <v>26</v>
      </c>
      <c r="J34" s="103" t="s">
        <v>27</v>
      </c>
      <c r="K34" s="103" t="s">
        <v>28</v>
      </c>
      <c r="L34" s="103" t="s">
        <v>29</v>
      </c>
      <c r="M34" s="103" t="s">
        <v>30</v>
      </c>
      <c r="N34" s="103" t="s">
        <v>31</v>
      </c>
      <c r="O34" s="103" t="s">
        <v>32</v>
      </c>
      <c r="P34" s="103" t="s">
        <v>33</v>
      </c>
      <c r="Q34" s="230" t="s">
        <v>56</v>
      </c>
      <c r="R34" s="231"/>
      <c r="S34" s="231"/>
      <c r="T34" s="232"/>
      <c r="U34" s="154" t="s">
        <v>57</v>
      </c>
      <c r="V34" s="154"/>
      <c r="W34" s="154"/>
      <c r="X34" s="154"/>
      <c r="Y34" s="154" t="s">
        <v>58</v>
      </c>
      <c r="Z34" s="154"/>
      <c r="AA34" s="154"/>
      <c r="AB34" s="154"/>
      <c r="AC34" s="154" t="s">
        <v>59</v>
      </c>
      <c r="AD34" s="154"/>
      <c r="AE34" s="155"/>
      <c r="AG34" s="21"/>
      <c r="AH34" s="21"/>
      <c r="AI34" s="21"/>
      <c r="AJ34" s="21"/>
      <c r="AK34" s="21"/>
      <c r="AL34" s="21"/>
      <c r="AM34" s="21"/>
      <c r="AN34" s="21"/>
      <c r="AO34" s="21"/>
    </row>
    <row r="35" spans="1:41" ht="45" customHeight="1" x14ac:dyDescent="0.3">
      <c r="A35" s="344" t="s">
        <v>405</v>
      </c>
      <c r="B35" s="362">
        <v>10</v>
      </c>
      <c r="C35" s="23" t="s">
        <v>60</v>
      </c>
      <c r="D35" s="366"/>
      <c r="E35" s="366"/>
      <c r="F35" s="366"/>
      <c r="G35" s="366"/>
      <c r="H35" s="366"/>
      <c r="I35" s="366"/>
      <c r="J35" s="22"/>
      <c r="K35" s="22"/>
      <c r="L35" s="22"/>
      <c r="M35" s="22"/>
      <c r="N35" s="22"/>
      <c r="O35" s="22"/>
      <c r="P35" s="97">
        <f>SUM(D35:O35)</f>
        <v>0</v>
      </c>
      <c r="Q35" s="243" t="s">
        <v>61</v>
      </c>
      <c r="R35" s="244"/>
      <c r="S35" s="244"/>
      <c r="T35" s="245"/>
      <c r="U35" s="249" t="s">
        <v>62</v>
      </c>
      <c r="V35" s="249"/>
      <c r="W35" s="249"/>
      <c r="X35" s="249"/>
      <c r="Y35" s="249" t="s">
        <v>63</v>
      </c>
      <c r="Z35" s="249"/>
      <c r="AA35" s="249"/>
      <c r="AB35" s="249"/>
      <c r="AC35" s="249" t="s">
        <v>64</v>
      </c>
      <c r="AD35" s="249"/>
      <c r="AE35" s="251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 ht="45" customHeight="1" thickBot="1" x14ac:dyDescent="0.35">
      <c r="A36" s="346"/>
      <c r="B36" s="363"/>
      <c r="C36" s="24" t="s">
        <v>65</v>
      </c>
      <c r="D36" s="25"/>
      <c r="E36" s="25"/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73">
        <f>SUM(D36:O36)</f>
        <v>0</v>
      </c>
      <c r="Q36" s="246"/>
      <c r="R36" s="247"/>
      <c r="S36" s="247"/>
      <c r="T36" s="248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2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customFormat="1" ht="17.25" customHeight="1" thickBot="1" x14ac:dyDescent="0.35"/>
    <row r="38" spans="1:41" ht="45" customHeight="1" thickBot="1" x14ac:dyDescent="0.35">
      <c r="A38" s="199" t="s">
        <v>66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26.1" customHeight="1" x14ac:dyDescent="0.3">
      <c r="A39" s="234" t="s">
        <v>67</v>
      </c>
      <c r="B39" s="235" t="s">
        <v>68</v>
      </c>
      <c r="C39" s="238" t="s">
        <v>69</v>
      </c>
      <c r="D39" s="240" t="s">
        <v>70</v>
      </c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2"/>
      <c r="Q39" s="235" t="s">
        <v>71</v>
      </c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53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26.1" customHeight="1" x14ac:dyDescent="0.3">
      <c r="A40" s="169"/>
      <c r="B40" s="154"/>
      <c r="C40" s="239"/>
      <c r="D40" s="103" t="s">
        <v>72</v>
      </c>
      <c r="E40" s="103" t="s">
        <v>73</v>
      </c>
      <c r="F40" s="103" t="s">
        <v>74</v>
      </c>
      <c r="G40" s="103" t="s">
        <v>75</v>
      </c>
      <c r="H40" s="103" t="s">
        <v>76</v>
      </c>
      <c r="I40" s="103" t="s">
        <v>77</v>
      </c>
      <c r="J40" s="103" t="s">
        <v>78</v>
      </c>
      <c r="K40" s="103" t="s">
        <v>79</v>
      </c>
      <c r="L40" s="103" t="s">
        <v>80</v>
      </c>
      <c r="M40" s="103" t="s">
        <v>81</v>
      </c>
      <c r="N40" s="103" t="s">
        <v>82</v>
      </c>
      <c r="O40" s="103" t="s">
        <v>83</v>
      </c>
      <c r="P40" s="103" t="s">
        <v>84</v>
      </c>
      <c r="Q40" s="230" t="s">
        <v>85</v>
      </c>
      <c r="R40" s="231"/>
      <c r="S40" s="231"/>
      <c r="T40" s="231"/>
      <c r="U40" s="231"/>
      <c r="V40" s="231"/>
      <c r="W40" s="231"/>
      <c r="X40" s="232"/>
      <c r="Y40" s="230" t="s">
        <v>86</v>
      </c>
      <c r="Z40" s="231"/>
      <c r="AA40" s="231"/>
      <c r="AB40" s="231"/>
      <c r="AC40" s="231"/>
      <c r="AD40" s="231"/>
      <c r="AE40" s="264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ht="110.4" customHeight="1" x14ac:dyDescent="0.3">
      <c r="A41" s="236" t="s">
        <v>403</v>
      </c>
      <c r="B41" s="237">
        <v>5</v>
      </c>
      <c r="C41" s="31" t="s">
        <v>60</v>
      </c>
      <c r="D41" s="32">
        <v>0</v>
      </c>
      <c r="E41" s="32">
        <v>0.05</v>
      </c>
      <c r="F41" s="32">
        <v>0.05</v>
      </c>
      <c r="G41" s="32">
        <v>0.25</v>
      </c>
      <c r="H41" s="32">
        <v>0.3</v>
      </c>
      <c r="I41" s="32">
        <v>0.35</v>
      </c>
      <c r="J41" s="32"/>
      <c r="K41" s="32"/>
      <c r="L41" s="32"/>
      <c r="M41" s="32"/>
      <c r="N41" s="32"/>
      <c r="O41" s="32"/>
      <c r="P41" s="115">
        <f>SUM(D41:O41)</f>
        <v>0.99999999999999989</v>
      </c>
      <c r="Q41" s="256" t="s">
        <v>87</v>
      </c>
      <c r="R41" s="257"/>
      <c r="S41" s="257"/>
      <c r="T41" s="257"/>
      <c r="U41" s="257"/>
      <c r="V41" s="257"/>
      <c r="W41" s="257"/>
      <c r="X41" s="258"/>
      <c r="Y41" s="256" t="s">
        <v>88</v>
      </c>
      <c r="Z41" s="257"/>
      <c r="AA41" s="257"/>
      <c r="AB41" s="257"/>
      <c r="AC41" s="257"/>
      <c r="AD41" s="257"/>
      <c r="AE41" s="262"/>
      <c r="AG41" s="27"/>
      <c r="AH41" s="27"/>
      <c r="AI41" s="27"/>
      <c r="AJ41" s="27"/>
      <c r="AK41" s="27"/>
      <c r="AL41" s="27"/>
      <c r="AM41" s="27"/>
      <c r="AN41" s="27"/>
      <c r="AO41" s="27"/>
    </row>
    <row r="42" spans="1:41" ht="110.4" customHeight="1" x14ac:dyDescent="0.3">
      <c r="A42" s="236"/>
      <c r="B42" s="237"/>
      <c r="C42" s="29" t="s">
        <v>65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115">
        <f t="shared" ref="P42" si="0">SUM(D42:O42)</f>
        <v>0</v>
      </c>
      <c r="Q42" s="259"/>
      <c r="R42" s="260"/>
      <c r="S42" s="260"/>
      <c r="T42" s="260"/>
      <c r="U42" s="260"/>
      <c r="V42" s="260"/>
      <c r="W42" s="260"/>
      <c r="X42" s="261"/>
      <c r="Y42" s="259"/>
      <c r="Z42" s="260"/>
      <c r="AA42" s="260"/>
      <c r="AB42" s="260"/>
      <c r="AC42" s="260"/>
      <c r="AD42" s="260"/>
      <c r="AE42" s="263"/>
      <c r="AG42" s="27"/>
      <c r="AH42" s="27"/>
      <c r="AI42" s="27"/>
      <c r="AJ42" s="27"/>
      <c r="AK42" s="27"/>
      <c r="AL42" s="27"/>
      <c r="AM42" s="27"/>
      <c r="AN42" s="27"/>
      <c r="AO42" s="27"/>
    </row>
    <row r="43" spans="1:41" ht="110.4" customHeight="1" x14ac:dyDescent="0.3">
      <c r="A43" s="236" t="s">
        <v>404</v>
      </c>
      <c r="B43" s="237">
        <v>5</v>
      </c>
      <c r="C43" s="31" t="s">
        <v>60</v>
      </c>
      <c r="D43" s="32">
        <v>0.01</v>
      </c>
      <c r="E43" s="32">
        <v>0.05</v>
      </c>
      <c r="F43" s="32">
        <v>0.05</v>
      </c>
      <c r="G43" s="32">
        <v>0.25</v>
      </c>
      <c r="H43" s="32">
        <v>0.28999999999999998</v>
      </c>
      <c r="I43" s="32">
        <v>0.35</v>
      </c>
      <c r="J43" s="32"/>
      <c r="K43" s="32"/>
      <c r="L43" s="32"/>
      <c r="M43" s="32"/>
      <c r="N43" s="32"/>
      <c r="O43" s="32"/>
      <c r="P43" s="115">
        <f>SUM(D43:O43)</f>
        <v>0.99999999999999989</v>
      </c>
      <c r="Q43" s="256" t="s">
        <v>87</v>
      </c>
      <c r="R43" s="257"/>
      <c r="S43" s="257"/>
      <c r="T43" s="257"/>
      <c r="U43" s="257"/>
      <c r="V43" s="257"/>
      <c r="W43" s="257"/>
      <c r="X43" s="258"/>
      <c r="Y43" s="256" t="s">
        <v>88</v>
      </c>
      <c r="Z43" s="257"/>
      <c r="AA43" s="257"/>
      <c r="AB43" s="257"/>
      <c r="AC43" s="257"/>
      <c r="AD43" s="257"/>
      <c r="AE43" s="262"/>
      <c r="AG43" s="27"/>
      <c r="AH43" s="27"/>
      <c r="AI43" s="27"/>
      <c r="AJ43" s="27"/>
      <c r="AK43" s="27"/>
      <c r="AL43" s="27"/>
      <c r="AM43" s="27"/>
      <c r="AN43" s="27"/>
      <c r="AO43" s="27"/>
    </row>
    <row r="44" spans="1:41" ht="110.4" customHeight="1" x14ac:dyDescent="0.3">
      <c r="A44" s="236"/>
      <c r="B44" s="237"/>
      <c r="C44" s="29" t="s">
        <v>65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115">
        <f t="shared" ref="P44" si="1">SUM(D44:O44)</f>
        <v>0</v>
      </c>
      <c r="Q44" s="259"/>
      <c r="R44" s="260"/>
      <c r="S44" s="260"/>
      <c r="T44" s="260"/>
      <c r="U44" s="260"/>
      <c r="V44" s="260"/>
      <c r="W44" s="260"/>
      <c r="X44" s="261"/>
      <c r="Y44" s="259"/>
      <c r="Z44" s="260"/>
      <c r="AA44" s="260"/>
      <c r="AB44" s="260"/>
      <c r="AC44" s="260"/>
      <c r="AD44" s="260"/>
      <c r="AE44" s="263"/>
      <c r="AG44" s="27"/>
      <c r="AH44" s="27"/>
      <c r="AI44" s="27"/>
      <c r="AJ44" s="27"/>
      <c r="AK44" s="27"/>
      <c r="AL44" s="27"/>
      <c r="AM44" s="27"/>
      <c r="AN44" s="27"/>
      <c r="AO44" s="27"/>
    </row>
    <row r="45" spans="1:41" x14ac:dyDescent="0.3">
      <c r="A45" s="2" t="s">
        <v>89</v>
      </c>
    </row>
  </sheetData>
  <mergeCells count="75">
    <mergeCell ref="A41:A42"/>
    <mergeCell ref="B41:B42"/>
    <mergeCell ref="Q41:X42"/>
    <mergeCell ref="Y41:AE42"/>
    <mergeCell ref="A43:A44"/>
    <mergeCell ref="B43:B44"/>
    <mergeCell ref="Q43:X44"/>
    <mergeCell ref="Y43:AE44"/>
    <mergeCell ref="A38:AE38"/>
    <mergeCell ref="A39:A40"/>
    <mergeCell ref="B39:B40"/>
    <mergeCell ref="C39:C40"/>
    <mergeCell ref="D39:P39"/>
    <mergeCell ref="Q39:AE39"/>
    <mergeCell ref="Q40:X40"/>
    <mergeCell ref="Y40:AE40"/>
    <mergeCell ref="U34:X34"/>
    <mergeCell ref="Y34:AB34"/>
    <mergeCell ref="AC34:AE34"/>
    <mergeCell ref="A35:A36"/>
    <mergeCell ref="B35:B36"/>
    <mergeCell ref="Q35:T36"/>
    <mergeCell ref="U35:X36"/>
    <mergeCell ref="Y35:AB36"/>
    <mergeCell ref="AC35:AE36"/>
    <mergeCell ref="B30:C30"/>
    <mergeCell ref="Q30:X30"/>
    <mergeCell ref="Y30:AE30"/>
    <mergeCell ref="A32:AE32"/>
    <mergeCell ref="A33:A34"/>
    <mergeCell ref="B33:B34"/>
    <mergeCell ref="C33:C34"/>
    <mergeCell ref="D33:P33"/>
    <mergeCell ref="Q33:AE33"/>
    <mergeCell ref="Q34:T34"/>
    <mergeCell ref="A27:AE27"/>
    <mergeCell ref="A28:A29"/>
    <mergeCell ref="B28:C29"/>
    <mergeCell ref="D28:O28"/>
    <mergeCell ref="P28:P29"/>
    <mergeCell ref="Q28:X29"/>
    <mergeCell ref="Y28:AE29"/>
    <mergeCell ref="C16:AB16"/>
    <mergeCell ref="A17:B17"/>
    <mergeCell ref="C17:AE17"/>
    <mergeCell ref="A19:AE19"/>
    <mergeCell ref="B20:O20"/>
    <mergeCell ref="P20:AE20"/>
    <mergeCell ref="A15:B15"/>
    <mergeCell ref="C15:K15"/>
    <mergeCell ref="L15:Q15"/>
    <mergeCell ref="R15:X15"/>
    <mergeCell ref="Y15:Z15"/>
    <mergeCell ref="AA15:AE15"/>
    <mergeCell ref="O7:P7"/>
    <mergeCell ref="M8:N8"/>
    <mergeCell ref="O8:P8"/>
    <mergeCell ref="M9:N9"/>
    <mergeCell ref="O9:P9"/>
    <mergeCell ref="A11:B13"/>
    <mergeCell ref="C11:AE13"/>
    <mergeCell ref="A7:B9"/>
    <mergeCell ref="C7:C9"/>
    <mergeCell ref="D7:H9"/>
    <mergeCell ref="I7:J9"/>
    <mergeCell ref="K7:L9"/>
    <mergeCell ref="M7:N7"/>
    <mergeCell ref="A1:A4"/>
    <mergeCell ref="B1:AA1"/>
    <mergeCell ref="AB1:AE1"/>
    <mergeCell ref="B2:AA2"/>
    <mergeCell ref="AB2:AE2"/>
    <mergeCell ref="B3:AA4"/>
    <mergeCell ref="AB3:AE3"/>
    <mergeCell ref="AB4:AE4"/>
  </mergeCells>
  <dataValidations count="3">
    <dataValidation type="list" allowBlank="1" showInputMessage="1" showErrorMessage="1" sqref="C7:C9" xr:uid="{AE79A69D-BD53-4835-92CE-C1A4F121DADB}">
      <formula1>$B$21:$M$21</formula1>
    </dataValidation>
    <dataValidation type="textLength" operator="lessThanOrEqual" allowBlank="1" showInputMessage="1" showErrorMessage="1" errorTitle="Máximo 2.000 caracteres" error="Máximo 2.000 caracteres" promptTitle="2.000 caracteres" sqref="Q30:Q31" xr:uid="{D9721E39-3649-4080-A7BC-47656CE8E607}">
      <formula1>2000</formula1>
    </dataValidation>
    <dataValidation type="textLength" operator="lessThanOrEqual" allowBlank="1" showInputMessage="1" showErrorMessage="1" errorTitle="Máximo 2.000 caracteres" error="Máximo 2.000 caracteres" sqref="AC35 Q35 Y35 Q41 Q43" xr:uid="{2D4700FA-18D4-4700-9795-87BE5BDC88E1}">
      <formula1>2000</formula1>
    </dataValidation>
  </dataValidations>
  <pageMargins left="0.25" right="0.25" top="0.75" bottom="0.75" header="0.3" footer="0.3"/>
  <pageSetup scale="22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  <pageSetUpPr fitToPage="1"/>
  </sheetPr>
  <dimension ref="A1:XFD23"/>
  <sheetViews>
    <sheetView topLeftCell="J4" zoomScale="61" zoomScaleNormal="61" workbookViewId="0">
      <selection activeCell="U6" sqref="U1:Z1048576"/>
    </sheetView>
  </sheetViews>
  <sheetFormatPr baseColWidth="10" defaultColWidth="10.88671875" defaultRowHeight="13.8" x14ac:dyDescent="0.3"/>
  <cols>
    <col min="1" max="1" width="15" style="34" customWidth="1"/>
    <col min="2" max="2" width="8.33203125" style="34" customWidth="1"/>
    <col min="3" max="3" width="11.44140625" style="34" customWidth="1"/>
    <col min="4" max="4" width="23.5546875" style="34" customWidth="1"/>
    <col min="5" max="5" width="15.88671875" style="34" customWidth="1"/>
    <col min="6" max="8" width="29.33203125" style="34" customWidth="1"/>
    <col min="9" max="9" width="20.5546875" style="34" customWidth="1"/>
    <col min="10" max="10" width="18.88671875" style="377" customWidth="1"/>
    <col min="11" max="11" width="15.33203125" style="34" customWidth="1"/>
    <col min="12" max="13" width="21.109375" style="34" customWidth="1"/>
    <col min="14" max="18" width="8.6640625" style="34" customWidth="1"/>
    <col min="19" max="19" width="22.33203125" style="34" customWidth="1"/>
    <col min="20" max="20" width="22.44140625" style="34" customWidth="1"/>
    <col min="21" max="31" width="7.44140625" style="34" customWidth="1"/>
    <col min="32" max="32" width="5.88671875" style="34" customWidth="1"/>
    <col min="33" max="43" width="8.109375" style="34" customWidth="1"/>
    <col min="44" max="44" width="5.88671875" style="34" customWidth="1"/>
    <col min="45" max="45" width="17.109375" style="34" customWidth="1"/>
    <col min="46" max="46" width="15.88671875" style="100" customWidth="1"/>
    <col min="47" max="49" width="20.33203125" style="34" customWidth="1"/>
    <col min="50" max="51" width="24.44140625" style="34" customWidth="1"/>
    <col min="52" max="16382" width="10.88671875" style="34"/>
    <col min="16383" max="16383" width="9" style="34" customWidth="1"/>
    <col min="16384" max="16384" width="10.88671875" style="34"/>
  </cols>
  <sheetData>
    <row r="1" spans="1:51 16384:16384" ht="15.9" customHeight="1" x14ac:dyDescent="0.3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300"/>
      <c r="AX1" s="293" t="s">
        <v>1</v>
      </c>
      <c r="AY1" s="294"/>
    </row>
    <row r="2" spans="1:51 16384:16384" ht="15.9" customHeight="1" x14ac:dyDescent="0.3">
      <c r="A2" s="301" t="s">
        <v>2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3"/>
      <c r="AX2" s="295" t="s">
        <v>337</v>
      </c>
      <c r="AY2" s="296"/>
    </row>
    <row r="3" spans="1:51 16384:16384" ht="15" customHeight="1" x14ac:dyDescent="0.3">
      <c r="A3" s="304" t="s">
        <v>90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  <c r="AP3" s="305"/>
      <c r="AQ3" s="305"/>
      <c r="AR3" s="305"/>
      <c r="AS3" s="305"/>
      <c r="AT3" s="305"/>
      <c r="AU3" s="305"/>
      <c r="AV3" s="305"/>
      <c r="AW3" s="306"/>
      <c r="AX3" s="295" t="s">
        <v>360</v>
      </c>
      <c r="AY3" s="296"/>
    </row>
    <row r="4" spans="1:51 16384:16384" ht="15.9" customHeight="1" x14ac:dyDescent="0.3">
      <c r="A4" s="298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AV4" s="299"/>
      <c r="AW4" s="300"/>
      <c r="AX4" s="297" t="s">
        <v>91</v>
      </c>
      <c r="AY4" s="297"/>
    </row>
    <row r="5" spans="1:51 16384:16384" ht="15" customHeight="1" x14ac:dyDescent="0.3">
      <c r="A5" s="265" t="s">
        <v>92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83"/>
      <c r="AG5" s="271" t="s">
        <v>11</v>
      </c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3"/>
      <c r="AU5" s="268" t="s">
        <v>93</v>
      </c>
      <c r="AV5" s="268" t="s">
        <v>94</v>
      </c>
      <c r="AW5" s="268" t="s">
        <v>95</v>
      </c>
      <c r="AX5" s="268" t="s">
        <v>96</v>
      </c>
      <c r="AY5" s="268" t="s">
        <v>97</v>
      </c>
    </row>
    <row r="6" spans="1:51 16384:16384" ht="15" customHeight="1" x14ac:dyDescent="0.3">
      <c r="A6" s="284" t="s">
        <v>6</v>
      </c>
      <c r="B6" s="285" t="s">
        <v>7</v>
      </c>
      <c r="C6" s="285"/>
      <c r="D6" s="273"/>
      <c r="E6" s="286" t="s">
        <v>9</v>
      </c>
      <c r="F6" s="286"/>
      <c r="G6" s="150" t="s">
        <v>362</v>
      </c>
      <c r="H6" s="129"/>
      <c r="I6" s="271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6"/>
      <c r="AG6" s="274"/>
      <c r="AH6" s="275"/>
      <c r="AI6" s="275"/>
      <c r="AJ6" s="275"/>
      <c r="AK6" s="275"/>
      <c r="AL6" s="275"/>
      <c r="AM6" s="275"/>
      <c r="AN6" s="275"/>
      <c r="AO6" s="275"/>
      <c r="AP6" s="275"/>
      <c r="AQ6" s="275"/>
      <c r="AR6" s="275"/>
      <c r="AS6" s="275"/>
      <c r="AT6" s="276"/>
      <c r="AU6" s="269"/>
      <c r="AV6" s="269"/>
      <c r="AW6" s="269"/>
      <c r="AX6" s="269"/>
      <c r="AY6" s="269"/>
    </row>
    <row r="7" spans="1:51 16384:16384" ht="15" customHeight="1" x14ac:dyDescent="0.3">
      <c r="A7" s="284"/>
      <c r="B7" s="285"/>
      <c r="C7" s="285"/>
      <c r="D7" s="276"/>
      <c r="E7" s="286" t="s">
        <v>10</v>
      </c>
      <c r="F7" s="286"/>
      <c r="G7" s="42"/>
      <c r="H7" s="130"/>
      <c r="I7" s="274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8"/>
      <c r="AG7" s="274"/>
      <c r="AH7" s="275"/>
      <c r="AI7" s="275"/>
      <c r="AJ7" s="275"/>
      <c r="AK7" s="275"/>
      <c r="AL7" s="275"/>
      <c r="AM7" s="275"/>
      <c r="AN7" s="275"/>
      <c r="AO7" s="275"/>
      <c r="AP7" s="275"/>
      <c r="AQ7" s="275"/>
      <c r="AR7" s="275"/>
      <c r="AS7" s="275"/>
      <c r="AT7" s="276"/>
      <c r="AU7" s="269"/>
      <c r="AV7" s="269"/>
      <c r="AW7" s="269"/>
      <c r="AX7" s="269"/>
      <c r="AY7" s="269"/>
    </row>
    <row r="8" spans="1:51 16384:16384" ht="15" customHeight="1" x14ac:dyDescent="0.3">
      <c r="A8" s="284"/>
      <c r="B8" s="285"/>
      <c r="C8" s="285"/>
      <c r="D8" s="279"/>
      <c r="E8" s="286" t="s">
        <v>11</v>
      </c>
      <c r="F8" s="286"/>
      <c r="G8" s="42"/>
      <c r="H8" s="131"/>
      <c r="I8" s="277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40"/>
      <c r="AG8" s="274"/>
      <c r="AH8" s="275"/>
      <c r="AI8" s="275"/>
      <c r="AJ8" s="275"/>
      <c r="AK8" s="275"/>
      <c r="AL8" s="275"/>
      <c r="AM8" s="275"/>
      <c r="AN8" s="275"/>
      <c r="AO8" s="275"/>
      <c r="AP8" s="275"/>
      <c r="AQ8" s="275"/>
      <c r="AR8" s="275"/>
      <c r="AS8" s="275"/>
      <c r="AT8" s="276"/>
      <c r="AU8" s="269"/>
      <c r="AV8" s="269"/>
      <c r="AW8" s="269"/>
      <c r="AX8" s="269"/>
      <c r="AY8" s="269"/>
    </row>
    <row r="9" spans="1:51 16384:16384" ht="15" customHeight="1" x14ac:dyDescent="0.3">
      <c r="A9" s="265" t="s">
        <v>98</v>
      </c>
      <c r="B9" s="266"/>
      <c r="C9" s="266"/>
      <c r="D9" s="266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7"/>
      <c r="AE9" s="267"/>
      <c r="AF9" s="267"/>
      <c r="AG9" s="274"/>
      <c r="AH9" s="275"/>
      <c r="AI9" s="275"/>
      <c r="AJ9" s="275"/>
      <c r="AK9" s="275"/>
      <c r="AL9" s="275"/>
      <c r="AM9" s="275"/>
      <c r="AN9" s="275"/>
      <c r="AO9" s="275"/>
      <c r="AP9" s="275"/>
      <c r="AQ9" s="275"/>
      <c r="AR9" s="275"/>
      <c r="AS9" s="275"/>
      <c r="AT9" s="276"/>
      <c r="AU9" s="269"/>
      <c r="AV9" s="269"/>
      <c r="AW9" s="269"/>
      <c r="AX9" s="269"/>
      <c r="AY9" s="269"/>
    </row>
    <row r="10" spans="1:51 16384:16384" ht="15" customHeight="1" x14ac:dyDescent="0.3">
      <c r="A10" s="265" t="s">
        <v>99</v>
      </c>
      <c r="B10" s="266"/>
      <c r="C10" s="266"/>
      <c r="D10" s="266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77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78"/>
      <c r="AT10" s="279"/>
      <c r="AU10" s="269"/>
      <c r="AV10" s="269"/>
      <c r="AW10" s="269"/>
      <c r="AX10" s="269"/>
      <c r="AY10" s="269"/>
    </row>
    <row r="11" spans="1:51 16384:16384" ht="39.9" customHeight="1" x14ac:dyDescent="0.3">
      <c r="A11" s="280" t="s">
        <v>100</v>
      </c>
      <c r="B11" s="281"/>
      <c r="C11" s="281"/>
      <c r="D11" s="281"/>
      <c r="E11" s="282"/>
      <c r="F11" s="268" t="s">
        <v>101</v>
      </c>
      <c r="G11" s="268" t="s">
        <v>338</v>
      </c>
      <c r="H11" s="268" t="s">
        <v>102</v>
      </c>
      <c r="I11" s="268" t="s">
        <v>103</v>
      </c>
      <c r="J11" s="374" t="s">
        <v>339</v>
      </c>
      <c r="K11" s="268" t="s">
        <v>182</v>
      </c>
      <c r="L11" s="268" t="s">
        <v>104</v>
      </c>
      <c r="M11" s="268" t="s">
        <v>105</v>
      </c>
      <c r="N11" s="280" t="s">
        <v>106</v>
      </c>
      <c r="O11" s="281"/>
      <c r="P11" s="281"/>
      <c r="Q11" s="281"/>
      <c r="R11" s="282"/>
      <c r="S11" s="268" t="s">
        <v>107</v>
      </c>
      <c r="T11" s="268" t="s">
        <v>108</v>
      </c>
      <c r="U11" s="265" t="s">
        <v>109</v>
      </c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83"/>
      <c r="AG11" s="265" t="s">
        <v>110</v>
      </c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83"/>
      <c r="AS11" s="280" t="s">
        <v>33</v>
      </c>
      <c r="AT11" s="282"/>
      <c r="AU11" s="269"/>
      <c r="AV11" s="269"/>
      <c r="AW11" s="269"/>
      <c r="AX11" s="269"/>
      <c r="AY11" s="269"/>
    </row>
    <row r="12" spans="1:51 16384:16384" ht="27.6" x14ac:dyDescent="0.3">
      <c r="A12" s="41" t="s">
        <v>111</v>
      </c>
      <c r="B12" s="41" t="s">
        <v>112</v>
      </c>
      <c r="C12" s="41" t="s">
        <v>113</v>
      </c>
      <c r="D12" s="41" t="s">
        <v>114</v>
      </c>
      <c r="E12" s="41" t="s">
        <v>115</v>
      </c>
      <c r="F12" s="270"/>
      <c r="G12" s="270"/>
      <c r="H12" s="270"/>
      <c r="I12" s="270"/>
      <c r="J12" s="375"/>
      <c r="K12" s="270"/>
      <c r="L12" s="270"/>
      <c r="M12" s="270"/>
      <c r="N12" s="41">
        <v>2020</v>
      </c>
      <c r="O12" s="41">
        <v>2021</v>
      </c>
      <c r="P12" s="41">
        <v>2022</v>
      </c>
      <c r="Q12" s="41">
        <v>2023</v>
      </c>
      <c r="R12" s="41">
        <v>2024</v>
      </c>
      <c r="S12" s="270"/>
      <c r="T12" s="270"/>
      <c r="U12" s="46" t="s">
        <v>21</v>
      </c>
      <c r="V12" s="46" t="s">
        <v>22</v>
      </c>
      <c r="W12" s="46" t="s">
        <v>23</v>
      </c>
      <c r="X12" s="46" t="s">
        <v>24</v>
      </c>
      <c r="Y12" s="46" t="s">
        <v>25</v>
      </c>
      <c r="Z12" s="46" t="s">
        <v>26</v>
      </c>
      <c r="AA12" s="46" t="s">
        <v>27</v>
      </c>
      <c r="AB12" s="46" t="s">
        <v>28</v>
      </c>
      <c r="AC12" s="46" t="s">
        <v>29</v>
      </c>
      <c r="AD12" s="46" t="s">
        <v>30</v>
      </c>
      <c r="AE12" s="46" t="s">
        <v>31</v>
      </c>
      <c r="AF12" s="46" t="s">
        <v>32</v>
      </c>
      <c r="AG12" s="46" t="s">
        <v>21</v>
      </c>
      <c r="AH12" s="46" t="s">
        <v>22</v>
      </c>
      <c r="AI12" s="46" t="s">
        <v>23</v>
      </c>
      <c r="AJ12" s="46" t="s">
        <v>24</v>
      </c>
      <c r="AK12" s="46" t="s">
        <v>25</v>
      </c>
      <c r="AL12" s="46" t="s">
        <v>26</v>
      </c>
      <c r="AM12" s="46" t="s">
        <v>27</v>
      </c>
      <c r="AN12" s="46" t="s">
        <v>28</v>
      </c>
      <c r="AO12" s="46" t="s">
        <v>29</v>
      </c>
      <c r="AP12" s="46" t="s">
        <v>30</v>
      </c>
      <c r="AQ12" s="46" t="s">
        <v>31</v>
      </c>
      <c r="AR12" s="46" t="s">
        <v>32</v>
      </c>
      <c r="AS12" s="41" t="s">
        <v>116</v>
      </c>
      <c r="AT12" s="99" t="s">
        <v>117</v>
      </c>
      <c r="AU12" s="270"/>
      <c r="AV12" s="270"/>
      <c r="AW12" s="270"/>
      <c r="AX12" s="270"/>
      <c r="AY12" s="270"/>
    </row>
    <row r="13" spans="1:51 16384:16384" s="393" customFormat="1" ht="151.80000000000001" x14ac:dyDescent="0.3">
      <c r="A13" s="397">
        <v>37</v>
      </c>
      <c r="B13" s="385" t="s">
        <v>407</v>
      </c>
      <c r="C13" s="385" t="s">
        <v>407</v>
      </c>
      <c r="D13" s="385" t="s">
        <v>407</v>
      </c>
      <c r="E13" s="385" t="s">
        <v>407</v>
      </c>
      <c r="F13" s="386" t="s">
        <v>409</v>
      </c>
      <c r="G13" s="386" t="s">
        <v>415</v>
      </c>
      <c r="H13" s="386" t="s">
        <v>416</v>
      </c>
      <c r="I13" s="386" t="s">
        <v>356</v>
      </c>
      <c r="J13" s="387">
        <v>15</v>
      </c>
      <c r="K13" s="386" t="s">
        <v>354</v>
      </c>
      <c r="L13" s="386" t="s">
        <v>429</v>
      </c>
      <c r="M13" s="386" t="s">
        <v>436</v>
      </c>
      <c r="N13" s="379">
        <v>15</v>
      </c>
      <c r="O13" s="379">
        <v>15</v>
      </c>
      <c r="P13" s="379">
        <v>15</v>
      </c>
      <c r="Q13" s="379">
        <v>15</v>
      </c>
      <c r="R13" s="398">
        <v>4</v>
      </c>
      <c r="S13" s="398" t="s">
        <v>440</v>
      </c>
      <c r="T13" s="390" t="s">
        <v>441</v>
      </c>
      <c r="U13" s="388">
        <v>0</v>
      </c>
      <c r="V13" s="388">
        <v>0</v>
      </c>
      <c r="W13" s="388">
        <v>1</v>
      </c>
      <c r="X13" s="388">
        <v>1</v>
      </c>
      <c r="Y13" s="388">
        <v>1</v>
      </c>
      <c r="Z13" s="388">
        <v>1</v>
      </c>
      <c r="AA13" s="391"/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391"/>
      <c r="AM13" s="391"/>
      <c r="AN13" s="391"/>
      <c r="AO13" s="391"/>
      <c r="AP13" s="391"/>
      <c r="AQ13" s="391"/>
      <c r="AR13" s="391"/>
      <c r="AS13" s="391">
        <f>IF(I13="suma",SUM(AG13:AR13),IF(I13="creciente",MAX(AG13:AR13),IF(I13="DECRECIENTE",Q13-MIN(AG13:AR13),IF(I13="CONSTANTE",AVERAGE(AG13:AR13)," "))))</f>
        <v>0</v>
      </c>
      <c r="AT13" s="392">
        <f>IF(I13="suma",AS13/R13,IF(I13="creciente",AS13/(MAX(U13:AF13)),IF(I13="DECRECIENTE",AS13/(Q13-(MIN(U13:AF13))),IF(I13="CONSTANTE",AS13/AVERAGE(U13:AF13)," "))))</f>
        <v>0</v>
      </c>
      <c r="AU13" s="399"/>
      <c r="AV13" s="399"/>
      <c r="AW13" s="400"/>
      <c r="AX13" s="399"/>
      <c r="AY13" s="401"/>
      <c r="XFD13" s="393" t="s">
        <v>356</v>
      </c>
    </row>
    <row r="14" spans="1:51 16384:16384" ht="96.6" x14ac:dyDescent="0.3">
      <c r="A14" s="371" t="s">
        <v>407</v>
      </c>
      <c r="B14" s="150">
        <v>39</v>
      </c>
      <c r="C14" s="42" t="s">
        <v>407</v>
      </c>
      <c r="D14" s="42" t="s">
        <v>407</v>
      </c>
      <c r="E14" s="42" t="s">
        <v>407</v>
      </c>
      <c r="F14" s="43" t="s">
        <v>410</v>
      </c>
      <c r="G14" s="372" t="s">
        <v>417</v>
      </c>
      <c r="H14" s="372" t="s">
        <v>418</v>
      </c>
      <c r="I14" s="43" t="s">
        <v>356</v>
      </c>
      <c r="J14" s="376">
        <v>12200</v>
      </c>
      <c r="K14" s="43" t="s">
        <v>354</v>
      </c>
      <c r="L14" s="43" t="s">
        <v>430</v>
      </c>
      <c r="M14" s="43" t="s">
        <v>437</v>
      </c>
      <c r="N14" s="380">
        <v>900</v>
      </c>
      <c r="O14" s="380">
        <v>3200</v>
      </c>
      <c r="P14" s="380">
        <v>3900</v>
      </c>
      <c r="Q14" s="380">
        <v>3300</v>
      </c>
      <c r="R14" s="380">
        <v>900</v>
      </c>
      <c r="S14" s="42" t="s">
        <v>439</v>
      </c>
      <c r="T14" s="378" t="s">
        <v>442</v>
      </c>
      <c r="U14" s="383">
        <v>100</v>
      </c>
      <c r="V14" s="383">
        <v>160</v>
      </c>
      <c r="W14" s="383">
        <v>160</v>
      </c>
      <c r="X14" s="383">
        <v>160</v>
      </c>
      <c r="Y14" s="383">
        <v>160</v>
      </c>
      <c r="Z14" s="383">
        <v>160</v>
      </c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>
        <f t="shared" ref="AS14:AS19" si="0">IF(I14="suma",SUM(AG14:AR14),IF(I14="creciente",MAX(AG14:AR14),IF(I14="DECRECIENTE",Q14-MIN(AG14:AR14),IF(I14="CONSTANTE",AVERAGE(AG14:AR14)," "))))</f>
        <v>0</v>
      </c>
      <c r="AT14" s="45">
        <f t="shared" ref="AT14:AT19" si="1">IF(I14="suma",AS14/R14,IF(I14="creciente",AS14/(MAX(U14:AF14)),IF(I14="DECRECIENTE",AS14/(Q14-(MIN(U14:AF14))),IF(I14="CONSTANTE",AS14/AVERAGE(U14:AF14)," "))))</f>
        <v>0</v>
      </c>
      <c r="AU14" s="45"/>
      <c r="AV14" s="45"/>
      <c r="AW14" s="45"/>
      <c r="AX14" s="45"/>
      <c r="AY14" s="44"/>
      <c r="XFD14" s="34" t="s">
        <v>357</v>
      </c>
    </row>
    <row r="15" spans="1:51 16384:16384" ht="96.6" x14ac:dyDescent="0.3">
      <c r="A15" s="371" t="s">
        <v>407</v>
      </c>
      <c r="B15" s="150">
        <v>40</v>
      </c>
      <c r="C15" s="42" t="s">
        <v>407</v>
      </c>
      <c r="D15" s="42" t="s">
        <v>407</v>
      </c>
      <c r="E15" s="42" t="s">
        <v>407</v>
      </c>
      <c r="F15" s="43" t="s">
        <v>411</v>
      </c>
      <c r="G15" s="372" t="s">
        <v>419</v>
      </c>
      <c r="H15" s="372" t="s">
        <v>420</v>
      </c>
      <c r="I15" s="43" t="s">
        <v>356</v>
      </c>
      <c r="J15" s="376">
        <v>8100</v>
      </c>
      <c r="K15" s="43" t="s">
        <v>354</v>
      </c>
      <c r="L15" s="43" t="s">
        <v>431</v>
      </c>
      <c r="M15" s="43" t="s">
        <v>437</v>
      </c>
      <c r="N15" s="380">
        <v>650</v>
      </c>
      <c r="O15" s="380">
        <v>2400</v>
      </c>
      <c r="P15" s="380">
        <v>2200</v>
      </c>
      <c r="Q15" s="380">
        <v>2200</v>
      </c>
      <c r="R15" s="380">
        <v>650</v>
      </c>
      <c r="S15" s="42" t="s">
        <v>439</v>
      </c>
      <c r="T15" s="378" t="s">
        <v>443</v>
      </c>
      <c r="U15" s="383">
        <v>100</v>
      </c>
      <c r="V15" s="383">
        <v>110</v>
      </c>
      <c r="W15" s="383">
        <v>110</v>
      </c>
      <c r="X15" s="383">
        <v>110</v>
      </c>
      <c r="Y15" s="383">
        <v>110</v>
      </c>
      <c r="Z15" s="383">
        <v>110</v>
      </c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>
        <f t="shared" si="0"/>
        <v>0</v>
      </c>
      <c r="AT15" s="45">
        <f t="shared" si="1"/>
        <v>0</v>
      </c>
      <c r="AU15" s="45"/>
      <c r="AV15" s="45"/>
      <c r="AW15" s="45"/>
      <c r="AX15" s="45"/>
      <c r="AY15" s="44"/>
      <c r="XFD15" s="34" t="s">
        <v>358</v>
      </c>
    </row>
    <row r="16" spans="1:51 16384:16384" ht="96.6" x14ac:dyDescent="0.3">
      <c r="A16" s="371" t="s">
        <v>407</v>
      </c>
      <c r="B16" s="150">
        <v>41</v>
      </c>
      <c r="C16" s="42" t="s">
        <v>407</v>
      </c>
      <c r="D16" s="42" t="s">
        <v>407</v>
      </c>
      <c r="E16" s="42" t="s">
        <v>407</v>
      </c>
      <c r="F16" s="43" t="s">
        <v>412</v>
      </c>
      <c r="G16" s="372" t="s">
        <v>421</v>
      </c>
      <c r="H16" s="372" t="s">
        <v>422</v>
      </c>
      <c r="I16" s="43" t="s">
        <v>356</v>
      </c>
      <c r="J16" s="376">
        <v>19200</v>
      </c>
      <c r="K16" s="43" t="s">
        <v>354</v>
      </c>
      <c r="L16" s="43" t="s">
        <v>432</v>
      </c>
      <c r="M16" s="43" t="s">
        <v>437</v>
      </c>
      <c r="N16" s="380">
        <v>1500</v>
      </c>
      <c r="O16" s="380">
        <v>5000</v>
      </c>
      <c r="P16" s="380">
        <v>6200</v>
      </c>
      <c r="Q16" s="380">
        <v>5000</v>
      </c>
      <c r="R16" s="380">
        <v>1500</v>
      </c>
      <c r="S16" s="42" t="s">
        <v>439</v>
      </c>
      <c r="T16" s="378" t="s">
        <v>444</v>
      </c>
      <c r="U16" s="380">
        <v>180</v>
      </c>
      <c r="V16" s="380">
        <v>270</v>
      </c>
      <c r="W16" s="380">
        <v>270</v>
      </c>
      <c r="X16" s="380">
        <v>260</v>
      </c>
      <c r="Y16" s="380">
        <v>260</v>
      </c>
      <c r="Z16" s="380">
        <v>260</v>
      </c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>
        <f t="shared" si="0"/>
        <v>0</v>
      </c>
      <c r="AT16" s="45">
        <f t="shared" si="1"/>
        <v>0</v>
      </c>
      <c r="AU16" s="45"/>
      <c r="AV16" s="45"/>
      <c r="AW16" s="45"/>
      <c r="AX16" s="45"/>
      <c r="AY16" s="44"/>
      <c r="XFD16" s="34" t="s">
        <v>359</v>
      </c>
    </row>
    <row r="17" spans="1:51" s="393" customFormat="1" ht="110.4" x14ac:dyDescent="0.3">
      <c r="A17" s="384" t="s">
        <v>407</v>
      </c>
      <c r="B17" s="385" t="s">
        <v>407</v>
      </c>
      <c r="C17" s="385" t="s">
        <v>407</v>
      </c>
      <c r="D17" s="386" t="s">
        <v>408</v>
      </c>
      <c r="E17" s="385" t="s">
        <v>407</v>
      </c>
      <c r="F17" s="386" t="s">
        <v>413</v>
      </c>
      <c r="G17" s="386" t="s">
        <v>423</v>
      </c>
      <c r="H17" s="386" t="s">
        <v>424</v>
      </c>
      <c r="I17" s="386" t="s">
        <v>356</v>
      </c>
      <c r="J17" s="387">
        <v>130</v>
      </c>
      <c r="K17" s="386" t="s">
        <v>354</v>
      </c>
      <c r="L17" s="386" t="s">
        <v>433</v>
      </c>
      <c r="M17" s="386" t="s">
        <v>436</v>
      </c>
      <c r="N17" s="388">
        <v>0</v>
      </c>
      <c r="O17" s="388">
        <v>48</v>
      </c>
      <c r="P17" s="388">
        <v>48</v>
      </c>
      <c r="Q17" s="388">
        <v>24</v>
      </c>
      <c r="R17" s="389">
        <v>10</v>
      </c>
      <c r="S17" s="385" t="s">
        <v>439</v>
      </c>
      <c r="T17" s="390" t="s">
        <v>445</v>
      </c>
      <c r="U17" s="385">
        <v>1</v>
      </c>
      <c r="V17" s="385">
        <v>2</v>
      </c>
      <c r="W17" s="385">
        <v>2</v>
      </c>
      <c r="X17" s="385">
        <v>2</v>
      </c>
      <c r="Y17" s="385">
        <v>2</v>
      </c>
      <c r="Z17" s="385">
        <v>1</v>
      </c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1"/>
      <c r="AS17" s="391">
        <f t="shared" si="0"/>
        <v>0</v>
      </c>
      <c r="AT17" s="392">
        <f t="shared" si="1"/>
        <v>0</v>
      </c>
      <c r="AU17" s="392"/>
      <c r="AV17" s="392"/>
      <c r="AW17" s="392"/>
      <c r="AX17" s="392"/>
      <c r="AY17" s="391"/>
    </row>
    <row r="18" spans="1:51" s="393" customFormat="1" ht="94.8" customHeight="1" x14ac:dyDescent="0.3">
      <c r="A18" s="384" t="s">
        <v>407</v>
      </c>
      <c r="B18" s="385" t="s">
        <v>407</v>
      </c>
      <c r="C18" s="385" t="s">
        <v>407</v>
      </c>
      <c r="D18" s="386" t="s">
        <v>408</v>
      </c>
      <c r="E18" s="385" t="s">
        <v>407</v>
      </c>
      <c r="F18" s="386" t="s">
        <v>413</v>
      </c>
      <c r="G18" s="386" t="s">
        <v>425</v>
      </c>
      <c r="H18" s="386" t="s">
        <v>426</v>
      </c>
      <c r="I18" s="386" t="s">
        <v>356</v>
      </c>
      <c r="J18" s="394">
        <v>132</v>
      </c>
      <c r="K18" s="386" t="s">
        <v>354</v>
      </c>
      <c r="L18" s="386" t="s">
        <v>434</v>
      </c>
      <c r="M18" s="385" t="s">
        <v>436</v>
      </c>
      <c r="N18" s="395">
        <v>0</v>
      </c>
      <c r="O18" s="395">
        <v>40</v>
      </c>
      <c r="P18" s="395">
        <v>40</v>
      </c>
      <c r="Q18" s="395">
        <v>36</v>
      </c>
      <c r="R18" s="385">
        <v>16</v>
      </c>
      <c r="S18" s="385" t="s">
        <v>439</v>
      </c>
      <c r="T18" s="396" t="s">
        <v>446</v>
      </c>
      <c r="U18" s="385">
        <v>0</v>
      </c>
      <c r="V18" s="385">
        <v>0</v>
      </c>
      <c r="W18" s="385">
        <v>4</v>
      </c>
      <c r="X18" s="385">
        <v>4</v>
      </c>
      <c r="Y18" s="385">
        <v>4</v>
      </c>
      <c r="Z18" s="385">
        <v>4</v>
      </c>
      <c r="AA18" s="391"/>
      <c r="AB18" s="391"/>
      <c r="AC18" s="391"/>
      <c r="AD18" s="391"/>
      <c r="AE18" s="391"/>
      <c r="AF18" s="391"/>
      <c r="AG18" s="391"/>
      <c r="AH18" s="391"/>
      <c r="AI18" s="391"/>
      <c r="AJ18" s="391"/>
      <c r="AK18" s="391"/>
      <c r="AL18" s="391"/>
      <c r="AM18" s="391"/>
      <c r="AN18" s="391"/>
      <c r="AO18" s="391"/>
      <c r="AP18" s="391"/>
      <c r="AQ18" s="391"/>
      <c r="AR18" s="391"/>
      <c r="AS18" s="391">
        <f t="shared" si="0"/>
        <v>0</v>
      </c>
      <c r="AT18" s="392">
        <f t="shared" si="1"/>
        <v>0</v>
      </c>
      <c r="AU18" s="392"/>
      <c r="AV18" s="392"/>
      <c r="AW18" s="392"/>
      <c r="AX18" s="392"/>
      <c r="AY18" s="391"/>
    </row>
    <row r="19" spans="1:51" ht="55.2" x14ac:dyDescent="0.3">
      <c r="A19" s="42" t="s">
        <v>407</v>
      </c>
      <c r="B19" s="42" t="s">
        <v>407</v>
      </c>
      <c r="C19" s="42" t="s">
        <v>407</v>
      </c>
      <c r="D19" s="42" t="s">
        <v>407</v>
      </c>
      <c r="E19" s="42" t="s">
        <v>407</v>
      </c>
      <c r="F19" s="43" t="s">
        <v>414</v>
      </c>
      <c r="G19" s="43" t="s">
        <v>427</v>
      </c>
      <c r="H19" s="373" t="s">
        <v>428</v>
      </c>
      <c r="I19" s="43" t="s">
        <v>356</v>
      </c>
      <c r="J19" s="376">
        <v>14926</v>
      </c>
      <c r="K19" s="43" t="s">
        <v>354</v>
      </c>
      <c r="L19" s="43" t="s">
        <v>435</v>
      </c>
      <c r="M19" s="42" t="s">
        <v>438</v>
      </c>
      <c r="N19" s="380">
        <v>0</v>
      </c>
      <c r="O19" s="382">
        <v>1632</v>
      </c>
      <c r="P19" s="382">
        <v>6476</v>
      </c>
      <c r="Q19" s="382">
        <v>5998</v>
      </c>
      <c r="R19" s="44">
        <v>820</v>
      </c>
      <c r="S19" s="42" t="s">
        <v>439</v>
      </c>
      <c r="T19" s="43" t="s">
        <v>447</v>
      </c>
      <c r="U19" s="380">
        <v>20</v>
      </c>
      <c r="V19" s="380">
        <v>160</v>
      </c>
      <c r="W19" s="380">
        <v>160</v>
      </c>
      <c r="X19" s="380">
        <v>160</v>
      </c>
      <c r="Y19" s="381">
        <v>160</v>
      </c>
      <c r="Z19" s="44">
        <v>160</v>
      </c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>
        <f t="shared" si="0"/>
        <v>0</v>
      </c>
      <c r="AT19" s="45">
        <f t="shared" si="1"/>
        <v>0</v>
      </c>
      <c r="AU19" s="45"/>
      <c r="AV19" s="45"/>
      <c r="AW19" s="45"/>
      <c r="AX19" s="45"/>
      <c r="AY19" s="44"/>
    </row>
    <row r="20" spans="1:51" x14ac:dyDescent="0.3">
      <c r="A20" s="289" t="s">
        <v>89</v>
      </c>
      <c r="B20" s="290"/>
      <c r="C20" s="290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O20" s="290"/>
      <c r="AP20" s="290"/>
      <c r="AQ20" s="290"/>
      <c r="AR20" s="290"/>
      <c r="AS20" s="290"/>
      <c r="AT20" s="290"/>
      <c r="AU20" s="290"/>
      <c r="AV20" s="290"/>
      <c r="AW20" s="290"/>
      <c r="AX20" s="290"/>
      <c r="AY20" s="291"/>
    </row>
    <row r="21" spans="1:51" x14ac:dyDescent="0.3">
      <c r="A21" s="292" t="s">
        <v>118</v>
      </c>
      <c r="B21" s="287" t="s">
        <v>119</v>
      </c>
      <c r="C21" s="287"/>
      <c r="D21" s="287"/>
      <c r="E21" s="287"/>
      <c r="F21" s="287"/>
      <c r="G21" s="288" t="s">
        <v>120</v>
      </c>
      <c r="H21" s="288"/>
      <c r="I21" s="288"/>
      <c r="J21" s="288"/>
      <c r="K21" s="288"/>
      <c r="L21" s="288"/>
      <c r="M21" s="288"/>
      <c r="N21" s="288"/>
      <c r="O21" s="287" t="s">
        <v>119</v>
      </c>
      <c r="P21" s="287"/>
      <c r="Q21" s="287"/>
      <c r="R21" s="287"/>
      <c r="S21" s="287"/>
      <c r="T21" s="287"/>
      <c r="U21" s="287" t="s">
        <v>119</v>
      </c>
      <c r="V21" s="287"/>
      <c r="W21" s="287"/>
      <c r="X21" s="287"/>
      <c r="Y21" s="287"/>
      <c r="Z21" s="287"/>
      <c r="AA21" s="287"/>
      <c r="AB21" s="287"/>
      <c r="AC21" s="287" t="s">
        <v>119</v>
      </c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8" t="s">
        <v>121</v>
      </c>
      <c r="AP21" s="288"/>
      <c r="AQ21" s="288"/>
      <c r="AR21" s="288"/>
      <c r="AS21" s="287" t="s">
        <v>122</v>
      </c>
      <c r="AT21" s="287"/>
      <c r="AU21" s="287"/>
      <c r="AV21" s="287"/>
      <c r="AW21" s="287"/>
      <c r="AX21" s="287"/>
      <c r="AY21" s="287"/>
    </row>
    <row r="22" spans="1:51" x14ac:dyDescent="0.3">
      <c r="A22" s="292"/>
      <c r="B22" s="287" t="s">
        <v>123</v>
      </c>
      <c r="C22" s="287"/>
      <c r="D22" s="287"/>
      <c r="E22" s="287"/>
      <c r="F22" s="287"/>
      <c r="G22" s="288"/>
      <c r="H22" s="288"/>
      <c r="I22" s="288"/>
      <c r="J22" s="288"/>
      <c r="K22" s="288"/>
      <c r="L22" s="288"/>
      <c r="M22" s="288"/>
      <c r="N22" s="288"/>
      <c r="O22" s="287" t="s">
        <v>123</v>
      </c>
      <c r="P22" s="287"/>
      <c r="Q22" s="287"/>
      <c r="R22" s="287"/>
      <c r="S22" s="287"/>
      <c r="T22" s="287"/>
      <c r="U22" s="287" t="s">
        <v>123</v>
      </c>
      <c r="V22" s="287"/>
      <c r="W22" s="287"/>
      <c r="X22" s="287"/>
      <c r="Y22" s="287"/>
      <c r="Z22" s="287"/>
      <c r="AA22" s="287"/>
      <c r="AB22" s="287"/>
      <c r="AC22" s="287" t="s">
        <v>123</v>
      </c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8"/>
      <c r="AP22" s="288"/>
      <c r="AQ22" s="288"/>
      <c r="AR22" s="288"/>
      <c r="AS22" s="287" t="s">
        <v>123</v>
      </c>
      <c r="AT22" s="287"/>
      <c r="AU22" s="287"/>
      <c r="AV22" s="287"/>
      <c r="AW22" s="287"/>
      <c r="AX22" s="287"/>
      <c r="AY22" s="287"/>
    </row>
    <row r="23" spans="1:51" ht="15.9" customHeight="1" x14ac:dyDescent="0.3">
      <c r="A23" s="292"/>
      <c r="B23" s="287" t="s">
        <v>124</v>
      </c>
      <c r="C23" s="287"/>
      <c r="D23" s="287"/>
      <c r="E23" s="287"/>
      <c r="F23" s="287"/>
      <c r="G23" s="288"/>
      <c r="H23" s="288"/>
      <c r="I23" s="288"/>
      <c r="J23" s="288"/>
      <c r="K23" s="288"/>
      <c r="L23" s="288"/>
      <c r="M23" s="288"/>
      <c r="N23" s="288"/>
      <c r="O23" s="287" t="s">
        <v>124</v>
      </c>
      <c r="P23" s="287"/>
      <c r="Q23" s="287"/>
      <c r="R23" s="287"/>
      <c r="S23" s="287"/>
      <c r="T23" s="287"/>
      <c r="U23" s="287" t="s">
        <v>124</v>
      </c>
      <c r="V23" s="287"/>
      <c r="W23" s="287"/>
      <c r="X23" s="287"/>
      <c r="Y23" s="287"/>
      <c r="Z23" s="287"/>
      <c r="AA23" s="287"/>
      <c r="AB23" s="287"/>
      <c r="AC23" s="287" t="s">
        <v>124</v>
      </c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88"/>
      <c r="AP23" s="288"/>
      <c r="AQ23" s="288"/>
      <c r="AR23" s="288"/>
      <c r="AS23" s="287" t="s">
        <v>125</v>
      </c>
      <c r="AT23" s="287"/>
      <c r="AU23" s="287"/>
      <c r="AV23" s="287"/>
      <c r="AW23" s="287"/>
      <c r="AX23" s="287"/>
      <c r="AY23" s="287"/>
    </row>
  </sheetData>
  <mergeCells count="59">
    <mergeCell ref="F11:F12"/>
    <mergeCell ref="G11:G12"/>
    <mergeCell ref="I11:I12"/>
    <mergeCell ref="T11:T12"/>
    <mergeCell ref="N11:R11"/>
    <mergeCell ref="AX1:AY1"/>
    <mergeCell ref="AX2:AY2"/>
    <mergeCell ref="AX3:AY3"/>
    <mergeCell ref="AX4:AY4"/>
    <mergeCell ref="A1:AW1"/>
    <mergeCell ref="A2:AW2"/>
    <mergeCell ref="A3:AW4"/>
    <mergeCell ref="AS11:AT11"/>
    <mergeCell ref="AC21:AN21"/>
    <mergeCell ref="AC22:AN22"/>
    <mergeCell ref="AC23:AN23"/>
    <mergeCell ref="AV5:AV12"/>
    <mergeCell ref="U22:AB22"/>
    <mergeCell ref="U23:AB23"/>
    <mergeCell ref="H11:H12"/>
    <mergeCell ref="M11:M12"/>
    <mergeCell ref="U11:AF11"/>
    <mergeCell ref="O21:T21"/>
    <mergeCell ref="S11:S12"/>
    <mergeCell ref="L11:L12"/>
    <mergeCell ref="K11:K12"/>
    <mergeCell ref="J11:J12"/>
    <mergeCell ref="AS23:AY23"/>
    <mergeCell ref="AO21:AR23"/>
    <mergeCell ref="AX5:AX12"/>
    <mergeCell ref="AY5:AY12"/>
    <mergeCell ref="AG11:AR11"/>
    <mergeCell ref="A20:AY20"/>
    <mergeCell ref="AS22:AY22"/>
    <mergeCell ref="AS21:AY21"/>
    <mergeCell ref="B22:F22"/>
    <mergeCell ref="A21:A23"/>
    <mergeCell ref="G21:N23"/>
    <mergeCell ref="O22:T22"/>
    <mergeCell ref="O23:T23"/>
    <mergeCell ref="U21:AB21"/>
    <mergeCell ref="B21:F21"/>
    <mergeCell ref="B23:F23"/>
    <mergeCell ref="A10:D10"/>
    <mergeCell ref="E9:AF9"/>
    <mergeCell ref="E10:AF10"/>
    <mergeCell ref="AW5:AW12"/>
    <mergeCell ref="AG5:AT10"/>
    <mergeCell ref="A11:E11"/>
    <mergeCell ref="I6:T8"/>
    <mergeCell ref="AU5:AU12"/>
    <mergeCell ref="A5:AF5"/>
    <mergeCell ref="A6:A8"/>
    <mergeCell ref="B6:C8"/>
    <mergeCell ref="D6:D8"/>
    <mergeCell ref="E6:F6"/>
    <mergeCell ref="A9:D9"/>
    <mergeCell ref="E7:F7"/>
    <mergeCell ref="E8:F8"/>
  </mergeCells>
  <dataValidations count="1">
    <dataValidation type="list" allowBlank="1" showInputMessage="1" showErrorMessage="1" sqref="I13:I19" xr:uid="{F83759CA-FB2C-4653-840E-85B7CBAE384F}">
      <formula1>$XFD$13:$XFD$17</formula1>
    </dataValidation>
  </dataValidations>
  <pageMargins left="0.7" right="0.7" top="0.75" bottom="0.75" header="0.3" footer="0.3"/>
  <pageSetup scale="21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63455B-9E25-4E21-AFCA-B9C85E84E7C1}">
          <x14:formula1>
            <xm:f>Hoja1!$B$2:$B$3</xm:f>
          </x14:formula1>
          <xm:sqref>K13:K19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149B-F447-4E4F-A9F2-C336364BF0D7}">
  <sheetPr>
    <tabColor theme="7" tint="0.39997558519241921"/>
  </sheetPr>
  <dimension ref="A1:B13"/>
  <sheetViews>
    <sheetView workbookViewId="0">
      <selection activeCell="B3" sqref="B3"/>
    </sheetView>
  </sheetViews>
  <sheetFormatPr baseColWidth="10" defaultRowHeight="14.4" x14ac:dyDescent="0.3"/>
  <sheetData>
    <row r="1" spans="1:2" x14ac:dyDescent="0.3">
      <c r="A1" t="s">
        <v>340</v>
      </c>
      <c r="B1" t="s">
        <v>341</v>
      </c>
    </row>
    <row r="2" spans="1:2" x14ac:dyDescent="0.3">
      <c r="A2" t="s">
        <v>342</v>
      </c>
      <c r="B2" t="s">
        <v>354</v>
      </c>
    </row>
    <row r="3" spans="1:2" x14ac:dyDescent="0.3">
      <c r="A3" t="s">
        <v>343</v>
      </c>
      <c r="B3" t="s">
        <v>355</v>
      </c>
    </row>
    <row r="4" spans="1:2" x14ac:dyDescent="0.3">
      <c r="A4" t="s">
        <v>344</v>
      </c>
    </row>
    <row r="5" spans="1:2" x14ac:dyDescent="0.3">
      <c r="A5" t="s">
        <v>345</v>
      </c>
    </row>
    <row r="6" spans="1:2" x14ac:dyDescent="0.3">
      <c r="A6" t="s">
        <v>346</v>
      </c>
    </row>
    <row r="7" spans="1:2" x14ac:dyDescent="0.3">
      <c r="A7" t="s">
        <v>347</v>
      </c>
    </row>
    <row r="8" spans="1:2" x14ac:dyDescent="0.3">
      <c r="A8" t="s">
        <v>348</v>
      </c>
    </row>
    <row r="9" spans="1:2" x14ac:dyDescent="0.3">
      <c r="A9" t="s">
        <v>349</v>
      </c>
    </row>
    <row r="10" spans="1:2" x14ac:dyDescent="0.3">
      <c r="A10" t="s">
        <v>350</v>
      </c>
    </row>
    <row r="11" spans="1:2" x14ac:dyDescent="0.3">
      <c r="A11" t="s">
        <v>351</v>
      </c>
    </row>
    <row r="12" spans="1:2" x14ac:dyDescent="0.3">
      <c r="A12" t="s">
        <v>352</v>
      </c>
    </row>
    <row r="13" spans="1:2" x14ac:dyDescent="0.3">
      <c r="A13" t="s">
        <v>353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66EF4D399EC643B805E1B81FD7DB08" ma:contentTypeVersion="12" ma:contentTypeDescription="Crear nuevo documento." ma:contentTypeScope="" ma:versionID="8758c92883161d98d57f9ca4ab170ef5">
  <xsd:schema xmlns:xsd="http://www.w3.org/2001/XMLSchema" xmlns:xs="http://www.w3.org/2001/XMLSchema" xmlns:p="http://schemas.microsoft.com/office/2006/metadata/properties" xmlns:ns3="bea38547-d34c-4dfd-b958-4ddc302b48de" xmlns:ns4="fe9e2b3d-4c1d-4923-bca8-f2013ad4d455" targetNamespace="http://schemas.microsoft.com/office/2006/metadata/properties" ma:root="true" ma:fieldsID="8686ed13af4d6fc26ce55cddea3b7fe2" ns3:_="" ns4:_="">
    <xsd:import namespace="bea38547-d34c-4dfd-b958-4ddc302b48de"/>
    <xsd:import namespace="fe9e2b3d-4c1d-4923-bca8-f2013ad4d4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38547-d34c-4dfd-b958-4ddc302b4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9e2b3d-4c1d-4923-bca8-f2013ad4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725F5B-FF5C-430D-AB20-F37D6003DD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BE2B49-65C1-4DB6-80BB-19CCA2412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a38547-d34c-4dfd-b958-4ddc302b48de"/>
    <ds:schemaRef ds:uri="fe9e2b3d-4c1d-4923-bca8-f2013ad4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2E8B72-858C-4889-8960-E361352B4DB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Meta 1</vt:lpstr>
      <vt:lpstr>Meta 2</vt:lpstr>
      <vt:lpstr>Meta 3</vt:lpstr>
      <vt:lpstr>Meta 4</vt:lpstr>
      <vt:lpstr>Meta 5</vt:lpstr>
      <vt:lpstr>Meta 6</vt:lpstr>
      <vt:lpstr>Meta 7</vt:lpstr>
      <vt:lpstr>Indicadores PA</vt:lpstr>
      <vt:lpstr>Hoja1</vt:lpstr>
      <vt:lpstr>Territorialización PA</vt:lpstr>
      <vt:lpstr>Control de Cambios</vt:lpstr>
      <vt:lpstr>LISTAS</vt:lpstr>
      <vt:lpstr>'Meta 1'!Área_de_impresión</vt:lpstr>
      <vt:lpstr>'Meta 2'!Área_de_impresión</vt:lpstr>
      <vt:lpstr>'Meta 3'!Área_de_impresión</vt:lpstr>
      <vt:lpstr>'Meta 4'!Área_de_impresión</vt:lpstr>
      <vt:lpstr>'Meta 5'!Área_de_impresión</vt:lpstr>
      <vt:lpstr>'Meta 6'!Área_de_impresión</vt:lpstr>
      <vt:lpstr>'Meta 7'!Área_de_impresión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fhinestroza</dc:creator>
  <cp:keywords/>
  <dc:description/>
  <cp:lastModifiedBy>Lida Constanza Cubillos Hernandez</cp:lastModifiedBy>
  <cp:revision/>
  <dcterms:created xsi:type="dcterms:W3CDTF">2011-04-26T22:16:52Z</dcterms:created>
  <dcterms:modified xsi:type="dcterms:W3CDTF">2024-01-30T20:25:18Z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0x010100CD66EF4D399EC643B805E1B81FD7DB08</vt:lpwstr>
  </property>
</Properties>
</file>