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SUS\Downloads\13-jul\P&amp;G\"/>
    </mc:Choice>
  </mc:AlternateContent>
  <xr:revisionPtr revIDLastSave="0" documentId="13_ncr:1_{1ED6A115-1D54-4559-BE6B-90BB5874D4F8}" xr6:coauthVersionLast="47" xr6:coauthVersionMax="47" xr10:uidLastSave="{00000000-0000-0000-0000-000000000000}"/>
  <bookViews>
    <workbookView xWindow="-98" yWindow="-98" windowWidth="21795" windowHeight="12975" tabRatio="884" firstSheet="4" activeTab="8" xr2:uid="{B5ED8846-A2C5-41CA-BBB5-2F572343D96E}"/>
  </bookViews>
  <sheets>
    <sheet name="RESUMEN" sheetId="9" r:id="rId1"/>
    <sheet name="Hoja2" sheetId="2" state="hidden" r:id="rId2"/>
    <sheet name="POL_INTEGRIDAD" sheetId="3" r:id="rId3"/>
    <sheet name="POL_DEFENSAJURIDICA" sheetId="7" r:id="rId4"/>
    <sheet name="POL_SERVICIO_CIUDADANIA" sheetId="1" r:id="rId5"/>
    <sheet name="POL_SEG Y EVAL_DESEMPEÑO" sheetId="6" r:id="rId6"/>
    <sheet name="POL_GESTION_DOCUMENTAL" sheetId="5" r:id="rId7"/>
    <sheet name="POL_TRANSPARENCIA" sheetId="4" r:id="rId8"/>
    <sheet name="POL_GESTIÓN__ESTADÍSTICA" sheetId="8" r:id="rId9"/>
  </sheets>
  <definedNames>
    <definedName name="_xlnm._FilterDatabase" localSheetId="8" hidden="1">POL_GESTIÓN__ESTADÍSTICA!$A$4:$O$14</definedName>
    <definedName name="_xlnm._FilterDatabase" localSheetId="2" hidden="1">POL_INTEGRIDAD!$A$3:$N$14</definedName>
    <definedName name="_xlnm._FilterDatabase" localSheetId="4" hidden="1">POL_SERVICIO_CIUDADANIA!$A$4:$N$19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8" l="1"/>
  <c r="G14" i="3"/>
  <c r="I14" i="3"/>
  <c r="K14" i="3"/>
  <c r="F10" i="9"/>
  <c r="E10" i="9"/>
  <c r="J9" i="9"/>
  <c r="H14" i="8"/>
  <c r="I9" i="9" s="1"/>
  <c r="F14" i="8"/>
  <c r="H9" i="9" s="1"/>
  <c r="J6" i="9"/>
  <c r="K7" i="5"/>
  <c r="G7" i="5"/>
  <c r="H7" i="9" s="1"/>
  <c r="I7" i="5"/>
  <c r="K8" i="6"/>
  <c r="G8" i="6"/>
  <c r="H6" i="9" s="1"/>
  <c r="I8" i="6"/>
  <c r="I6" i="9" s="1"/>
  <c r="G19" i="1"/>
  <c r="H5" i="9" s="1"/>
  <c r="I19" i="1"/>
  <c r="I5" i="9" s="1"/>
  <c r="K19" i="1"/>
  <c r="J5" i="9" s="1"/>
  <c r="J10" i="7" l="1"/>
  <c r="J4" i="9" s="1"/>
  <c r="H10" i="7"/>
  <c r="I4" i="9" s="1"/>
  <c r="J3" i="9" l="1"/>
  <c r="I3" i="9"/>
  <c r="H3" i="9"/>
  <c r="G10" i="9"/>
  <c r="D10" i="9"/>
  <c r="C10" i="9"/>
  <c r="B10" i="9"/>
  <c r="F10" i="7"/>
  <c r="H4" i="9" s="1"/>
  <c r="I7" i="9"/>
  <c r="J7" i="9" l="1"/>
  <c r="J8" i="4"/>
  <c r="H8" i="9" s="1"/>
  <c r="H10" i="9" s="1"/>
  <c r="L8" i="4"/>
  <c r="J8" i="9" s="1"/>
  <c r="H8" i="4"/>
  <c r="I8" i="9" s="1"/>
  <c r="I10" i="9" s="1"/>
  <c r="J10" i="9" l="1"/>
</calcChain>
</file>

<file path=xl/sharedStrings.xml><?xml version="1.0" encoding="utf-8"?>
<sst xmlns="http://schemas.openxmlformats.org/spreadsheetml/2006/main" count="545" uniqueCount="289">
  <si>
    <t>Plan de Mejoramiento</t>
  </si>
  <si>
    <t>Implementación (Seguimiento OAP)</t>
  </si>
  <si>
    <t>Reporte Líder de Política (vigencia 2023 corte mayo)</t>
  </si>
  <si>
    <t>Fuente</t>
  </si>
  <si>
    <t>Actividades de Gestión/Recomendación FURAG</t>
  </si>
  <si>
    <t>Mejora a Implementar</t>
  </si>
  <si>
    <t>Fechas de Inicio</t>
  </si>
  <si>
    <t>Fechas de finalización</t>
  </si>
  <si>
    <t>Responsable</t>
  </si>
  <si>
    <t>% avance</t>
  </si>
  <si>
    <t>Seguimiento</t>
  </si>
  <si>
    <t>Cuantitativa
(Porcentaje de avance)</t>
  </si>
  <si>
    <t xml:space="preserve">Descripción cualitativa del avance de la mejora a implementar </t>
  </si>
  <si>
    <t>PLAN DE MEJORA FURAG 2021</t>
  </si>
  <si>
    <t>Formular y desarrollar un plan de seguimiento y monitoreo a las declaraciones de conflicto de interés por parte de los servidores públicos que laboran dentro de la entidad, con acciones y plazos concretos para su cumplimiento.</t>
  </si>
  <si>
    <t>Junio de 2022</t>
  </si>
  <si>
    <t>Diciembre 30 de 2022
Diciembre de 2023</t>
  </si>
  <si>
    <t>TH</t>
  </si>
  <si>
    <t>A mayo de 2023 se está a la espera de la circular de lineamientos para la actualización de dichas declaraciones generada por el DASCD para elaborar y expedir la circular interna para tal fin.</t>
  </si>
  <si>
    <t xml:space="preserve">Documentar las buenas practicas de la entidad en materia de Integridad que permitan alimentar la próximo intervención del Código. </t>
  </si>
  <si>
    <t>Octubre de 2021</t>
  </si>
  <si>
    <t>Marzo de 2022
Julio de 2022
Diciembre de 2022
Diciembre de 2023</t>
  </si>
  <si>
    <t>A mayo de 2023 Se continua a la espera de la elaboración de la ficha por parte de MIPG - Oficina Asesora de Planeación, con el fin de documentar las prácticas identificadas y así dar cumplimiento a esta acción.</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</si>
  <si>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</si>
  <si>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 xml:space="preserve">Diciembre de 2022
</t>
  </si>
  <si>
    <t>Se realizó presentación de los datos sobre integridad y conflictos de interés de la vigencia 2022 ante el CICCI.</t>
  </si>
  <si>
    <t>Seguimiento Oficina de Control Interno (Tercera Línea de Defensa)</t>
  </si>
  <si>
    <t>Porcentaje de avance</t>
  </si>
  <si>
    <t>Observaciones y/o recomendaciones</t>
  </si>
  <si>
    <t>ESTADO</t>
  </si>
  <si>
    <t>VIGENCIA 2023</t>
  </si>
  <si>
    <t xml:space="preserve">Estado </t>
  </si>
  <si>
    <t xml:space="preserve">Características </t>
  </si>
  <si>
    <t>Sin iniciar</t>
  </si>
  <si>
    <t>Cumplida</t>
  </si>
  <si>
    <t>Ejecutada al 100% y dentro de los plazos establecidos.</t>
  </si>
  <si>
    <t>Cumplida con observación y/o recomendación</t>
  </si>
  <si>
    <t>En ejecución</t>
  </si>
  <si>
    <t>Se encuentra en desarrollo y el plazo de ejecución no se ha vencido.</t>
  </si>
  <si>
    <t>Sin avance</t>
  </si>
  <si>
    <t>Actividades de Gestión</t>
  </si>
  <si>
    <t>Fecha de Inicio</t>
  </si>
  <si>
    <t>Fecha final</t>
  </si>
  <si>
    <t>Servicio a la Ciudadanía</t>
  </si>
  <si>
    <t>Constituir formalmente una dependencia o grupo de trabajo para la relación Estado-Ciudadano</t>
  </si>
  <si>
    <t>Se adelantaron dos (2) mesas de trabajo con la Dir. de Talento Humano y con la Oficina Asesora de Planeación, las cuales se realizaron los días 09 y 30 de marzo, en ellas se definieron las políticas a cargo de la nueva dependencia y la programación del plan de trabajo.</t>
  </si>
  <si>
    <t>Instalar señalización con imágenes en lengua de señas, en la entidad.</t>
  </si>
  <si>
    <t>Se realiza mesa de trabajo el día 11 de mayo en la cual la Dir. de Talento Humano informa que en los meses de enero y febrero inició con el proceso contractual, el cual se encuentra en etapa de presentación de aclaraciones y documentos solicitados (subsanaciones) por parte de los proponentes y se estima que quede adjudicado en el mes de mayo (Aprobación de las garantías de ejecución del contrato - etapa final).</t>
  </si>
  <si>
    <t>Instalar señalización con pictogramas en la entidad.</t>
  </si>
  <si>
    <t>Instalar señalización en otras lenguas o idiomas en la entidad.</t>
  </si>
  <si>
    <t>Instalar sistemas de información que guíen a las personas a través de los ambientes físicos de la entidad y mejoren su comprensión y experiencia del espacio (Wayfinding).</t>
  </si>
  <si>
    <t xml:space="preserve">Plan de Mejoramiento </t>
  </si>
  <si>
    <t>N°</t>
  </si>
  <si>
    <t>Plan mejora 2020</t>
  </si>
  <si>
    <t xml:space="preserve">La entidad permite que todos sus trámites sean realizados por medios electrónicos </t>
  </si>
  <si>
    <t>Implementar otros mecanismos que faciliten el acceso  a los diferentes servicios de la entidad.</t>
  </si>
  <si>
    <t xml:space="preserve">OAP-MIPG </t>
  </si>
  <si>
    <t>Se puso en operación el chat institucional a través de la pagina WEB y de igualmeanera se creo el vinculo al CHATICO en el pie de pagina de la pagina WEB institucional igualmente se socializo al interior de la entidad a través de la Boletina y se implemento el centro de relevo en la pagina web.</t>
  </si>
  <si>
    <t>Recomendaciones</t>
  </si>
  <si>
    <t xml:space="preserve">Realizar análisis a los informes de PQRS para la identificación de riesgos de fraude y corrupción y toma de acciones, adicionalmente registrarlos en la matriz de riesgo asociados al proceso. </t>
  </si>
  <si>
    <t xml:space="preserve">OAP MIPG </t>
  </si>
  <si>
    <t>Disponer en otras lenguas o idiomas la información que publica la entidad.</t>
  </si>
  <si>
    <t>Marzo de 2023: En la pagina web se tienen dos videos traducidos con lenguaje de señas y subtitulado.</t>
  </si>
  <si>
    <t>En la pagina Youtube de la pagina de la secretaria de la mujer, se encuentran publicados varios videos subtitulados y otros con lenguaje de señas.</t>
  </si>
  <si>
    <t>Sin observaciones</t>
  </si>
  <si>
    <t>Crear los expedientes electrónicos con los respectivos componentes tecnológicos (de autenticidad, integridad, fiabilidad, disponibilidad) que requiera la entidad.</t>
  </si>
  <si>
    <t>Diciembre de 2022</t>
  </si>
  <si>
    <t>Diciembre de 2023</t>
  </si>
  <si>
    <t>DGAF</t>
  </si>
  <si>
    <t xml:space="preserve">N° </t>
  </si>
  <si>
    <t>Generar productos y servicios desde el aprendizaje organizacional (construir sobre lo construido) para conservar su memoria institucional</t>
  </si>
  <si>
    <t>OAP- MIPG</t>
  </si>
  <si>
    <t>Implementar de manera fácil (relación costo - beneficio) los indicadores para hacer seguimiento y evaluación de la gestión de la entidad. Desde el sistema de control interno efectuar su verificación.</t>
  </si>
  <si>
    <t>Evaluar como se puede efectuar el cargue, seguimiento, control de los indicadores en Kawak de todos los procesos de la entidad</t>
  </si>
  <si>
    <t>OAP -MIPG</t>
  </si>
  <si>
    <t>Se realizó contacto con IDARTES para concretar reunión con ellos y explorar los desarrollos de su sistema de gestión, nos encontramos en espera del agendamiento.</t>
  </si>
  <si>
    <t xml:space="preserve">Fecha de Implementación </t>
  </si>
  <si>
    <t>Determinar las deficiencias de las actuaciones procesales por parte de los apoderados de la entidad en los estudios y/o análisis que realiza la entidad de los procesos que cursan o hayan cursado en su contra, con el fin de proponer correctivos.</t>
  </si>
  <si>
    <t>Incluir este aspecto en los informes judiciales semestrales o en los casos que se requiera al comité de conciliación.</t>
  </si>
  <si>
    <t>Se presento informe al comité de Conciliación</t>
  </si>
  <si>
    <t>RECOMENDACIONES FURAG 2022</t>
  </si>
  <si>
    <t>Definir los criterios para la selección de los apoderados externos de la entidad en el Comité de Conciliación.</t>
  </si>
  <si>
    <t>Elaborar un documento general que determine los criterios de selección de los apoderados externos de la entidad</t>
  </si>
  <si>
    <t>31 de Diciembre de 2022</t>
  </si>
  <si>
    <t>El documento se presentará a aprobación en el comité de conciliación - borrador de proyecto</t>
  </si>
  <si>
    <t>FORMULARIO FURAG 2021</t>
  </si>
  <si>
    <t>¿La entidad ha formulado directrices de conciliación?</t>
  </si>
  <si>
    <t>Adoptar en el comité de conciliación una directriz o lineamiento para la aplicabilidad de mecanismos de arreglo directo.</t>
  </si>
  <si>
    <t xml:space="preserve">Se emitió acuerdo No. 07 de 2022 </t>
  </si>
  <si>
    <t xml:space="preserve">                                                                                                                                                                                                                                                                                                                                                                                                             En los estudios y/o análisis que realiza la entidad de los procesos que cursan o hayan cursado en su contra, con el fin de proponer correctivos, se determina:</t>
  </si>
  <si>
    <t>Presentar un informe al comité de conciliación en el cual se identifiquen las actuaciones judiciales del semestre e identifique las deficiencias y correctivos si a ello hubiere lugar.</t>
  </si>
  <si>
    <t>Presentar informes que  identifiquen las actuaciones judiciales del semestre, deficiencias y correctivos si a ello hubiere lugar.</t>
  </si>
  <si>
    <t>¿La entidad cuenta con un plan y/o programa de entrenamiento y /o actualización para los abogados que llevan la defensa jurídica?</t>
  </si>
  <si>
    <t>Los abogadas/os de la Oficina Asesora jurídica participaron en los cursos  que se inscribieron,  los cuales trataron de los siguientes temas:  Defensor Jurídico -  Metodologías para la Defensa Jurídica del Estado, Actualización en derecho disciplinario,   Estrategias para Llegar a Acuerdos,  Seminario Internacional de Gestión Jurídica y Derecho Público del Distrito Capital.</t>
  </si>
  <si>
    <t>PLAN DE MEJORA 2021</t>
  </si>
  <si>
    <t>Iimplementar en los procesos de producción de información estadística lineamientos para la documentación de metadatos a partir de los estándares DDI y Dublin Core</t>
  </si>
  <si>
    <t>Implementar en los procesos de producción de información estadística  documentación de metadatos, a partir de los estándares DDI y Dublin Core.</t>
  </si>
  <si>
    <t>Dado que en 2023 no se ha hecho operaciones estadisticas que impliquen el levantamiento de información no se reporta avance</t>
  </si>
  <si>
    <t>Implementar en los procesos de producción de información estadística de la entidad, el estándar SDMX para la difusión o transmisión de datos.</t>
  </si>
  <si>
    <t>Implementar en los procesos de producción de información estadística  el estándar SDMX</t>
  </si>
  <si>
    <t>Publicar en la página web, los protocolos de transferencia de datos de operaciones estadísticas, para disposición de los grupos de valor de la entidad..</t>
  </si>
  <si>
    <t xml:space="preserve">Se avanzó en el modelo de transferencia de datos para SIMISIONAL 2.0 </t>
  </si>
  <si>
    <t>Incluir los procesos de anonimización de las bases de datos, en la documentación de los registros administrativos de la entidad</t>
  </si>
  <si>
    <t>Incluir los procesos de anonimización de las bases de datos, en la documentación de los registros administrativos de la entidad.</t>
  </si>
  <si>
    <t>Incluir la periodicidad, en la documentación metodológica de las operaciones estadísticas de la entidad.</t>
  </si>
  <si>
    <t>Incluir el objetivo, en la ficha técnica de los registros administrativos de la entidad.</t>
  </si>
  <si>
    <t>Se avanzó en incluir el objetivo en la ficha técnica de los registros administrativos de la entidad, se anexan hojas de vida publicadas</t>
  </si>
  <si>
    <t>Establecer, a partir de las conclusiones y propuestas desarrolladas en los ejercicios de diálogo de la rendición de cuentas, acciones de mejora frente a los posibles fallos detectados y los resultados de la gestión.</t>
  </si>
  <si>
    <t>Dentro de las acciones adelantadas en la rendicion de cuentas la ciudadanía no refirio acciones de este proceso</t>
  </si>
  <si>
    <r>
      <t xml:space="preserve">El documento del proyecto de Acuerdo fue presentado al Comité de Conciliación para su aprobación de sesión del  15 </t>
    </r>
    <r>
      <rPr>
        <sz val="11"/>
        <color rgb="FF000000"/>
        <rFont val="Times New Roman"/>
        <family val="1"/>
      </rPr>
      <t>de diciembre de 2022</t>
    </r>
  </si>
  <si>
    <t xml:space="preserve">Seguimiento a la ejecución de la mejora a implementar </t>
  </si>
  <si>
    <t xml:space="preserve">Seguimiento </t>
  </si>
  <si>
    <t xml:space="preserve">Se recomienda establecer indicadores medibles  en el que que se identifique por ejemplo el  número del parámetro y con base en ello, poder determinar un avance porcentual objetivo de acuerdo con las evidencias aportadas. </t>
  </si>
  <si>
    <t xml:space="preserve">De  acuerdo con lo informado por la Líder de Política no se dio aplicación de la mejora a implementar, en virtud de que el proceso no recibió propuestas en el marco de la Rendición de Cuentas, motivo por el que no presenta avances. </t>
  </si>
  <si>
    <t xml:space="preserve">De acuerdo con el link aportado por el lider de política se observo el visualizador de datos del OMEG que contiene indicadores por atención, violencias (Sistema violeta) y calidad de vida. </t>
  </si>
  <si>
    <t xml:space="preserve">De  acuerdo con lo informado por la Líder de Política no se dio aplicación de la mejora a implementar, en virtud de que no se han realizado operaciones estadísticas </t>
  </si>
  <si>
    <t>Analizar si se requiere dar continuidad con la mejora a implementar para la vigencia 2023.</t>
  </si>
  <si>
    <t>Implementar en los procesos de producción de información estadística de la entidad, los lineamientos del proceso estadístico definidos por el DANE y la Norma técnica de la calidad estadística definida por el DANE.</t>
  </si>
  <si>
    <t>Implementar en los procesos de producción de información estadística la Guía de metadatos de registros administrativos (DANE).
Guía del DANE: https://www.dane.gov.co/files/sen/registros-administrativos/guia-metadatos-registro-administrativo.pdf</t>
  </si>
  <si>
    <t>Actividad finalizada en la vigencia 2022.</t>
  </si>
  <si>
    <t>El líder de política no reporto información frente a la presente mejora</t>
  </si>
  <si>
    <t xml:space="preserve">No se cuenta con reporte descripción cualitativa y cuantitativa por parte del Líder de Política que permita identificar las gestiones realizadas en la vigencia 2023.  </t>
  </si>
  <si>
    <t xml:space="preserve">Al momento de la solicitudes de información se recomienda diligenciar la completitud de la información que se pide con el propósito de poder identificar si la mejora a implementar presento avances. </t>
  </si>
  <si>
    <r>
      <t>De acuerdo con la informaciòn remitida por el lìder de la polìtica en cuanto a la ejecuciòn de la acciòn o mejora:</t>
    </r>
    <r>
      <rPr>
        <i/>
        <sz val="11"/>
        <color theme="1"/>
        <rFont val="Times New Roman"/>
        <family val="1"/>
      </rPr>
      <t xml:space="preserve"> "Implementar otros mecanismos que faciliten el acceso  a los diferentes servicios de la entidad.", </t>
    </r>
    <r>
      <rPr>
        <sz val="11"/>
        <color theme="1"/>
        <rFont val="Times New Roman"/>
        <family val="1"/>
      </rPr>
      <t xml:space="preserve">se pudo evidenciar que mediante correo electrònico de fecha febrero 22 de 2023 a la  Subsecretaria de Gestiòn Corporativa, se solicito la incorporaciòn en la pagìna Web de la SdMujer de la Herramienta Chatico, adicionalmente se hizo socialización de dicho servicio digital a traves de  la boletina del 03 de marzo de 2023, información que se pudo corroborar en la revisión a la página web institucional.  por lo anterior se evidencia avance al 100% de la acciòn o mejora a implementar. </t>
    </r>
  </si>
  <si>
    <t>Se esta solicitando asesoria por parte del DAFP.
Dic. Se realizó una reunión con Paula Paez de la Secretaría General  y esta pendiente reunión con los misionales de los servicios inscritos en el Suit para revisar temas de racionalización en aspectos tecnológicos.
Ago 2022: Se asistió a reunión con la Secretaría General y entidades priorizadas para los lineamientos de la implementación de " Chatico" .
Noviembre de 2022: El tema lo tiene Atención a la Ciuadanía como líder de la política, el seguimiento a la política de servicio a al ciudadanía se realizará en el mes de diciembre.
Marzo de 2023: Se desarrollo el chat de la entidad en la pagina web para atención a la ciudadanía y hacemos parte de CHATICO y se implemento el centro de relevo en la pagina web</t>
  </si>
  <si>
    <r>
      <t>Ago 2022:</t>
    </r>
    <r>
      <rPr>
        <sz val="11"/>
        <color rgb="FF000000"/>
        <rFont val="Times New Roman"/>
        <family val="1"/>
      </rPr>
      <t xml:space="preserve"> Se ajustó el procedimiento PG-PR-3 en su V4, donde se incluye en la actividad No. 1 los informes de gestión de las PQRS y de atención a la ciudadanía como consulta para identificar riesgos de corrupción.</t>
    </r>
    <r>
      <rPr>
        <b/>
        <sz val="11"/>
        <color rgb="FF000000"/>
        <rFont val="Times New Roman"/>
        <family val="1"/>
      </rPr>
      <t xml:space="preserve">
Noviembre de 2022: </t>
    </r>
    <r>
      <rPr>
        <sz val="11"/>
        <color rgb="FF000000"/>
        <rFont val="Times New Roman"/>
        <family val="1"/>
      </rPr>
      <t xml:space="preserve">Se incluirá en el acta de seguimiento cuatrimestral de riesgos el campo de análisis, con el fin de garantizar que el informe de PQRS lo tomen como insumo para análisis cuatrimestral.
</t>
    </r>
    <r>
      <rPr>
        <b/>
        <sz val="11"/>
        <color rgb="FF000000"/>
        <rFont val="Times New Roman"/>
        <family val="1"/>
      </rPr>
      <t xml:space="preserve">Marzo de 2023: </t>
    </r>
    <r>
      <rPr>
        <sz val="11"/>
        <color rgb="FF000000"/>
        <rFont val="Times New Roman"/>
        <family val="1"/>
      </rPr>
      <t>Se incluyó en el procedimiento y se incluyó en el acta de seguimiento cuatrimestral y se socializará en la reunión de mesa de enlaces del día 10 de marzo de 2023</t>
    </r>
  </si>
  <si>
    <t xml:space="preserve">Evaluar información proveniente de quejas y denuncias de los usuarios para la identificación de riesgos de fraude y corrupción.
</t>
  </si>
  <si>
    <t xml:space="preserve">Se actualizó el procedimiento de riesgos PG-PR-3 donde se incluyen los informes de PQRS de atención a la ciudadanía como consulta antes de desarrollar la metodología, igualmente se incluye un numeral de verificación de los informes de PQRS en las actas de seguimiento a riesgos, con el fin de ser insumo para detectar posibles actos de corrupción. </t>
  </si>
  <si>
    <t xml:space="preserve">De acuerdo con la informaciòn remitida por el lìder de la polìtica en cuanto a la ejecuciòn de la acciòn o mejora, se evidencio la actualziaciòn del procedimiento PG-PR-3 Administración de Riesgos de Gestión, Corrupción y SARLAFT versiòn 6 con fecha de emisión del 30 de mayo 2023 en el que se observó que en la actividad N° 1 se incluyo lo relacionado con el análisis de informes PQRS. </t>
  </si>
  <si>
    <t>De acuerdo con los soportes aportados se evidenció que los videos elaborados por la Entidad cuentan con traducción en lengua de señas, acorde con las recomendaciones dadas desde el FURAG.</t>
  </si>
  <si>
    <t>Diciembre de 2022
Diciembre de 2023</t>
  </si>
  <si>
    <t>Ha realizado actividades de prevención de emergencias y atención de desastres en archivos</t>
  </si>
  <si>
    <t>Desarrollar actividades de prevención de emergencias y atención desastres en archivo</t>
  </si>
  <si>
    <t>Se adquirieron los insumos que faltaban para la conformación de los kits de emergencia en un 100%. Octubre de 2022: Distribución de los kits a los 23 espacios de almacenamiento de archivo de la SDMujer ( edificio elemento, Casas de Igualdad, Casa de todas, archivo central)</t>
  </si>
  <si>
    <t xml:space="preserve">Se observa que la mejora a implementar finalizaba su ejecución en diciembre de 2022, no obstante en revisión del Plan de Mejora FURAG formulado para la vigencia 2022 no se vio reflejada su inclusión. </t>
  </si>
  <si>
    <t>POLÍTICA DE GESTIÓN</t>
  </si>
  <si>
    <t>CUMPLIDA</t>
  </si>
  <si>
    <t>% AVANCE REPORTADO LÍDER DE POLÍTICA</t>
  </si>
  <si>
    <t>% AVANCE REPORTADO OAP</t>
  </si>
  <si>
    <t xml:space="preserve">% AVANCE REVISIÒN OCI </t>
  </si>
  <si>
    <t>NIVEL DE CUMPLIMIENTO VERIFICADO POR LA OCI</t>
  </si>
  <si>
    <t>INTEGRIDAD</t>
  </si>
  <si>
    <t>0 a 59%</t>
  </si>
  <si>
    <t>DEFENSA JURÍDICA</t>
  </si>
  <si>
    <t>De 60 a 79%</t>
  </si>
  <si>
    <t>SERVICIO AL CIUDADANO</t>
  </si>
  <si>
    <t>de 80 a 100%</t>
  </si>
  <si>
    <t>SEGUIMIENTO Y EVALUACIÓN DEL DESEMPEÑO INSTITUCIONAL</t>
  </si>
  <si>
    <t>GESTIÓN DOCUMENTAL</t>
  </si>
  <si>
    <t>TRANSPARENCIA, ACCESO A LA INFORMACIÓN PÚBLICA Y LUCHA CONTRA LA CORRUPCIÓN</t>
  </si>
  <si>
    <t>GESTIÓN ESTADÍSTICA</t>
  </si>
  <si>
    <t>TOTAL</t>
  </si>
  <si>
    <t xml:space="preserve">No DE MEJORAS A IMPLEMENTAR </t>
  </si>
  <si>
    <t>La mejora a implementar no ha iniciado su ejecución para la vigencia 2023</t>
  </si>
  <si>
    <t>SIN INICIAR</t>
  </si>
  <si>
    <t xml:space="preserve">EN EJECUCIÓN </t>
  </si>
  <si>
    <t xml:space="preserve">SIN AVANCE </t>
  </si>
  <si>
    <t>Resumen resultados seguimiento Plan FURAG 2023</t>
  </si>
  <si>
    <t>31 de julio de 2022
Agosto 31 de 2022</t>
  </si>
  <si>
    <t>ANEXO 3. MATRIZ VERIFICACIÓN CUMPLIMIENTO PLAN FURAG POLÍTICA DEFENSA JURIDICA 2023</t>
  </si>
  <si>
    <t>ANEXO 3. MATRIZ VERIFICACIÓN CUMPLIMIENTO PLAN FURAG POLÍTICA DE INTEGRIDAD 2023</t>
  </si>
  <si>
    <t xml:space="preserve">TOTAL PROMEDIO DEL PLAN FURAG INTEGRIDAD </t>
  </si>
  <si>
    <t xml:space="preserve">TOTAL PROMEDIO PLAN FURAG DEFENSA JURÍDICA </t>
  </si>
  <si>
    <t>Plan mejora 2021</t>
  </si>
  <si>
    <t>Tener capacidad en la línea de atención telefónica, el PBX o conmutador de la entidad para grabar llamadas de etnias y otros grupos de valor que hablen en otras lenguas o idiomas diferentes al castellano para su posterior traducción.</t>
  </si>
  <si>
    <t>Servicio a al Ciudadanía / Dependencias correspondientes</t>
  </si>
  <si>
    <t>Contar con un menú interactivo con opciones para la atención de personas con discapacidad en la línea de atención telefónica, el PBX o conmutador de la entidad.</t>
  </si>
  <si>
    <t>Contar con operadores que conocen y hacen uso de herramientas como el Centro de Relevo o Sistema de Interpretación en línea - SIEL para la atención de personas con discapacidad auditiva en la línea de atención telefónica, el PBX o conmutador de la entidad.</t>
  </si>
  <si>
    <t>Tener operadores que pueden brindar atención a personas que hablen otras lenguas o idiomas (Ej.: etnias) en la línea de atención telefónica, el PBX o conmutador de la entidad.</t>
  </si>
  <si>
    <t>Contar en la entidad con un procedimiento para traducir la información pública que solicita un grupo étnico a su respectiva lengua.</t>
  </si>
  <si>
    <t>Aprobar recursos para la adquisición e instalación de tecnología que permita y facilite la comunicación y publicación de información para personas con discapacidad auditiva, con el fin de promover la accesibilidad y atender las necesidades particulares.</t>
  </si>
  <si>
    <t>Identificar los proyectos que cuentan con recursos para adquirir tecnología enfocada a que facilite la comunicación con personas con discapacidad auditiva.</t>
  </si>
  <si>
    <t>Asesorarse en temas de discapacidad física para mejora de la accesibilidad de los usuarios a los trámites y servicios de la entidad.</t>
  </si>
  <si>
    <t>Asesorarse en temas de discapacidad psicosocial (mental) o intelectual (cognitiva) para mejora de la accesibilidad de los usuarios a los trámites y servicios de la entidad.</t>
  </si>
  <si>
    <t>Contar con herramientas de caracterización de los documentos para evaluar la complejidad de los documentos utilizados para comunicarse con sus grupos de valor (formularios, guías, respuestas a derechos de petición, etc.) en la entidad.</t>
  </si>
  <si>
    <t>Pendiente para realizar la consulta con el DAFP y formular la actividad.</t>
  </si>
  <si>
    <t>No hay reporte de información por parte del proceso en virtud de que la mejora fue implementada en la vigencia 2022</t>
  </si>
  <si>
    <t>Cumplida en la vigencia 2022</t>
  </si>
  <si>
    <t>CUMPLIDA EN LA VIGENCIA 2022</t>
  </si>
  <si>
    <t>El detalle del cumplimiento de la mejora a implentar se relaciono en el plan de mejora FURAG 2022</t>
  </si>
  <si>
    <t xml:space="preserve">De conformidad con la información verificada se  observó que la mejora a implementar se ejecuto en la vigencia 2022, no obstante se inlcuyo en el plan de mejora FURAG formulado para la vigencia 2023.  </t>
  </si>
  <si>
    <t xml:space="preserve">Al corte de la presente auditoria no se había efectuado seguimiento por parte de la Oficina Asesora de Planeación </t>
  </si>
  <si>
    <t>Al corte de la presente auditoria no se había efectuado seguimiento por parte de la Oficina Asesora de Planeación</t>
  </si>
  <si>
    <t>Recomendaciones FURAG 2022</t>
  </si>
  <si>
    <t>TOTAL PROMEDIO PLAN FURAG SERVICIO A LA CIUDADANÍA</t>
  </si>
  <si>
    <t>ANEXO 3. MATRIZ VERIFICACIÓN CUMPLIMIENTO PLAN FURAG POLÍTICA SERVICIO A LA CIUDADANÍA 2023</t>
  </si>
  <si>
    <t>30/12/2022
30/12/2024</t>
  </si>
  <si>
    <t>Se realizó la socialización de mapas de conocimiento al interior de la entidad, que fue dirigida por la Dirección Distrital de Desarrollo Institucional de la Secretaria General de la Alcaldía Mayor de Bogotá.
Se elaboró correo solicitando el enlace de mapas de conocimiento</t>
  </si>
  <si>
    <t>Evaluar los resultados del uso de los documentos traducidos a lenguaje claro en la entidad</t>
  </si>
  <si>
    <t xml:space="preserve">Diseñar mecanismos de medición y evaluación para su implementación </t>
  </si>
  <si>
    <t>OAP- MIPG - Servicio al Ciudadano</t>
  </si>
  <si>
    <t>Cuantitativa (Porcentaje de avance)</t>
  </si>
  <si>
    <t xml:space="preserve">TOTAL PROMEDIO PLAN FURAG SEGUIMIENTO Y EVALUACIÓN DEL DESEMPEÑO INSTITUCIONAL </t>
  </si>
  <si>
    <t>ANEXO 3. MATRIZ VERIFICACIÓN CUMPLIMIENTO PLAN FURAG POLÍTICA SEGUIMIENTO Y EVALUACIÓN DEL DESEMPEÑO INSTITUCIONAL  2023</t>
  </si>
  <si>
    <t>ANEXO 3. MATRIZ VERIFICACIÓN CUMPLIMIENTO PLAN FURAG POLÍTICA GESTIÓN DOCUMENTAL 2023</t>
  </si>
  <si>
    <t xml:space="preserve">TOTAL PROMEDIO PLAN FURAG GESTIÓN DOCUMENTAL </t>
  </si>
  <si>
    <t>TOTAL PROMEDIO PLAN FURAG TRANSPARENCIA Y ACCESO A LA INFORMACIÓN</t>
  </si>
  <si>
    <t>ANEXO 3. MATRIZ VERIFICACIÓN CUMPLIMIENTO PLAN FURAG POLÍTICA TRANSPARENCIA, ACCESO A LA INFORMACIÓN PÚBLICA Y LUCHA CONTRA LA CORRUPCIÓN 2023</t>
  </si>
  <si>
    <t>TOTAL PROMEDIO PLAN FURAG GESTIÓN ESTADÍTICA</t>
  </si>
  <si>
    <t xml:space="preserve">Si bien se aportaron evidencias, la información a la que dirige el link no muestra las fichas técnicas elaboradas que permitan identificar que se incluyo el objetivo de acuerdo con la mejora a implementar por cuanto no se determina porcentaje de avance de ejecución.  </t>
  </si>
  <si>
    <t xml:space="preserve">El líder de política aporto coo evidencia un arhivo en HTML del SIMISIONAL, que contiene el modelo o estructura para la transferencia de datos de la información registrada en dicho aplicativo. 
Para finalizar y teniendo en cuenta que no se tiene un parámetro de medición de la mejora a implementar, se asigna como porcentaje de avance el reportado por la líder de política. </t>
  </si>
  <si>
    <t>NO SATISFACTORIO</t>
  </si>
  <si>
    <t>SATISFACTORIO</t>
  </si>
  <si>
    <t>SOBRESALIENTE</t>
  </si>
  <si>
    <t>Adelantar las gestiones correspondientes para el desarrollo de la mejora a implementar</t>
  </si>
  <si>
    <t>Indique el porcentaje de certificaciones y constancias de la entidad que podían hacerse en línea respecto del total de certificaciones y constancias que existían en la entidad</t>
  </si>
  <si>
    <t>"Desarrollar las certificaciones con funciones "</t>
  </si>
  <si>
    <t>Se dio cumplimiento a dicha acción en la vigencia 2022.</t>
  </si>
  <si>
    <t>Designar un líder, área o grupo responsable de la formulación, implementación y seguimiento de gestión de la política de integridad que incluya la gestión preventiva de conflictos de interés a través del Comité de Gestión y Desempeño Institucional.</t>
  </si>
  <si>
    <t>Julio de 2021</t>
  </si>
  <si>
    <t>"Septiembre de 2021 Diciembre de 2021 Abril de 2022 Junio de 2022"</t>
  </si>
  <si>
    <t>"Construir un mecanismo de recolección de información (Encuesta y/o grupos de intercambio) en el cual la entidad pueda hacer seguimiento a las observaciones de los servidores públicos en el proceso de la implementación del Código de Integridad. Preparar las actividades que se implementarán en el afianzamiento del Código de Integridad. "</t>
  </si>
  <si>
    <t>Implementar a través del Grupo de Gestoras y Gestores de Integridad de la Entidad el seguimiento de las observaciones recibidas.</t>
  </si>
  <si>
    <t>"Diciembre de 2021 Diciembre 2022 "</t>
  </si>
  <si>
    <t>"Se dio cumplimiento a dicha acción en la vigencia 2022. Se continuo con la aplicación de la encuesta sobre acciones de integridad realizadas, esta vez para la vigencia 2022 y se socializó con las y los gestores de integridad."</t>
  </si>
  <si>
    <t>"Analizar los resultados obtenidos en la implementación de las acciones del Código de Integridad: 1. Identificar el número de actividades en las que se involucró al servidor público con los temas del Código. 2. Grupos de intercambio"</t>
  </si>
  <si>
    <t>"Diciembre de 2021 Abril de 2022 Diciembre de 2022"</t>
  </si>
  <si>
    <t>"Se realizó la actividad participativa “polinizadoras de valores”. Se realizaron publicaciones sobre el código de integridad en la boletina de la Entidad. Se realizó la encuesta sobre las acciones adelantadas durante la vigencia 2022. Se socializaron los resultados de la encuesta mencionada anteriormente con las y los gestores de integridad de la Entidad. Se realizaron presentaciones ante el comité de MIPG y el CICCI respecto de la vigencia 2022."</t>
  </si>
  <si>
    <t>Responsabilidades de la Alta dirección y Comité Institucional de Coordinación de Control Interno (línea estratégica): Monitorear y supervisar el cumplimiento e impacto del plan de desarrollo del talento humano y determinar las acciones de mejora correspondientes, por parte del área de talento humano</t>
  </si>
  <si>
    <t>"TH - Evaluaciones de planes institucionales - que acciones de mejora se tienen Solicitar a TH el plan de mejora producto de las evaluaciones de resultados de planes institucionales del 2020 - Efectividad - cuantitativo y cualitativa Dejar un documento de mejoras para mejorar el plan del siguiente año"</t>
  </si>
  <si>
    <t>Noviembre de 2021</t>
  </si>
  <si>
    <t>Febrero de 2022</t>
  </si>
  <si>
    <t>"Noviembre: Se dejará una vez se realice el plan del siguiente año 
Marzo: Se realizan las evaluaciones a los planes y se generó el nuevo plan 2022 Validar el nuevo plan"</t>
  </si>
  <si>
    <t>"Fomentar desde la Alta Dirección espacios de participación para todo el personal, para armonizar los valores del servicio público con los códigos de ética institucional, implementar jornadas de difusión y herramientas pedagógicas para desarrollar el hábito de actuar de forma coherente con ellos. Desde el sistema de control interno efectuar su verificación. Promover que la Alta Dirección participe en las actividades de socialización del código de integridad y principios del servicio público. Desde el sistema de control interno efectuar su verificación. Evaluar el nivel de interiorización de los valores por parte de los servidores públicos. "</t>
  </si>
  <si>
    <t>"Diciembre de 2021 Marzo de 2022"</t>
  </si>
  <si>
    <t>"Se realizó la actividad participativa “polinizadoras de valores”. Se realizó la encuesta sobre las acciones adelantadas durante la vigencia 2022. Se socializaron los resultados de la encuesta mencionada anteriormente con las y los gestores de integridad de la Entidad."</t>
  </si>
  <si>
    <t>Implementar mecanismos de evaluación sobre el nivel de interiorización de los valores por parte de los servidores públicos. Desde el sistema de control interno efectuar su verificación. .</t>
  </si>
  <si>
    <t>Actividades de concursos e iniciativas que se realizan - dejar documentadas cada una para sus evidencias</t>
  </si>
  <si>
    <t>RECOMENDACIONES FURAG 2021</t>
  </si>
  <si>
    <t xml:space="preserve">Sin registro de información </t>
  </si>
  <si>
    <t>Capacitación con la Secretaria de Planeación</t>
  </si>
  <si>
    <t>Acompañamiento Luz Karime Bernal, referente del sector mujer desde la SDP</t>
  </si>
  <si>
    <t>ANEXO 3. MATRIZ VERIFICACIÓN CUMPLIMIENTO PLAN FURAG POLÍTICA GESTIÓN INFORMACIÓN ESTADÍSTICA 2023</t>
  </si>
  <si>
    <t>Socializar y publicar fechas de declaraciones de bienes y rentas y conflicto de interés - SIDEAP y para Directivas</t>
  </si>
  <si>
    <t xml:space="preserve">Junio de 2022: En correo se han enviado a todas las servidoras y servidores para que desarrollen la actualización de conflicto de interés y declaración de bienes y servicio
Octubre de 2022: Se realizó seguimiento a las declaraciones de bienes y renta SIDEAP y se culmino, esta en proceso de recordar las declaraciones del SIGEP
Mayo de 2023: Se tiene establecido generar una circular y correos electrónicos a las directivas y a servidores públicos de la entidad recordándoles la actualización de declaración de bienes y rentas y conflicto de interés. </t>
  </si>
  <si>
    <t xml:space="preserve">De acuerdo con lo informado por el líder de política al corte del presente seguimiento para  la actividad de gestión no se han culminado las gestiones que se están adelantando por cuanto no presenta avance en su ejecución. </t>
  </si>
  <si>
    <t>"Noviembre 2021: Esta pendiente ajuste de error por parte de Tecnología la certificación laboral Básica para poder continuidad a la certificación con funciones. Junio de 2022: Esta desarrollado las certificaciones con funciones"</t>
  </si>
  <si>
    <t>El detalle del cumplimiento de la mejora a implementar se relaciono en el plan de mejora FURAG 2022</t>
  </si>
  <si>
    <t xml:space="preserve">De conformidad con la información verificada se  observó que la mejora a implementar se ejecuto en la vigencia 2022 de acuerdo a lo programado, no obstante se incluyó en el plan de mejora FURAG formulado para la vigencia 2023.  </t>
  </si>
  <si>
    <t>"Elaboración del Documento de estrategia de conflicto de interés Elaborar el informe de estadísticas de cantidad de casos que se presentan por conflicto de interés y seguimiento a la gestión de integridad y presentar a comité de MIPG"</t>
  </si>
  <si>
    <t>"Noviembre: Se pedirán reportes de los casos presentados durante la vigencia 2021 en as diferentes instancias Marzo: No se recibieron casos de conflicto de interés y se presentará a comité de MIPG los resultados de la encuesta. Junio 2022: Se ha presentado un caso de conflicto de interés y se esta analizando para presentar en comité de MIPG"</t>
  </si>
  <si>
    <t>El detalle del cumplimiento de la mejora a implementar se relaciono en el plan de mejora FURAG 2022.</t>
  </si>
  <si>
    <t>"Noviembre: Se realizará actividad el 02 de diciembre de 2021 Marzo: Se iniciará con el equipo de gestoras de integridad Junio de 2022: Se realizó una encuesta y se socializó con el equipo de gestoras de integridad y se han tomado las acciones y se reúnen cada mes para organizar el cronograma mensual Mayo de 2023: Se realizó encuesta y se socializaron los resultados con equipo de gestores y se realizaron actividades con el equipo - Boletina y actividad polinizadoras de valores"</t>
  </si>
  <si>
    <t>"Realizar informe con el análisis de los resultados de las actividades a ejecutar Llevar resultados a comité de MIPG"</t>
  </si>
  <si>
    <t>"Noviembre: Se realizará actividad el 02 de diciembre de 2021 Marzo: Se iniciará con el equipo de gestoras de integridad Junio de 2022: Se han desarrollado diferentes actividades se socializarán en comité de Julio de 2022 Octubre de 2022: Se socializo el plan de integridad en comité de MIPG No de julio Mayo de 2023: Se presento al comité MIPG los resultados dos de las actividades ejecutadas - agosto y diciembre de 2022 e igualmente se llevo al comité de control interno en Diciembre de 2022"</t>
  </si>
  <si>
    <t>Dejar documentadas las mejores prácticas en el informe de resultados de apropiación del código de integridad.</t>
  </si>
  <si>
    <t>Marzo de 2022: Se implementará de acuerdo a los resultado obtenidos de la encuesta realizada.
Junio de 2022: Se documentará las buenas practicas por TH y se registrarán en ficha que elaborará MIPG para dejarlos en KAWAK Buenas Practicas para la entidad
Octubre: Pendiente Documentación en ficha
Mayo de 2023: Se encuentra en análisis el formato de ficha de buenas prácticas, dado que esta será transversal para la entidad.</t>
  </si>
  <si>
    <t>Realizar actividades de difusión y apropiación de los valores y código de integridad</t>
  </si>
  <si>
    <t>"Noviembre: Se tiene planeada realizar el 2 de diciembre de 2021 una actividad interactiva sobre integridad Marzo: Se realizaron actividades y se tiene un informe que se adjunto al PAAC"</t>
  </si>
  <si>
    <t>"Noviembre: Se tiene planeada realizar el 2 de diciembre de 2021 una actividad interactiva sobre integridad y se realizará una encuesta de impacto Marzo: Se realizó encuesta sobre actividades adelantadas en el 2021 a toda la entidad"</t>
  </si>
  <si>
    <t>Presentar al comité de control interno el cumplimiento de valores y principios del servicio publico dando cumplimiento a lo pedido en la recomendación
Definir como opera el botón de denuncias - Atención a la Ciudadanía y Control Disciplinario</t>
  </si>
  <si>
    <t>Junio de 2022: Se revisará botón de denuncias con control disciplinario
Octubre de 2022: Revisar el botón de denuncias con control disciplinario y efectuar el análisis del informe de auditoria el cumplimiento a valores y principios y presentar en diciembre a CICI
Mayo de 2023: Se presentó al comité de control interno en diciembre el cumplimiento de las estadísticas de conflicto de interés que se recibieron y tramitaron.</t>
  </si>
  <si>
    <t>El detalle del cumplimiento de la mejora a implementar se relaciono en el plan de mejora FURAG 2023</t>
  </si>
  <si>
    <t>El detalle del cumplimiento de la mejora a implementar se relaciono en el plan de mejora FURAG 2024</t>
  </si>
  <si>
    <t>El detalle del cumplimiento de la mejora a implementar se relaciono en el plan de mejora FURAG 2025</t>
  </si>
  <si>
    <t>El detalle del cumplimiento de la mejora a implementar se relaciono en el plan de mejora FURAG 2026</t>
  </si>
  <si>
    <t xml:space="preserve">De conformidad con la información aportada se  observó que la mejora a implementar se ejecuto en la vigencia 2022 de acuerdo a lo programado, no obstante se incluyó en el plan de mejora FURAG formulado para la vigencia 2023.  </t>
  </si>
  <si>
    <t>Se sustentará con las capacitaciones o entrenamientos a abogados de secretaria jurídica</t>
  </si>
  <si>
    <t>Se realizaron cursos por parte del área jurídica</t>
  </si>
  <si>
    <t xml:space="preserve">Se presentaron los informes al Comité de Conciliación valorando las actuaciones procesales adelantadas para la representación judicial. </t>
  </si>
  <si>
    <t>Adoptar Acuerdo para la finalidad propuesta</t>
  </si>
  <si>
    <t>Se presentará en el próximo comité de conciliación</t>
  </si>
  <si>
    <t>Revisar con la dependencia correspondiente para determinar las necesidades tecnológicas para implementar la actividad.</t>
  </si>
  <si>
    <t xml:space="preserve">De conformidad con la información verificada se  observó que la mejora a implementar se ejecuto en la vigencia 2022, no obstante se incluyó en el plan de mejora FURAG formulado para la vigencia 2023.  </t>
  </si>
  <si>
    <t>Hacer contacto con el Ministerio de cultura para elaborar el procedimiento respectivo.</t>
  </si>
  <si>
    <t>Realizar un diagnóstico de la viabilidad de creación de la dependencia, de acuerdo con los lineamientos de la Alcaldía Mayor.</t>
  </si>
  <si>
    <t xml:space="preserve">De acuerdo a los soportes remitidos por  el líder de la política, se evidenció que se efectuaron 2 reuniones de seguimiento para la implementación de la acción o mejora a implementar, con fechas 9 y 30 de marzo de 2023. Sin embargo, teniendo en cuenta que no se tiene un parámetro de medición de la mejora a implementar, se asigna como porcentaje de avance el reportado por la líder de política. </t>
  </si>
  <si>
    <t xml:space="preserve">Se recomienda establecer indicadores medibles  en el que  se identifique por ejemplo el  número del parámetro y con base en ello, poder determinar un avance porcentual objetivo de acuerdo con las evidencias aportadas. </t>
  </si>
  <si>
    <t>Elaborar e instalar la señalización inclusiva en la entidad.</t>
  </si>
  <si>
    <t xml:space="preserve">De acuerdo a los soportes remitidos por  el líder de la política, se evidencio que se efectuó una  reunión de seguimiento como mesa de trabajo para la implementación de la acción o mejora, con fecha 11 de mayo de  2023. Sin embargo, teniendo en cuenta que no se tiene un parámetro de medición de la mejora a implementar, se asigna como porcentaje de avance el reportado por la líder de política. </t>
  </si>
  <si>
    <t>Apropiar los lineamientos establecidos por la Veeduría Distrital basados en la NTC 6047.</t>
  </si>
  <si>
    <t>pendiente averiguar con dirección de enfoque para realizar mesa de trabajo para revisar el tema</t>
  </si>
  <si>
    <t xml:space="preserve">Revisada la evidencia aportada por la  Oficina Asesora de Planeaciòn  en cuanto al seguimiento efectuado, esta oficina  anexo evidencias  que tratan de Correo Electrónico de fecha mayo 30 de 2023 para conocer de las buenas prácticas relacionadas con la herramienta institucional implementada para el Sistema de Gestión de Calidad en IDARTES. Para finalizar y teniendo en cuenta que no se tiene un parámetro de medición de la mejora a implementar, se asigna como porcentaje de avance el reportado por la líder de política. </t>
  </si>
  <si>
    <t>Realizar el diagnóstico e identificar el alcance para determinar las fuentes de información estratégicas.</t>
  </si>
  <si>
    <t>Dic. Se asistió a las capacitaciones realizadas por la DDDI y DAFP, denominado cumbre del conocimiento para los lineamientos y orientaciones sobre construcción de los mapas del conocimiento
Nov 2022: Se esta elaboran el plan de trabajo para implementar mapas de conocimiento
Marzo 2023: Se presentó en diciembre del 2022 el plan de trabajo de construcción de mapas de conocimiento en el comité institucional de gestión y desempeño</t>
  </si>
  <si>
    <t xml:space="preserve">Para la presente mejora a implementar el líder de política aportó lo siguiente:
a. Documento que contiene soportes de la asistencia técnica brindada a la entidad y realizada por la Dirección de Desarrollo Institucional, la cual fue desarrollada el 17 de mayo de 2023  en dicha sesión se aborda que es un mapa de conocimiento, para que sirve y etapas de su construcción. 
b. Soporte de proyección de correo electrónico para levantamiento de Mapas de Conocimiento. 
Por lo anterior se observa que se están desarrollando acciones orientadas al cumplimiento de la mejora a implementar, sin embargo, teniendo en cuenta que no se tiene un parámetro de medición de la mejora a implementar, se asigna como porcentaje de avance el reportado por la líder de política.  </t>
  </si>
  <si>
    <t>Se diseño la encuestas la cual se encuentra publicada en la pagina Web. CERRADA</t>
  </si>
  <si>
    <t>Se realizó la implementación de la encuesta a través de formulario forms y se encuentra publicada en la pagina web para evaluar la claridad de las respuestas dadas a las diferentes solicitudes de la ciudadanía
AGO 2022: Pendiente mesas de trabajo con la Secretaría sobre lenguaje claro
Noviembre 2022: Se revisará en seguimiento plan de servicio a la ciudadanía en Dic.
Dici de 2022: Se tienen indicadores de las encuestas, se esta revisando en las encuestas la claridad de estas y el uso de lenguaje claro.</t>
  </si>
  <si>
    <t>Se cuentan con los indicadores implementados en los POAS.
Se realizará un piloto de pruebas para el cargue de la información masiva de los indicadores correspondientes a los procesos de la entidad.
Dic: Se realizaron reuniones con Direccionamiento Estratégico y el proveedor con el fin de evaluar el cargue de los indicadores en el Kawaw. Pendiente por definir por parte de .
May 2022: Se realizo reunión con  DE y la jefa de la OAP, quedando pendiente la viabilidad en kawak o la utilización de otra herramienta.
Ago. 2022: pendiente reunión con  IDARTES para revisión del sistema de gestión.
Nov 2022: Pendiente reunión con IDARTES - Catalina
Marzo 2023: Esta pendiente reunión con Direccionamiento y planeación y gestión para revisar documentación y revisión con IDARTES.</t>
  </si>
  <si>
    <t xml:space="preserve">Generar expediente en Orfeo de acuerdo con la TRD - contratos </t>
  </si>
  <si>
    <t>Desde el mes de junio de 2022 se da inicio a los avances del  proceso de interoperabilidad realizado entre los sistemas operativos ICOPS y ORFEO para la generación de expedientes electrónicos de la serie documental Contratos, de acuerdo con la TRD. En septiembre de 2022, se avanzado en la creación de expedientes en las diferentes áreas con el apoyo, en Noviembre de 2022 Se ha avanzado en la creación de expedientes en las diferentes áreas con el apoyo y se desarrollo del módulo de formatos y formularios.
Mayo de 2023: Se han creado todos los expedientes correspondiente para cada contrato en Orfeo. Este expediente debe estar estructurado de acuerdo con la Tabla de Retención Documental (TRD) para contratos  y se comienza a alimentar el expediente electrónico mediante el cargue de las tipologías documentales resultantes de la radicación de las cuentas de cobro en el aplicativo ICOPS. Estos documentos son automáticamente transferidos al expediente correspondiente en el sistema de gestión documental Orfeo.</t>
  </si>
  <si>
    <t>Junio de 2022: Se realizará piloto con contratos
Septiembre de 2022: Se avanza en la implementación de expedientes electrónicos con diferentes áreas, adicionalmente se esta desarrollando un nuevo modulo de formatos y formularios que nos va a permitir acoplar mas los documentos de las áreas con gestión documental y con los expedientes electrónicos.
Noviembre de 2022: Se ha avanzado en la creación de expedientes en las diferentes áreas con el apoyo y seguimiento del equipo de gestión documental, adicionalmente se avanza en el desarrollo del módulo de formatos y formularios (60% de avance)
Mayo de 2023: Se han creado todos los expedientes en Orfeo, por la interoperabilidad entre ICOPS Y ORFEO, se crearon 872 expedientes de contratos de personas naturales  y se empezaron a conformar los expedientes con formatos obtenidos con la integración con ICOPS.</t>
  </si>
  <si>
    <r>
      <t xml:space="preserve">De conformidad con la información remitida por el líder de la política en cuanto a la ejecución de la acción o mejora: </t>
    </r>
    <r>
      <rPr>
        <i/>
        <sz val="11"/>
        <color theme="1"/>
        <rFont val="Times New Roman"/>
        <family val="1"/>
      </rPr>
      <t>"Generar expediente en Orfeo de acuerdo con la TRD - contratos "</t>
    </r>
    <r>
      <rPr>
        <sz val="11"/>
        <color theme="1"/>
        <rFont val="Times New Roman"/>
        <family val="1"/>
      </rPr>
      <t xml:space="preserve">, se pudo evidenciar que se cuenta con documentos como el Instructivo de radicación de cuentas para proveedores, el Reporte de expedientes creados en Orfeo y contratos vigentes, así como la cartilla Servicio Interoperabilidad Orfeo-Icops, Documentos que dan cuenta del avance en la ejecución de la acción o mejora.
Para finalizar y teniendo en cuenta que no se tiene un parámetro de medición de la mejora a implementar, se asigna como porcentaje de avance el reportado por la líder de política. </t>
    </r>
  </si>
  <si>
    <r>
      <t xml:space="preserve">Junio 2022: </t>
    </r>
    <r>
      <rPr>
        <sz val="11"/>
        <color rgb="FF000000"/>
        <rFont val="Times New Roman"/>
        <family val="1"/>
      </rPr>
      <t xml:space="preserve">Se van a adquirir Kit de emergencias para atender emergencias en los archivos de la entidad
</t>
    </r>
    <r>
      <rPr>
        <b/>
        <sz val="11"/>
        <color rgb="FF000000"/>
        <rFont val="Times New Roman"/>
        <family val="1"/>
      </rPr>
      <t xml:space="preserve">Septiembre de 2022: </t>
    </r>
    <r>
      <rPr>
        <sz val="11"/>
        <color rgb="FF000000"/>
        <rFont val="Times New Roman"/>
        <family val="1"/>
      </rPr>
      <t>Se tienen ya los estudios previos para la contratación de Kit de seguridad y se están realizando visitas a archivos para verificar que la reglamentación se cumpla y se tengan en cuenta los aspectos de seguridad a archivos físicos Septiembre de 2022: Se adquirieron los insumos que faltaban para la conformación de los kits de emergencia en un 100%. Octubre de 2022: Distribución de los kits a los 23 espacios de almacenamiento de archivo de la SDMujer ( edificio elemento, Casas de Igualdad, Casa de todas, archivo central)</t>
    </r>
  </si>
  <si>
    <r>
      <t xml:space="preserve">De conformidad con los soportes aportados por el líder de política se observa que se realizaron las gestiones pertinentes que permiten evidenciar el avance en el  cumplimiento de las actividades de gestión referidas en la presente mejora, en cuanto a: </t>
    </r>
    <r>
      <rPr>
        <i/>
        <sz val="11"/>
        <color theme="1"/>
        <rFont val="Times New Roman"/>
        <family val="1"/>
      </rPr>
      <t xml:space="preserve">"Desarrollar actividades de prevención de emergencias y atención desastres en archivo" </t>
    </r>
    <r>
      <rPr>
        <sz val="11"/>
        <color theme="1"/>
        <rFont val="Times New Roman"/>
        <family val="1"/>
      </rPr>
      <t>, los soportes registrados tales como el estudio previo con código de proceso 126, Acta con fecha 26-09-2023 en donde se Identifica  y cuantifica insumos para la conformación de los kits de emergencias documentales para su posterior distribución a los 23 espacios de almacenamiento de archivo de la SD Mujer., Orden de Compra N° 95207</t>
    </r>
  </si>
  <si>
    <t xml:space="preserve">De acuerdo a lo informado por el líder de política y la Oficina Asesora de Planeación se observó que la mejora a implementar se ejecuto en la vigencia 2022, no obstante se incluyó en el plan de mejora FURAG formulado para la vigencia 2023.  </t>
  </si>
  <si>
    <t>Revisar videos e implementar las traducciones correspondientes con subtítulos y con lenguaje de señas</t>
  </si>
  <si>
    <t>De acuerdo a la información reportada por el líder de política, la programación de las fechas de finalización y los soportes aportados la mejora a implementar finalizó en la vigencia 2022</t>
  </si>
  <si>
    <t>Se estan haciendo gestiones frente a la actividad  pero no se ha culminado y el líder de poítica no reporta avance en términos porcentuales por cuanto no se puede establecer un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</si>
</sst>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7" x14ac:knownFonts="1">
    <font>
      <sz val="11"/>
      <color theme="1"/>
      <name val="Calibri"/>
      <family val="2"/>
      <scheme val="minor"/>
    </font>
    <font>
      <sz val="11"/>
      <color theme="1"/>
      <name val="Calibri"/>
      <family val="2"/>
      <scheme val="minor"/>
    </font>
    <font>
      <sz val="10"/>
      <name val="Arial"/>
      <family val="2"/>
    </font>
    <font>
      <b/>
      <sz val="16"/>
      <color theme="1"/>
      <name val="Calibri"/>
      <family val="2"/>
      <scheme val="minor"/>
    </font>
    <font>
      <b/>
      <sz val="11"/>
      <color theme="1"/>
      <name val="Times New Roman"/>
      <family val="1"/>
    </font>
    <font>
      <sz val="11"/>
      <color theme="1"/>
      <name val="Times New Roman"/>
      <family val="1"/>
    </font>
    <font>
      <sz val="11"/>
      <name val="Times New Roman"/>
      <family val="1"/>
    </font>
    <font>
      <b/>
      <sz val="11"/>
      <name val="Times New Roman"/>
      <family val="1"/>
    </font>
    <font>
      <sz val="11"/>
      <color rgb="FF000000"/>
      <name val="Times New Roman"/>
      <family val="1"/>
    </font>
    <font>
      <b/>
      <sz val="11"/>
      <color rgb="FF000000"/>
      <name val="Times New Roman"/>
      <family val="1"/>
    </font>
    <font>
      <i/>
      <sz val="11"/>
      <color theme="1"/>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Times New Roman"/>
      <family val="1"/>
    </font>
    <font>
      <sz val="11"/>
      <color rgb="FF9C6500"/>
      <name val="Calibri"/>
      <family val="2"/>
      <scheme val="minor"/>
    </font>
    <font>
      <sz val="10"/>
      <color rgb="FF000000"/>
      <name val="Times New Roman"/>
      <family val="1"/>
    </font>
    <font>
      <sz val="12"/>
      <name val="Times New Roman"/>
      <family val="1"/>
    </font>
    <font>
      <b/>
      <sz val="14"/>
      <name val="Times New Roman"/>
      <family val="1"/>
    </font>
    <font>
      <sz val="8"/>
      <color theme="1"/>
      <name val="Times New Roman"/>
      <family val="1"/>
    </font>
    <font>
      <b/>
      <sz val="8"/>
      <color theme="1"/>
      <name val="Times New Roman"/>
      <family val="1"/>
    </font>
    <font>
      <b/>
      <sz val="12"/>
      <name val="Times New Roman"/>
      <family val="1"/>
    </font>
    <font>
      <b/>
      <sz val="14"/>
      <color theme="1"/>
      <name val="Times New Roman"/>
      <family val="1"/>
    </font>
    <font>
      <sz val="8"/>
      <name val="Calibri"/>
      <family val="2"/>
      <scheme val="minor"/>
    </font>
    <font>
      <b/>
      <sz val="14"/>
      <color rgb="FF000000"/>
      <name val="Times New Roman"/>
      <family val="1"/>
    </font>
  </fonts>
  <fills count="5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D9D9D9"/>
        <bgColor rgb="FF4FD1FF"/>
      </patternFill>
    </fill>
    <fill>
      <patternFill patternType="solid">
        <fgColor rgb="FFC6E0B4"/>
        <bgColor rgb="FF000000"/>
      </patternFill>
    </fill>
    <fill>
      <patternFill patternType="solid">
        <fgColor rgb="FFD9D9D9"/>
        <bgColor rgb="FFBDEEFF"/>
      </patternFill>
    </fill>
    <fill>
      <patternFill patternType="solid">
        <fgColor rgb="FFFCE4D6"/>
        <bgColor rgb="FFF4B083"/>
      </patternFill>
    </fill>
    <fill>
      <patternFill patternType="solid">
        <fgColor rgb="FFFCE4D6"/>
        <bgColor rgb="FFFBE4D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s>
  <cellStyleXfs count="49">
    <xf numFmtId="0" fontId="0" fillId="0" borderId="0"/>
    <xf numFmtId="44" fontId="1" fillId="0" borderId="0" applyFont="0" applyFill="0" applyBorder="0" applyAlignment="0" applyProtection="0"/>
    <xf numFmtId="0" fontId="2" fillId="0" borderId="0" applyNumberFormat="0" applyFont="0" applyFill="0" applyBorder="0" applyAlignment="0" applyProtection="0"/>
    <xf numFmtId="9" fontId="2" fillId="0" borderId="0" applyNumberFormat="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2" fillId="0" borderId="14" applyNumberFormat="0" applyFill="0" applyAlignment="0" applyProtection="0"/>
    <xf numFmtId="0" fontId="13" fillId="0" borderId="15" applyNumberFormat="0" applyFill="0" applyAlignment="0" applyProtection="0"/>
    <xf numFmtId="0" fontId="14" fillId="0" borderId="16" applyNumberFormat="0" applyFill="0" applyAlignment="0" applyProtection="0"/>
    <xf numFmtId="0" fontId="14" fillId="0" borderId="0" applyNumberFormat="0" applyFill="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7" fillId="19" borderId="17" applyNumberFormat="0" applyAlignment="0" applyProtection="0"/>
    <xf numFmtId="0" fontId="18" fillId="20" borderId="18" applyNumberFormat="0" applyAlignment="0" applyProtection="0"/>
    <xf numFmtId="0" fontId="19" fillId="20" borderId="17" applyNumberFormat="0" applyAlignment="0" applyProtection="0"/>
    <xf numFmtId="0" fontId="20" fillId="0" borderId="19" applyNumberFormat="0" applyFill="0" applyAlignment="0" applyProtection="0"/>
    <xf numFmtId="0" fontId="21" fillId="21" borderId="20" applyNumberFormat="0" applyAlignment="0" applyProtection="0"/>
    <xf numFmtId="0" fontId="22" fillId="0" borderId="0" applyNumberFormat="0" applyFill="0" applyBorder="0" applyAlignment="0" applyProtection="0"/>
    <xf numFmtId="0" fontId="1" fillId="22" borderId="21" applyNumberFormat="0" applyFont="0" applyAlignment="0" applyProtection="0"/>
    <xf numFmtId="0" fontId="23" fillId="0" borderId="0" applyNumberFormat="0" applyFill="0" applyBorder="0" applyAlignment="0" applyProtection="0"/>
    <xf numFmtId="0" fontId="24" fillId="0" borderId="22" applyNumberFormat="0" applyFill="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25"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0" fontId="26" fillId="0" borderId="0" applyNumberFormat="0" applyFill="0" applyBorder="0" applyAlignment="0" applyProtection="0"/>
    <xf numFmtId="0" fontId="27" fillId="18"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3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8" fillId="0" borderId="0"/>
  </cellStyleXfs>
  <cellXfs count="157">
    <xf numFmtId="0" fontId="0" fillId="0" borderId="0" xfId="0"/>
    <xf numFmtId="0" fontId="5" fillId="7" borderId="4" xfId="0" applyFont="1" applyFill="1" applyBorder="1" applyAlignment="1">
      <alignment horizontal="center" vertical="center"/>
    </xf>
    <xf numFmtId="0" fontId="5" fillId="8" borderId="4" xfId="0" applyFont="1" applyFill="1" applyBorder="1" applyAlignment="1">
      <alignment horizontal="center" vertical="center"/>
    </xf>
    <xf numFmtId="0" fontId="5" fillId="0" borderId="4" xfId="0" applyFont="1" applyBorder="1" applyAlignment="1">
      <alignment vertical="center" wrapText="1"/>
    </xf>
    <xf numFmtId="0" fontId="5" fillId="9" borderId="4" xfId="0" applyFont="1" applyFill="1" applyBorder="1" applyAlignment="1">
      <alignment horizontal="center" vertical="center" wrapText="1"/>
    </xf>
    <xf numFmtId="0" fontId="5" fillId="0" borderId="4" xfId="0" applyFont="1" applyBorder="1" applyAlignment="1">
      <alignment horizontal="justify" vertical="center" wrapText="1"/>
    </xf>
    <xf numFmtId="0" fontId="5" fillId="6" borderId="4" xfId="0" applyFont="1" applyFill="1" applyBorder="1" applyAlignment="1">
      <alignment horizontal="center" vertical="center"/>
    </xf>
    <xf numFmtId="0" fontId="5" fillId="10" borderId="4" xfId="0" applyFont="1" applyFill="1" applyBorder="1" applyAlignment="1">
      <alignment horizontal="center" vertical="center"/>
    </xf>
    <xf numFmtId="0" fontId="5" fillId="0" borderId="4" xfId="0" applyFont="1" applyBorder="1" applyAlignment="1">
      <alignment horizontal="center" vertical="center" wrapText="1"/>
    </xf>
    <xf numFmtId="0" fontId="0" fillId="0" borderId="4" xfId="0" applyBorder="1"/>
    <xf numFmtId="0" fontId="7" fillId="5" borderId="4" xfId="0" applyFont="1" applyFill="1" applyBorder="1" applyAlignment="1">
      <alignment horizontal="center" vertical="center" wrapText="1"/>
    </xf>
    <xf numFmtId="9" fontId="5" fillId="0" borderId="4" xfId="0" applyNumberFormat="1" applyFont="1" applyBorder="1" applyAlignment="1">
      <alignment horizontal="center" vertical="center"/>
    </xf>
    <xf numFmtId="0" fontId="6" fillId="0" borderId="4" xfId="0" applyFont="1" applyBorder="1" applyAlignment="1">
      <alignment horizontal="justify" vertical="center" wrapText="1"/>
    </xf>
    <xf numFmtId="0" fontId="6" fillId="0" borderId="4" xfId="0" applyFont="1" applyBorder="1" applyAlignment="1">
      <alignment horizontal="justify" vertical="center"/>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7" fillId="2" borderId="4" xfId="2" applyFont="1" applyFill="1" applyBorder="1" applyAlignment="1">
      <alignment horizontal="center" vertical="center"/>
    </xf>
    <xf numFmtId="0" fontId="9" fillId="2" borderId="4"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7" fillId="4" borderId="4" xfId="0" applyFont="1" applyFill="1" applyBorder="1" applyAlignment="1">
      <alignment horizontal="center" vertical="center" wrapText="1"/>
    </xf>
    <xf numFmtId="9" fontId="6" fillId="0" borderId="4" xfId="2" applyNumberFormat="1" applyFont="1" applyBorder="1" applyAlignment="1">
      <alignment horizontal="center" vertical="center"/>
    </xf>
    <xf numFmtId="0" fontId="6" fillId="0" borderId="4" xfId="2" applyFont="1" applyBorder="1" applyAlignment="1">
      <alignment horizontal="center" vertical="center" wrapText="1"/>
    </xf>
    <xf numFmtId="0" fontId="6" fillId="0" borderId="4" xfId="2" applyFont="1" applyBorder="1" applyAlignment="1">
      <alignment horizontal="justify" vertical="center" wrapText="1"/>
    </xf>
    <xf numFmtId="0" fontId="6" fillId="0" borderId="4" xfId="2" applyFont="1" applyBorder="1" applyAlignment="1">
      <alignment horizontal="center" vertical="center"/>
    </xf>
    <xf numFmtId="0" fontId="6" fillId="0" borderId="4" xfId="2" applyFont="1" applyBorder="1" applyAlignment="1">
      <alignment horizontal="justify" vertical="top" wrapText="1"/>
    </xf>
    <xf numFmtId="0" fontId="5" fillId="0" borderId="0" xfId="0" applyFont="1"/>
    <xf numFmtId="9" fontId="5" fillId="0" borderId="0" xfId="0" applyNumberFormat="1" applyFont="1"/>
    <xf numFmtId="44" fontId="6" fillId="0" borderId="4" xfId="1" applyFont="1" applyBorder="1" applyAlignment="1">
      <alignment horizontal="center" vertical="center" wrapText="1"/>
    </xf>
    <xf numFmtId="0" fontId="7" fillId="0" borderId="4" xfId="0" applyFont="1" applyBorder="1" applyAlignment="1">
      <alignment horizontal="center" vertical="center" wrapText="1"/>
    </xf>
    <xf numFmtId="0" fontId="29" fillId="0" borderId="4" xfId="0" applyFont="1" applyBorder="1" applyAlignment="1">
      <alignment horizontal="justify" vertical="center" wrapText="1"/>
    </xf>
    <xf numFmtId="9" fontId="29" fillId="0" borderId="4" xfId="0" applyNumberFormat="1"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xf>
    <xf numFmtId="0" fontId="9" fillId="2" borderId="4" xfId="0" applyFont="1" applyFill="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vertical="center"/>
    </xf>
    <xf numFmtId="9" fontId="8" fillId="0" borderId="4" xfId="4" applyFont="1" applyBorder="1" applyAlignment="1">
      <alignment horizontal="center" vertical="center"/>
    </xf>
    <xf numFmtId="9" fontId="8" fillId="0" borderId="4" xfId="0" applyNumberFormat="1" applyFont="1" applyBorder="1" applyAlignment="1">
      <alignment horizontal="center" vertical="center"/>
    </xf>
    <xf numFmtId="0" fontId="31" fillId="47" borderId="23" xfId="0" applyFont="1" applyFill="1" applyBorder="1" applyAlignment="1">
      <alignment horizontal="center" vertical="center"/>
    </xf>
    <xf numFmtId="0" fontId="32" fillId="48" borderId="23" xfId="0" applyFont="1" applyFill="1" applyBorder="1" applyAlignment="1">
      <alignment horizontal="center" vertical="center" wrapText="1"/>
    </xf>
    <xf numFmtId="9" fontId="8" fillId="0" borderId="4" xfId="4" applyFont="1" applyFill="1" applyBorder="1" applyAlignment="1">
      <alignment horizontal="center" vertical="center"/>
    </xf>
    <xf numFmtId="0" fontId="32" fillId="6" borderId="23" xfId="0" applyFont="1" applyFill="1" applyBorder="1" applyAlignment="1">
      <alignment horizontal="center" vertical="center" wrapText="1"/>
    </xf>
    <xf numFmtId="0" fontId="32" fillId="8" borderId="23" xfId="0" applyFont="1" applyFill="1" applyBorder="1" applyAlignment="1">
      <alignment horizontal="center" vertical="center" wrapText="1"/>
    </xf>
    <xf numFmtId="9" fontId="9" fillId="0" borderId="4" xfId="4" applyFont="1" applyFill="1" applyBorder="1" applyAlignment="1">
      <alignment horizontal="center" vertical="center"/>
    </xf>
    <xf numFmtId="17" fontId="6" fillId="0" borderId="4" xfId="2" applyNumberFormat="1" applyFont="1" applyBorder="1" applyAlignment="1">
      <alignment horizontal="center" vertical="center" wrapText="1"/>
    </xf>
    <xf numFmtId="9" fontId="6" fillId="0" borderId="4" xfId="2" applyNumberFormat="1" applyFont="1" applyBorder="1" applyAlignment="1">
      <alignment horizontal="center" vertical="center" wrapText="1"/>
    </xf>
    <xf numFmtId="0" fontId="5" fillId="0" borderId="4" xfId="0" applyFont="1" applyBorder="1" applyAlignment="1">
      <alignment horizontal="center" vertical="center"/>
    </xf>
    <xf numFmtId="0" fontId="4" fillId="2" borderId="4" xfId="0" applyFont="1" applyFill="1" applyBorder="1" applyAlignment="1">
      <alignment horizontal="center"/>
    </xf>
    <xf numFmtId="9" fontId="5" fillId="0" borderId="0" xfId="0" applyNumberFormat="1" applyFont="1" applyAlignment="1">
      <alignment vertical="center" wrapText="1"/>
    </xf>
    <xf numFmtId="0" fontId="5" fillId="0" borderId="0" xfId="0" applyFont="1" applyAlignment="1">
      <alignment vertical="center" wrapText="1"/>
    </xf>
    <xf numFmtId="0" fontId="6" fillId="0" borderId="4" xfId="0" applyFont="1" applyBorder="1" applyAlignment="1">
      <alignment vertical="center" wrapText="1"/>
    </xf>
    <xf numFmtId="9" fontId="6" fillId="0" borderId="4" xfId="0" applyNumberFormat="1" applyFont="1" applyBorder="1" applyAlignment="1">
      <alignment horizontal="center" vertical="center" wrapText="1"/>
    </xf>
    <xf numFmtId="0" fontId="5" fillId="0" borderId="0" xfId="0" applyFont="1" applyAlignment="1">
      <alignment horizontal="center"/>
    </xf>
    <xf numFmtId="9" fontId="5"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xf>
    <xf numFmtId="0" fontId="7" fillId="5" borderId="4" xfId="0" applyFont="1" applyFill="1" applyBorder="1" applyAlignment="1">
      <alignment vertical="center"/>
    </xf>
    <xf numFmtId="0" fontId="9" fillId="0" borderId="4" xfId="0" applyFont="1" applyBorder="1" applyAlignment="1">
      <alignment horizontal="justify"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justify" vertical="center" wrapText="1"/>
    </xf>
    <xf numFmtId="44" fontId="6" fillId="8" borderId="4" xfId="1" applyFont="1" applyFill="1" applyBorder="1" applyAlignment="1">
      <alignment horizontal="center" vertical="center" wrapText="1"/>
    </xf>
    <xf numFmtId="9" fontId="34" fillId="0" borderId="4" xfId="0" applyNumberFormat="1" applyFont="1" applyBorder="1" applyAlignment="1">
      <alignment horizontal="center" vertical="center"/>
    </xf>
    <xf numFmtId="0" fontId="34" fillId="0" borderId="4" xfId="0" applyFont="1" applyBorder="1" applyAlignment="1">
      <alignment horizontal="center" vertical="center"/>
    </xf>
    <xf numFmtId="9" fontId="36" fillId="0" borderId="4" xfId="0" applyNumberFormat="1" applyFont="1" applyBorder="1" applyAlignment="1">
      <alignment horizontal="center"/>
    </xf>
    <xf numFmtId="0" fontId="36" fillId="0" borderId="4" xfId="0" applyFont="1" applyBorder="1" applyAlignment="1">
      <alignment horizontal="center"/>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justify" vertical="top" wrapText="1"/>
    </xf>
    <xf numFmtId="44" fontId="6" fillId="8" borderId="4" xfId="1" applyFont="1" applyFill="1" applyBorder="1" applyAlignment="1">
      <alignment horizontal="center" vertical="center"/>
    </xf>
    <xf numFmtId="0" fontId="9" fillId="0" borderId="4" xfId="0" applyFont="1" applyBorder="1" applyAlignment="1">
      <alignment horizontal="justify" vertical="top" wrapText="1"/>
    </xf>
    <xf numFmtId="44" fontId="6" fillId="9" borderId="4" xfId="1" applyFont="1" applyFill="1" applyBorder="1" applyAlignment="1">
      <alignment horizontal="center" vertical="center" wrapText="1"/>
    </xf>
    <xf numFmtId="0" fontId="9" fillId="2" borderId="4" xfId="0" applyFont="1" applyFill="1" applyBorder="1" applyAlignment="1">
      <alignment horizontal="center" vertical="center" textRotation="90"/>
    </xf>
    <xf numFmtId="0" fontId="9" fillId="2" borderId="4" xfId="0" applyFont="1" applyFill="1" applyBorder="1" applyAlignment="1">
      <alignment horizontal="center" vertical="center" textRotation="90" wrapText="1"/>
    </xf>
    <xf numFmtId="0" fontId="34" fillId="0" borderId="4" xfId="0" applyFont="1" applyBorder="1" applyAlignment="1">
      <alignment horizontal="center"/>
    </xf>
    <xf numFmtId="0" fontId="34" fillId="0" borderId="4" xfId="0" applyFont="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4" xfId="4" applyFont="1" applyFill="1" applyBorder="1" applyAlignment="1">
      <alignment horizontal="center" vertical="center"/>
    </xf>
    <xf numFmtId="0" fontId="34" fillId="0" borderId="4" xfId="0" applyFont="1" applyBorder="1"/>
    <xf numFmtId="9" fontId="34" fillId="0" borderId="4" xfId="4" applyFont="1" applyFill="1" applyBorder="1" applyAlignment="1">
      <alignment horizontal="center"/>
    </xf>
    <xf numFmtId="9" fontId="34" fillId="0" borderId="4" xfId="0" applyNumberFormat="1" applyFont="1" applyBorder="1" applyAlignment="1">
      <alignment horizontal="center"/>
    </xf>
    <xf numFmtId="0" fontId="29" fillId="0" borderId="4" xfId="0" applyFont="1" applyBorder="1" applyAlignment="1">
      <alignment horizontal="center" vertical="center" wrapText="1"/>
    </xf>
    <xf numFmtId="0" fontId="6" fillId="0" borderId="4" xfId="0" applyFont="1" applyBorder="1" applyAlignment="1">
      <alignment horizontal="center"/>
    </xf>
    <xf numFmtId="0" fontId="4" fillId="4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14" fontId="6" fillId="0" borderId="4" xfId="0" applyNumberFormat="1"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xf>
    <xf numFmtId="9" fontId="9" fillId="0" borderId="4" xfId="0" applyNumberFormat="1" applyFont="1" applyBorder="1" applyAlignment="1">
      <alignment horizontal="center" vertical="center"/>
    </xf>
    <xf numFmtId="0" fontId="5" fillId="49" borderId="4" xfId="0" applyFont="1" applyFill="1" applyBorder="1" applyAlignment="1">
      <alignment horizontal="center" vertical="center" wrapText="1"/>
    </xf>
    <xf numFmtId="0" fontId="30" fillId="0" borderId="0" xfId="0" applyFont="1" applyAlignment="1">
      <alignment horizontal="center"/>
    </xf>
    <xf numFmtId="0" fontId="3" fillId="2" borderId="4" xfId="0" applyFont="1" applyFill="1" applyBorder="1" applyAlignment="1">
      <alignment horizont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4" fillId="0" borderId="4" xfId="0" applyFont="1" applyBorder="1" applyAlignment="1">
      <alignment horizontal="center" vertical="center"/>
    </xf>
    <xf numFmtId="0" fontId="7" fillId="3"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2" borderId="4" xfId="0" applyFont="1" applyFill="1" applyBorder="1" applyAlignment="1">
      <alignment horizontal="center" vertical="center"/>
    </xf>
    <xf numFmtId="0" fontId="6" fillId="0" borderId="4" xfId="0" applyFont="1" applyBorder="1" applyAlignment="1">
      <alignment horizontal="center" vertical="center" wrapText="1"/>
    </xf>
    <xf numFmtId="0" fontId="9" fillId="15" borderId="4"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4" fillId="0" borderId="4" xfId="0" applyFont="1" applyBorder="1" applyAlignment="1">
      <alignment horizontal="center"/>
    </xf>
    <xf numFmtId="0" fontId="7" fillId="0" borderId="4" xfId="0" applyFont="1" applyBorder="1" applyAlignment="1">
      <alignment horizontal="center" vertical="center" wrapText="1"/>
    </xf>
    <xf numFmtId="0" fontId="9" fillId="11" borderId="4"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7" fillId="12" borderId="4" xfId="0" applyFont="1" applyFill="1" applyBorder="1" applyAlignment="1">
      <alignment horizontal="center" vertical="center"/>
    </xf>
    <xf numFmtId="0" fontId="9" fillId="13"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4"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4" xfId="0" applyFont="1" applyBorder="1" applyAlignment="1">
      <alignment horizontal="center" vertical="center"/>
    </xf>
    <xf numFmtId="0" fontId="6" fillId="9" borderId="4" xfId="0" applyFont="1" applyFill="1" applyBorder="1" applyAlignment="1">
      <alignment horizontal="center" vertical="center" wrapText="1"/>
    </xf>
    <xf numFmtId="14" fontId="6"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xf>
    <xf numFmtId="9" fontId="6" fillId="0" borderId="4" xfId="0" applyNumberFormat="1" applyFont="1" applyBorder="1" applyAlignment="1">
      <alignment horizontal="center" vertical="center"/>
    </xf>
    <xf numFmtId="0" fontId="6" fillId="0" borderId="4" xfId="0" applyFont="1" applyBorder="1" applyAlignment="1">
      <alignment horizontal="left"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34" fillId="0" borderId="1"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8" fillId="0" borderId="4" xfId="0" applyFont="1" applyBorder="1" applyAlignment="1">
      <alignment horizontal="justify"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34" fillId="0" borderId="4" xfId="0" applyFont="1" applyBorder="1" applyAlignment="1">
      <alignment horizontal="center" vertical="center" wrapText="1"/>
    </xf>
    <xf numFmtId="0" fontId="9" fillId="11"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2" borderId="2" xfId="0" applyFont="1" applyFill="1" applyBorder="1" applyAlignment="1">
      <alignment horizontal="center" vertical="center"/>
    </xf>
    <xf numFmtId="0" fontId="9" fillId="13" borderId="6"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33" fillId="0" borderId="7" xfId="0" applyFont="1" applyBorder="1" applyAlignment="1">
      <alignment horizontal="center" vertical="center" wrapText="1"/>
    </xf>
    <xf numFmtId="0" fontId="9" fillId="14" borderId="1"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5" borderId="10" xfId="0" applyFont="1" applyFill="1" applyBorder="1" applyAlignment="1">
      <alignment horizontal="center" vertical="center" wrapText="1"/>
    </xf>
    <xf numFmtId="0" fontId="9" fillId="15" borderId="11"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7" fillId="0" borderId="8" xfId="0" applyFont="1" applyBorder="1" applyAlignment="1">
      <alignment horizontal="center" vertical="center" wrapText="1"/>
    </xf>
    <xf numFmtId="0" fontId="36" fillId="0" borderId="4" xfId="0" applyFont="1" applyBorder="1" applyAlignment="1">
      <alignment horizontal="center"/>
    </xf>
    <xf numFmtId="0" fontId="8"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49">
    <cellStyle name="20% - Énfasis1" xfId="22" builtinId="30" customBuiltin="1"/>
    <cellStyle name="20% - Énfasis2" xfId="25" builtinId="34" customBuiltin="1"/>
    <cellStyle name="20% - Énfasis3" xfId="28" builtinId="38" customBuiltin="1"/>
    <cellStyle name="20% - Énfasis4" xfId="31" builtinId="42" customBuiltin="1"/>
    <cellStyle name="20% - Énfasis5" xfId="34" builtinId="46" customBuiltin="1"/>
    <cellStyle name="20% - Énfasis6" xfId="37" builtinId="50" customBuiltin="1"/>
    <cellStyle name="40% - Énfasis1" xfId="23" builtinId="31" customBuiltin="1"/>
    <cellStyle name="40% - Énfasis2" xfId="26" builtinId="35" customBuiltin="1"/>
    <cellStyle name="40% - Énfasis3" xfId="29" builtinId="39" customBuiltin="1"/>
    <cellStyle name="40% - Énfasis4" xfId="32" builtinId="43" customBuiltin="1"/>
    <cellStyle name="40% - Énfasis5" xfId="35" builtinId="47" customBuiltin="1"/>
    <cellStyle name="40% - Énfasis6" xfId="38" builtinId="51" customBuiltin="1"/>
    <cellStyle name="60% - Énfasis1 2" xfId="42" xr:uid="{B55C9446-CFB8-40B2-AC56-1E5EFFAB189B}"/>
    <cellStyle name="60% - Énfasis2 2" xfId="43" xr:uid="{55796832-AFCF-4EB3-A265-85C6DE3C223F}"/>
    <cellStyle name="60% - Énfasis3 2" xfId="44" xr:uid="{D94242E6-B2C5-43C9-BB8F-5A4ED9039AD4}"/>
    <cellStyle name="60% - Énfasis4 2" xfId="45" xr:uid="{F7B4AC06-C290-40E9-BEC0-BF588275054F}"/>
    <cellStyle name="60% - Énfasis5 2" xfId="46" xr:uid="{116A1AFF-2096-4646-8376-7FD95A29F65B}"/>
    <cellStyle name="60% - Énfasis6 2" xfId="47" xr:uid="{ED779B89-659B-4B9C-BAB9-554BF18CF0FC}"/>
    <cellStyle name="Bueno" xfId="10" builtinId="26" customBuiltin="1"/>
    <cellStyle name="Cálculo" xfId="14" builtinId="22" customBuiltin="1"/>
    <cellStyle name="Celda de comprobación" xfId="16" builtinId="23" customBuiltin="1"/>
    <cellStyle name="Celda vinculada" xfId="15" builtinId="24" customBuiltin="1"/>
    <cellStyle name="Encabezado 1" xfId="6" builtinId="16" customBuiltin="1"/>
    <cellStyle name="Encabezado 4" xfId="9" builtinId="19" customBuiltin="1"/>
    <cellStyle name="Énfasis1" xfId="21" builtinId="29" customBuiltin="1"/>
    <cellStyle name="Énfasis2" xfId="24" builtinId="33" customBuiltin="1"/>
    <cellStyle name="Énfasis3" xfId="27" builtinId="37" customBuiltin="1"/>
    <cellStyle name="Énfasis4" xfId="30" builtinId="41" customBuiltin="1"/>
    <cellStyle name="Énfasis5" xfId="33" builtinId="45" customBuiltin="1"/>
    <cellStyle name="Énfasis6" xfId="36" builtinId="49" customBuiltin="1"/>
    <cellStyle name="Entrada" xfId="12" builtinId="20" customBuiltin="1"/>
    <cellStyle name="Hyperlink" xfId="40" xr:uid="{7E1F62EE-FB5D-4A40-B552-4C7CED68E89D}"/>
    <cellStyle name="Incorrecto" xfId="11" builtinId="27" customBuiltin="1"/>
    <cellStyle name="Moneda" xfId="1" builtinId="4"/>
    <cellStyle name="Neutral 2" xfId="41" xr:uid="{F0A96415-A32B-409E-8D41-C934CBE2F99F}"/>
    <cellStyle name="Normal" xfId="0" builtinId="0"/>
    <cellStyle name="Normal 2" xfId="2" xr:uid="{3A0D1DFB-ADBE-4209-AFAC-20C8FD6563E0}"/>
    <cellStyle name="Normal 2 2" xfId="39" xr:uid="{6B3723DD-10D8-4C74-B52A-7CB98AF7111C}"/>
    <cellStyle name="Normal 2 3" xfId="48" xr:uid="{C2A1CF50-765C-4B45-AECC-1668417D3890}"/>
    <cellStyle name="Notas" xfId="18" builtinId="10" customBuiltin="1"/>
    <cellStyle name="Porcentaje" xfId="4" builtinId="5"/>
    <cellStyle name="Porcentaje 2" xfId="3" xr:uid="{A75CF288-3B82-4F0E-B76E-9E32D461336F}"/>
    <cellStyle name="Salida" xfId="13" builtinId="21" customBuiltin="1"/>
    <cellStyle name="Texto de advertencia" xfId="17" builtinId="11" customBuiltin="1"/>
    <cellStyle name="Texto explicativo" xfId="19" builtinId="53" customBuiltin="1"/>
    <cellStyle name="Título" xfId="5" builtinId="15" customBuiltin="1"/>
    <cellStyle name="Título 2" xfId="7" builtinId="17" customBuiltin="1"/>
    <cellStyle name="Título 3" xfId="8" builtinId="18" customBuiltin="1"/>
    <cellStyle name="Total" xfId="20" builtinId="25" customBuiltin="1"/>
  </cellStyles>
  <dxfs count="29">
    <dxf>
      <fill>
        <patternFill>
          <bgColor theme="4"/>
        </patternFill>
      </fill>
    </dxf>
    <dxf>
      <fill>
        <patternFill>
          <bgColor theme="8" tint="0.39994506668294322"/>
        </patternFill>
      </fill>
    </dxf>
    <dxf>
      <fill>
        <patternFill>
          <bgColor theme="9" tint="-0.24994659260841701"/>
        </patternFill>
      </fill>
    </dxf>
    <dxf>
      <fill>
        <patternFill>
          <bgColor rgb="FF92D050"/>
        </patternFill>
      </fill>
    </dxf>
    <dxf>
      <fill>
        <patternFill>
          <bgColor rgb="FFFFFF00"/>
        </patternFill>
      </fill>
    </dxf>
    <dxf>
      <fill>
        <patternFill>
          <bgColor theme="5" tint="0.39994506668294322"/>
        </patternFill>
      </fill>
    </dxf>
    <dxf>
      <fill>
        <patternFill>
          <bgColor theme="5" tint="0.59996337778862885"/>
        </patternFill>
      </fill>
    </dxf>
    <dxf>
      <fill>
        <patternFill>
          <bgColor theme="4"/>
        </patternFill>
      </fill>
    </dxf>
    <dxf>
      <fill>
        <patternFill>
          <bgColor theme="8" tint="0.39994506668294322"/>
        </patternFill>
      </fill>
    </dxf>
    <dxf>
      <fill>
        <patternFill>
          <bgColor theme="9" tint="-0.24994659260841701"/>
        </patternFill>
      </fill>
    </dxf>
    <dxf>
      <fill>
        <patternFill>
          <bgColor rgb="FF92D050"/>
        </patternFill>
      </fill>
    </dxf>
    <dxf>
      <fill>
        <patternFill>
          <bgColor rgb="FFFFFF00"/>
        </patternFill>
      </fill>
    </dxf>
    <dxf>
      <fill>
        <patternFill>
          <bgColor theme="5" tint="0.39994506668294322"/>
        </patternFill>
      </fill>
    </dxf>
    <dxf>
      <fill>
        <patternFill>
          <bgColor theme="5" tint="0.59996337778862885"/>
        </patternFill>
      </fill>
    </dxf>
    <dxf>
      <fill>
        <patternFill>
          <bgColor theme="4"/>
        </patternFill>
      </fill>
    </dxf>
    <dxf>
      <fill>
        <patternFill>
          <bgColor theme="8" tint="0.39994506668294322"/>
        </patternFill>
      </fill>
    </dxf>
    <dxf>
      <fill>
        <patternFill>
          <bgColor theme="9" tint="-0.24994659260841701"/>
        </patternFill>
      </fill>
    </dxf>
    <dxf>
      <fill>
        <patternFill>
          <bgColor rgb="FF92D050"/>
        </patternFill>
      </fill>
    </dxf>
    <dxf>
      <fill>
        <patternFill>
          <bgColor rgb="FFFFFF00"/>
        </patternFill>
      </fill>
    </dxf>
    <dxf>
      <fill>
        <patternFill>
          <bgColor theme="5" tint="0.39994506668294322"/>
        </patternFill>
      </fill>
    </dxf>
    <dxf>
      <fill>
        <patternFill>
          <bgColor theme="5" tint="0.59996337778862885"/>
        </patternFill>
      </fill>
    </dxf>
    <dxf>
      <fill>
        <patternFill>
          <bgColor theme="8" tint="0.39994506668294322"/>
        </patternFill>
      </fill>
    </dxf>
    <dxf>
      <fill>
        <patternFill>
          <bgColor theme="9" tint="-0.24994659260841701"/>
        </patternFill>
      </fill>
    </dxf>
    <dxf>
      <fill>
        <patternFill>
          <bgColor rgb="FF92D050"/>
        </patternFill>
      </fill>
    </dxf>
    <dxf>
      <fill>
        <patternFill>
          <bgColor rgb="FFFFFF00"/>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A1418-E5FD-40A7-B4E9-86CAD8DDED01}">
  <dimension ref="A1:N10"/>
  <sheetViews>
    <sheetView workbookViewId="0">
      <selection activeCell="K5" sqref="K5"/>
    </sheetView>
  </sheetViews>
  <sheetFormatPr baseColWidth="10" defaultRowHeight="14.25" x14ac:dyDescent="0.45"/>
  <cols>
    <col min="1" max="1" width="32.73046875" customWidth="1"/>
    <col min="2" max="2" width="18.3984375" customWidth="1"/>
    <col min="3" max="3" width="8.1328125" customWidth="1"/>
    <col min="4" max="4" width="8.86328125" customWidth="1"/>
    <col min="5" max="5" width="7.73046875" customWidth="1"/>
    <col min="6" max="6" width="6" customWidth="1"/>
    <col min="7" max="7" width="6.73046875" customWidth="1"/>
    <col min="8" max="8" width="23" customWidth="1"/>
    <col min="9" max="9" width="20.265625" customWidth="1"/>
    <col min="10" max="10" width="17.265625" customWidth="1"/>
    <col min="11" max="11" width="23" customWidth="1"/>
    <col min="14" max="14" width="23.3984375" customWidth="1"/>
  </cols>
  <sheetData>
    <row r="1" spans="1:14" ht="17.25" x14ac:dyDescent="0.45">
      <c r="A1" s="89" t="s">
        <v>157</v>
      </c>
      <c r="B1" s="89"/>
      <c r="C1" s="89"/>
      <c r="D1" s="89"/>
      <c r="E1" s="89"/>
      <c r="F1" s="89"/>
      <c r="G1" s="89"/>
      <c r="H1" s="89"/>
      <c r="I1" s="89"/>
      <c r="J1" s="89"/>
      <c r="K1" s="89"/>
    </row>
    <row r="2" spans="1:14" ht="123.75" customHeight="1" x14ac:dyDescent="0.45">
      <c r="A2" s="33" t="s">
        <v>135</v>
      </c>
      <c r="B2" s="33" t="s">
        <v>152</v>
      </c>
      <c r="C2" s="70" t="s">
        <v>136</v>
      </c>
      <c r="D2" s="71" t="s">
        <v>178</v>
      </c>
      <c r="E2" s="71" t="s">
        <v>154</v>
      </c>
      <c r="F2" s="71" t="s">
        <v>155</v>
      </c>
      <c r="G2" s="71" t="s">
        <v>156</v>
      </c>
      <c r="H2" s="33" t="s">
        <v>137</v>
      </c>
      <c r="I2" s="33" t="s">
        <v>138</v>
      </c>
      <c r="J2" s="33" t="s">
        <v>139</v>
      </c>
      <c r="K2" s="33" t="s">
        <v>140</v>
      </c>
    </row>
    <row r="3" spans="1:14" x14ac:dyDescent="0.45">
      <c r="A3" s="34" t="s">
        <v>141</v>
      </c>
      <c r="B3" s="35">
        <v>10</v>
      </c>
      <c r="C3" s="35">
        <v>0</v>
      </c>
      <c r="D3" s="35">
        <v>8</v>
      </c>
      <c r="E3" s="35">
        <v>0</v>
      </c>
      <c r="F3" s="35">
        <v>0</v>
      </c>
      <c r="G3" s="35">
        <v>2</v>
      </c>
      <c r="H3" s="36">
        <f>SUM(POL_INTEGRIDAD!I14)</f>
        <v>0.91000000000000014</v>
      </c>
      <c r="I3" s="37">
        <f>SUM(POL_INTEGRIDAD!G14)</f>
        <v>0.91000000000000014</v>
      </c>
      <c r="J3" s="37">
        <f>SUM(POL_INTEGRIDAD!K14)</f>
        <v>0.8</v>
      </c>
      <c r="K3" s="82" t="s">
        <v>203</v>
      </c>
      <c r="M3" s="38" t="s">
        <v>142</v>
      </c>
      <c r="N3" s="39" t="s">
        <v>201</v>
      </c>
    </row>
    <row r="4" spans="1:14" x14ac:dyDescent="0.45">
      <c r="A4" s="34" t="s">
        <v>143</v>
      </c>
      <c r="B4" s="35">
        <v>5</v>
      </c>
      <c r="C4" s="35">
        <v>5</v>
      </c>
      <c r="D4" s="35">
        <v>0</v>
      </c>
      <c r="E4" s="35">
        <v>0</v>
      </c>
      <c r="F4" s="35">
        <v>0</v>
      </c>
      <c r="G4" s="35">
        <v>0</v>
      </c>
      <c r="H4" s="40">
        <f>SUM(POL_DEFENSAJURIDICA!F10)</f>
        <v>1</v>
      </c>
      <c r="I4" s="37">
        <f>SUM(POL_DEFENSAJURIDICA!H10)</f>
        <v>0.96</v>
      </c>
      <c r="J4" s="37">
        <f>SUM(POL_DEFENSAJURIDICA!J10)</f>
        <v>1</v>
      </c>
      <c r="K4" s="82" t="s">
        <v>203</v>
      </c>
      <c r="M4" s="38" t="s">
        <v>144</v>
      </c>
      <c r="N4" s="41" t="s">
        <v>202</v>
      </c>
    </row>
    <row r="5" spans="1:14" ht="26.25" customHeight="1" x14ac:dyDescent="0.45">
      <c r="A5" s="34" t="s">
        <v>145</v>
      </c>
      <c r="B5" s="35">
        <v>8</v>
      </c>
      <c r="C5" s="35">
        <v>0</v>
      </c>
      <c r="D5" s="35">
        <v>4</v>
      </c>
      <c r="E5" s="35">
        <v>0</v>
      </c>
      <c r="F5" s="35">
        <v>2</v>
      </c>
      <c r="G5" s="35">
        <v>2</v>
      </c>
      <c r="H5" s="40">
        <f>SUM(POL_SERVICIO_CIUDADANIA!G19)</f>
        <v>0.875</v>
      </c>
      <c r="I5" s="37">
        <f>SUM(POL_SERVICIO_CIUDADANIA!I19)</f>
        <v>0</v>
      </c>
      <c r="J5" s="37">
        <f>SUM(POL_SERVICIO_CIUDADANIA!K19)</f>
        <v>0.625</v>
      </c>
      <c r="K5" s="83" t="s">
        <v>202</v>
      </c>
      <c r="M5" s="38" t="s">
        <v>146</v>
      </c>
      <c r="N5" s="42" t="s">
        <v>203</v>
      </c>
    </row>
    <row r="6" spans="1:14" ht="46.5" customHeight="1" x14ac:dyDescent="0.45">
      <c r="A6" s="34" t="s">
        <v>147</v>
      </c>
      <c r="B6" s="35">
        <v>3</v>
      </c>
      <c r="C6" s="35">
        <v>0</v>
      </c>
      <c r="D6" s="35">
        <v>1</v>
      </c>
      <c r="E6" s="35">
        <v>0</v>
      </c>
      <c r="F6" s="35">
        <v>2</v>
      </c>
      <c r="G6" s="35">
        <v>0</v>
      </c>
      <c r="H6" s="40">
        <f>SUM('POL_SEG Y EVAL_DESEMPEÑO'!G8)</f>
        <v>0.6</v>
      </c>
      <c r="I6" s="37">
        <f>SUM('POL_SEG Y EVAL_DESEMPEÑO'!I8)</f>
        <v>0.6</v>
      </c>
      <c r="J6" s="37">
        <f>SUM('POL_SEG Y EVAL_DESEMPEÑO'!K8)</f>
        <v>0.6</v>
      </c>
      <c r="K6" s="83" t="s">
        <v>202</v>
      </c>
    </row>
    <row r="7" spans="1:14" x14ac:dyDescent="0.45">
      <c r="A7" s="34" t="s">
        <v>148</v>
      </c>
      <c r="B7" s="35">
        <v>2</v>
      </c>
      <c r="C7" s="35">
        <v>0</v>
      </c>
      <c r="D7" s="35">
        <v>1</v>
      </c>
      <c r="E7" s="35">
        <v>0</v>
      </c>
      <c r="F7" s="35">
        <v>1</v>
      </c>
      <c r="G7" s="35">
        <v>0</v>
      </c>
      <c r="H7" s="40">
        <f>SUM(POL_GESTION_DOCUMENTAL!G7)</f>
        <v>0.95</v>
      </c>
      <c r="I7" s="37">
        <f>SUM(POL_GESTION_DOCUMENTAL!G7)</f>
        <v>0.95</v>
      </c>
      <c r="J7" s="37">
        <f>SUM(POL_GESTION_DOCUMENTAL!K7)</f>
        <v>0.95</v>
      </c>
      <c r="K7" s="82" t="s">
        <v>203</v>
      </c>
    </row>
    <row r="8" spans="1:14" ht="64.5" customHeight="1" x14ac:dyDescent="0.45">
      <c r="A8" s="34" t="s">
        <v>149</v>
      </c>
      <c r="B8" s="35">
        <v>3</v>
      </c>
      <c r="C8" s="35">
        <v>2</v>
      </c>
      <c r="D8" s="35">
        <v>1</v>
      </c>
      <c r="E8" s="35">
        <v>0</v>
      </c>
      <c r="F8" s="35">
        <v>0</v>
      </c>
      <c r="G8" s="35">
        <v>0</v>
      </c>
      <c r="H8" s="40">
        <f>SUM(POL_TRANSPARENCIA!J8)</f>
        <v>1</v>
      </c>
      <c r="I8" s="37">
        <f>SUM(POL_TRANSPARENCIA!H8)</f>
        <v>1</v>
      </c>
      <c r="J8" s="37">
        <f>SUM(POL_TRANSPARENCIA!L8)</f>
        <v>1</v>
      </c>
      <c r="K8" s="82" t="s">
        <v>203</v>
      </c>
    </row>
    <row r="9" spans="1:14" ht="28.5" customHeight="1" x14ac:dyDescent="0.45">
      <c r="A9" s="34" t="s">
        <v>150</v>
      </c>
      <c r="B9" s="35">
        <v>9</v>
      </c>
      <c r="C9" s="35">
        <v>0</v>
      </c>
      <c r="D9" s="35">
        <v>1</v>
      </c>
      <c r="E9" s="35">
        <v>5</v>
      </c>
      <c r="F9" s="35">
        <v>1</v>
      </c>
      <c r="G9" s="35">
        <v>1</v>
      </c>
      <c r="H9" s="40">
        <f>SUM(POL_GESTIÓN__ESTADÍSTICA!F14)</f>
        <v>0.17499999999999999</v>
      </c>
      <c r="I9" s="37">
        <f>SUM(POL_GESTIÓN__ESTADÍSTICA!H14)</f>
        <v>0</v>
      </c>
      <c r="J9" s="37">
        <f>SUM(POL_GESTIÓN__ESTADÍSTICA!J14)</f>
        <v>0.28888888888888892</v>
      </c>
      <c r="K9" s="81" t="s">
        <v>201</v>
      </c>
    </row>
    <row r="10" spans="1:14" ht="25.5" customHeight="1" x14ac:dyDescent="0.45">
      <c r="A10" s="85" t="s">
        <v>151</v>
      </c>
      <c r="B10" s="86">
        <f>(+B3+B4+B5+B6+B7+B8+B9)</f>
        <v>40</v>
      </c>
      <c r="C10" s="86">
        <f t="shared" ref="C10:G10" si="0">(+C3+C4+C5+C6+C7+C8+C9)</f>
        <v>7</v>
      </c>
      <c r="D10" s="86">
        <f t="shared" si="0"/>
        <v>16</v>
      </c>
      <c r="E10" s="86">
        <f>SUM(E3:E9)</f>
        <v>5</v>
      </c>
      <c r="F10" s="86">
        <f>SUM(F3:F9)</f>
        <v>6</v>
      </c>
      <c r="G10" s="86">
        <f t="shared" si="0"/>
        <v>5</v>
      </c>
      <c r="H10" s="43">
        <f>AVERAGE(H3:H9)</f>
        <v>0.78714285714285714</v>
      </c>
      <c r="I10" s="87">
        <f>AVERAGE(I3:I9)</f>
        <v>0.63142857142857145</v>
      </c>
      <c r="J10" s="87">
        <f>AVERAGE(J3:J9)</f>
        <v>0.75198412698412687</v>
      </c>
      <c r="K10" s="83" t="s">
        <v>202</v>
      </c>
    </row>
  </sheetData>
  <sheetProtection algorithmName="SHA-512" hashValue="YDdwmG5kazxLK1g4aZTx92chmvBhfvN0qCQ21NIfjNxJB5uhnMkKZJuJEDQ3orXR0ObiWtoUtjZXacsT9OQa+A==" saltValue="D9oyE/AsJWhBKZOy6kcUgw==" spinCount="100000" sheet="1" objects="1" scenarios="1" formatCells="0" formatColumns="0" formatRows="0" sort="0" autoFilter="0" pivotTables="0"/>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8E00-335B-4D56-92E6-3683CDE63F40}">
  <dimension ref="A1:B7"/>
  <sheetViews>
    <sheetView workbookViewId="0">
      <selection activeCell="D12" sqref="D12"/>
    </sheetView>
  </sheetViews>
  <sheetFormatPr baseColWidth="10" defaultRowHeight="14.25" x14ac:dyDescent="0.45"/>
  <cols>
    <col min="1" max="1" width="38.59765625" customWidth="1"/>
    <col min="2" max="2" width="51" customWidth="1"/>
  </cols>
  <sheetData>
    <row r="1" spans="1:2" ht="21" x14ac:dyDescent="0.65">
      <c r="A1" s="90" t="s">
        <v>30</v>
      </c>
      <c r="B1" s="90"/>
    </row>
    <row r="2" spans="1:2" x14ac:dyDescent="0.45">
      <c r="A2" s="47" t="s">
        <v>31</v>
      </c>
      <c r="B2" s="47" t="s">
        <v>32</v>
      </c>
    </row>
    <row r="3" spans="1:2" ht="34.5" customHeight="1" x14ac:dyDescent="0.45">
      <c r="A3" s="1" t="s">
        <v>33</v>
      </c>
      <c r="B3" s="3" t="s">
        <v>153</v>
      </c>
    </row>
    <row r="4" spans="1:2" x14ac:dyDescent="0.45">
      <c r="A4" s="2" t="s">
        <v>34</v>
      </c>
      <c r="B4" s="3" t="s">
        <v>35</v>
      </c>
    </row>
    <row r="5" spans="1:2" ht="72" customHeight="1" x14ac:dyDescent="0.45">
      <c r="A5" s="4" t="s">
        <v>177</v>
      </c>
      <c r="B5" s="5" t="s">
        <v>287</v>
      </c>
    </row>
    <row r="6" spans="1:2" ht="37.5" customHeight="1" x14ac:dyDescent="0.45">
      <c r="A6" s="6" t="s">
        <v>37</v>
      </c>
      <c r="B6" s="3" t="s">
        <v>38</v>
      </c>
    </row>
    <row r="7" spans="1:2" ht="43.5" customHeight="1" x14ac:dyDescent="0.45">
      <c r="A7" s="7" t="s">
        <v>39</v>
      </c>
      <c r="B7" s="8" t="s">
        <v>288</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2243-6FE5-49AD-85C9-ACC5156ABB5B}">
  <dimension ref="A1:N14"/>
  <sheetViews>
    <sheetView topLeftCell="D1" zoomScale="95" zoomScaleNormal="95" workbookViewId="0">
      <selection activeCell="C18" sqref="C18"/>
    </sheetView>
  </sheetViews>
  <sheetFormatPr baseColWidth="10" defaultColWidth="11.59765625" defaultRowHeight="14.25" x14ac:dyDescent="0.45"/>
  <cols>
    <col min="1" max="1" width="14.59765625" customWidth="1"/>
    <col min="2" max="2" width="32.1328125" customWidth="1"/>
    <col min="3" max="3" width="26.1328125" customWidth="1"/>
    <col min="4" max="4" width="16.265625" customWidth="1"/>
    <col min="5" max="5" width="18.59765625" customWidth="1"/>
    <col min="6" max="6" width="14" customWidth="1"/>
    <col min="7" max="7" width="14.73046875" customWidth="1"/>
    <col min="8" max="8" width="44.59765625" customWidth="1"/>
    <col min="9" max="9" width="12.59765625" customWidth="1"/>
    <col min="10" max="10" width="45.265625" customWidth="1"/>
    <col min="12" max="12" width="45.3984375" customWidth="1"/>
    <col min="13" max="13" width="37.1328125" customWidth="1"/>
    <col min="14" max="14" width="16.86328125" customWidth="1"/>
  </cols>
  <sheetData>
    <row r="1" spans="1:14" ht="34.5" customHeight="1" x14ac:dyDescent="0.45">
      <c r="A1" s="91" t="s">
        <v>160</v>
      </c>
      <c r="B1" s="92"/>
      <c r="C1" s="92"/>
      <c r="D1" s="92"/>
      <c r="E1" s="92"/>
      <c r="F1" s="92"/>
      <c r="G1" s="92"/>
      <c r="H1" s="92"/>
      <c r="I1" s="92"/>
      <c r="J1" s="92"/>
      <c r="K1" s="92"/>
      <c r="L1" s="92"/>
      <c r="M1" s="92"/>
      <c r="N1" s="92"/>
    </row>
    <row r="2" spans="1:14" ht="27.75" customHeight="1" x14ac:dyDescent="0.45">
      <c r="A2" s="97" t="s">
        <v>0</v>
      </c>
      <c r="B2" s="97"/>
      <c r="C2" s="97"/>
      <c r="D2" s="97"/>
      <c r="E2" s="97"/>
      <c r="F2" s="97"/>
      <c r="G2" s="95" t="s">
        <v>2</v>
      </c>
      <c r="H2" s="95"/>
      <c r="I2" s="94" t="s">
        <v>1</v>
      </c>
      <c r="J2" s="94"/>
      <c r="K2" s="96" t="s">
        <v>26</v>
      </c>
      <c r="L2" s="96"/>
      <c r="M2" s="96"/>
      <c r="N2" s="96"/>
    </row>
    <row r="3" spans="1:14" ht="40.5" x14ac:dyDescent="0.45">
      <c r="A3" s="16" t="s">
        <v>3</v>
      </c>
      <c r="B3" s="17" t="s">
        <v>4</v>
      </c>
      <c r="C3" s="17" t="s">
        <v>5</v>
      </c>
      <c r="D3" s="17" t="s">
        <v>6</v>
      </c>
      <c r="E3" s="17" t="s">
        <v>7</v>
      </c>
      <c r="F3" s="17" t="s">
        <v>8</v>
      </c>
      <c r="G3" s="19" t="s">
        <v>11</v>
      </c>
      <c r="H3" s="19" t="s">
        <v>12</v>
      </c>
      <c r="I3" s="18" t="s">
        <v>27</v>
      </c>
      <c r="J3" s="18" t="s">
        <v>10</v>
      </c>
      <c r="K3" s="10" t="s">
        <v>27</v>
      </c>
      <c r="L3" s="10" t="s">
        <v>110</v>
      </c>
      <c r="M3" s="10" t="s">
        <v>28</v>
      </c>
      <c r="N3" s="10" t="s">
        <v>29</v>
      </c>
    </row>
    <row r="4" spans="1:14" ht="225.75" customHeight="1" x14ac:dyDescent="0.45">
      <c r="A4" s="98" t="s">
        <v>13</v>
      </c>
      <c r="B4" s="22" t="s">
        <v>14</v>
      </c>
      <c r="C4" s="22" t="s">
        <v>233</v>
      </c>
      <c r="D4" s="23" t="s">
        <v>15</v>
      </c>
      <c r="E4" s="44" t="s">
        <v>16</v>
      </c>
      <c r="F4" s="23" t="s">
        <v>17</v>
      </c>
      <c r="G4" s="45">
        <v>0.8</v>
      </c>
      <c r="H4" s="22" t="s">
        <v>18</v>
      </c>
      <c r="I4" s="20">
        <v>0.8</v>
      </c>
      <c r="J4" s="22" t="s">
        <v>234</v>
      </c>
      <c r="K4" s="20">
        <v>0</v>
      </c>
      <c r="L4" s="22" t="s">
        <v>235</v>
      </c>
      <c r="M4" s="22" t="s">
        <v>204</v>
      </c>
      <c r="N4" s="27" t="s">
        <v>39</v>
      </c>
    </row>
    <row r="5" spans="1:14" ht="225.75" customHeight="1" x14ac:dyDescent="0.45">
      <c r="A5" s="98"/>
      <c r="B5" s="22" t="s">
        <v>205</v>
      </c>
      <c r="C5" s="22" t="s">
        <v>206</v>
      </c>
      <c r="D5" s="21" t="s">
        <v>229</v>
      </c>
      <c r="E5" s="21" t="s">
        <v>15</v>
      </c>
      <c r="F5" s="21" t="s">
        <v>17</v>
      </c>
      <c r="G5" s="11">
        <v>1</v>
      </c>
      <c r="H5" s="22" t="s">
        <v>207</v>
      </c>
      <c r="I5" s="11">
        <v>1</v>
      </c>
      <c r="J5" s="22" t="s">
        <v>236</v>
      </c>
      <c r="K5" s="11">
        <v>1</v>
      </c>
      <c r="L5" s="5" t="s">
        <v>237</v>
      </c>
      <c r="M5" s="5" t="s">
        <v>238</v>
      </c>
      <c r="N5" s="69" t="s">
        <v>177</v>
      </c>
    </row>
    <row r="6" spans="1:14" ht="225.75" customHeight="1" x14ac:dyDescent="0.45">
      <c r="A6" s="98"/>
      <c r="B6" s="5" t="s">
        <v>208</v>
      </c>
      <c r="C6" s="5" t="s">
        <v>239</v>
      </c>
      <c r="D6" s="8" t="s">
        <v>209</v>
      </c>
      <c r="E6" s="3" t="s">
        <v>210</v>
      </c>
      <c r="F6" s="8" t="s">
        <v>17</v>
      </c>
      <c r="G6" s="53">
        <v>1</v>
      </c>
      <c r="H6" s="5" t="s">
        <v>207</v>
      </c>
      <c r="I6" s="53">
        <v>1</v>
      </c>
      <c r="J6" s="5" t="s">
        <v>240</v>
      </c>
      <c r="K6" s="11">
        <v>1</v>
      </c>
      <c r="L6" s="5" t="s">
        <v>241</v>
      </c>
      <c r="M6" s="5" t="s">
        <v>238</v>
      </c>
      <c r="N6" s="69" t="s">
        <v>177</v>
      </c>
    </row>
    <row r="7" spans="1:14" ht="225.75" customHeight="1" x14ac:dyDescent="0.45">
      <c r="A7" s="98"/>
      <c r="B7" s="5" t="s">
        <v>211</v>
      </c>
      <c r="C7" s="5" t="s">
        <v>212</v>
      </c>
      <c r="D7" s="8" t="s">
        <v>209</v>
      </c>
      <c r="E7" s="3" t="s">
        <v>213</v>
      </c>
      <c r="F7" s="8" t="s">
        <v>17</v>
      </c>
      <c r="G7" s="53">
        <v>1</v>
      </c>
      <c r="H7" s="5" t="s">
        <v>214</v>
      </c>
      <c r="I7" s="53">
        <v>1</v>
      </c>
      <c r="J7" s="5" t="s">
        <v>242</v>
      </c>
      <c r="K7" s="11">
        <v>1</v>
      </c>
      <c r="L7" s="5" t="s">
        <v>241</v>
      </c>
      <c r="M7" s="5" t="s">
        <v>238</v>
      </c>
      <c r="N7" s="69" t="s">
        <v>177</v>
      </c>
    </row>
    <row r="8" spans="1:14" ht="225.75" customHeight="1" x14ac:dyDescent="0.45">
      <c r="A8" s="98"/>
      <c r="B8" s="5" t="s">
        <v>215</v>
      </c>
      <c r="C8" s="5" t="s">
        <v>243</v>
      </c>
      <c r="D8" s="8" t="s">
        <v>209</v>
      </c>
      <c r="E8" s="3" t="s">
        <v>216</v>
      </c>
      <c r="F8" s="8" t="s">
        <v>17</v>
      </c>
      <c r="G8" s="53">
        <v>1</v>
      </c>
      <c r="H8" s="5" t="s">
        <v>217</v>
      </c>
      <c r="I8" s="53">
        <v>1</v>
      </c>
      <c r="J8" s="5" t="s">
        <v>244</v>
      </c>
      <c r="K8" s="11">
        <v>1</v>
      </c>
      <c r="L8" s="5" t="s">
        <v>237</v>
      </c>
      <c r="M8" s="5" t="s">
        <v>238</v>
      </c>
      <c r="N8" s="69" t="s">
        <v>177</v>
      </c>
    </row>
    <row r="9" spans="1:14" ht="166.5" x14ac:dyDescent="0.45">
      <c r="A9" s="98"/>
      <c r="B9" s="22" t="s">
        <v>19</v>
      </c>
      <c r="C9" s="22" t="s">
        <v>245</v>
      </c>
      <c r="D9" s="23" t="s">
        <v>20</v>
      </c>
      <c r="E9" s="21" t="s">
        <v>21</v>
      </c>
      <c r="F9" s="23" t="s">
        <v>17</v>
      </c>
      <c r="G9" s="45">
        <v>0.5</v>
      </c>
      <c r="H9" s="22" t="s">
        <v>22</v>
      </c>
      <c r="I9" s="20">
        <v>0.5</v>
      </c>
      <c r="J9" s="22" t="s">
        <v>246</v>
      </c>
      <c r="K9" s="20">
        <v>0</v>
      </c>
      <c r="L9" s="22" t="s">
        <v>235</v>
      </c>
      <c r="M9" s="22" t="s">
        <v>64</v>
      </c>
      <c r="N9" s="27" t="s">
        <v>39</v>
      </c>
    </row>
    <row r="10" spans="1:14" ht="147.75" customHeight="1" x14ac:dyDescent="0.45">
      <c r="A10" s="98"/>
      <c r="B10" s="5" t="s">
        <v>218</v>
      </c>
      <c r="C10" s="5" t="s">
        <v>219</v>
      </c>
      <c r="D10" s="8" t="s">
        <v>220</v>
      </c>
      <c r="E10" s="3" t="s">
        <v>221</v>
      </c>
      <c r="F10" s="8" t="s">
        <v>17</v>
      </c>
      <c r="G10" s="53">
        <v>1</v>
      </c>
      <c r="H10" s="5" t="s">
        <v>207</v>
      </c>
      <c r="I10" s="53">
        <v>1</v>
      </c>
      <c r="J10" s="5" t="s">
        <v>222</v>
      </c>
      <c r="K10" s="20">
        <v>1</v>
      </c>
      <c r="L10" s="5" t="s">
        <v>237</v>
      </c>
      <c r="M10" s="5" t="s">
        <v>238</v>
      </c>
      <c r="N10" s="69" t="s">
        <v>177</v>
      </c>
    </row>
    <row r="11" spans="1:14" ht="147.75" customHeight="1" x14ac:dyDescent="0.45">
      <c r="A11" s="98"/>
      <c r="B11" s="5" t="s">
        <v>223</v>
      </c>
      <c r="C11" s="5" t="s">
        <v>247</v>
      </c>
      <c r="D11" s="8" t="s">
        <v>209</v>
      </c>
      <c r="E11" s="3" t="s">
        <v>224</v>
      </c>
      <c r="F11" s="8" t="s">
        <v>17</v>
      </c>
      <c r="G11" s="53">
        <v>1</v>
      </c>
      <c r="H11" s="5" t="s">
        <v>225</v>
      </c>
      <c r="I11" s="53">
        <v>1</v>
      </c>
      <c r="J11" s="5" t="s">
        <v>248</v>
      </c>
      <c r="K11" s="20">
        <v>1</v>
      </c>
      <c r="L11" s="5" t="s">
        <v>237</v>
      </c>
      <c r="M11" s="5" t="s">
        <v>238</v>
      </c>
      <c r="N11" s="69" t="s">
        <v>177</v>
      </c>
    </row>
    <row r="12" spans="1:14" ht="147.75" customHeight="1" x14ac:dyDescent="0.45">
      <c r="A12" s="98" t="s">
        <v>228</v>
      </c>
      <c r="B12" s="5" t="s">
        <v>226</v>
      </c>
      <c r="C12" s="5" t="s">
        <v>227</v>
      </c>
      <c r="D12" s="8" t="s">
        <v>229</v>
      </c>
      <c r="E12" s="3" t="s">
        <v>229</v>
      </c>
      <c r="F12" s="8" t="s">
        <v>229</v>
      </c>
      <c r="G12" s="53">
        <v>1</v>
      </c>
      <c r="H12" s="5" t="s">
        <v>225</v>
      </c>
      <c r="I12" s="53">
        <v>1</v>
      </c>
      <c r="J12" s="5" t="s">
        <v>249</v>
      </c>
      <c r="K12" s="20">
        <v>1</v>
      </c>
      <c r="L12" s="5" t="s">
        <v>237</v>
      </c>
      <c r="M12" s="5" t="s">
        <v>238</v>
      </c>
      <c r="N12" s="69" t="s">
        <v>177</v>
      </c>
    </row>
    <row r="13" spans="1:14" ht="166.5" x14ac:dyDescent="0.45">
      <c r="A13" s="98"/>
      <c r="B13" s="24" t="s">
        <v>23</v>
      </c>
      <c r="C13" s="22" t="s">
        <v>250</v>
      </c>
      <c r="D13" s="23" t="s">
        <v>15</v>
      </c>
      <c r="E13" s="21" t="s">
        <v>24</v>
      </c>
      <c r="F13" s="21" t="s">
        <v>229</v>
      </c>
      <c r="G13" s="45">
        <v>0.8</v>
      </c>
      <c r="H13" s="22" t="s">
        <v>25</v>
      </c>
      <c r="I13" s="20">
        <v>0.8</v>
      </c>
      <c r="J13" s="22" t="s">
        <v>251</v>
      </c>
      <c r="K13" s="20">
        <v>1</v>
      </c>
      <c r="L13" s="5" t="s">
        <v>237</v>
      </c>
      <c r="M13" s="5" t="s">
        <v>238</v>
      </c>
      <c r="N13" s="69" t="s">
        <v>177</v>
      </c>
    </row>
    <row r="14" spans="1:14" ht="17.25" x14ac:dyDescent="0.45">
      <c r="A14" s="93" t="s">
        <v>161</v>
      </c>
      <c r="B14" s="93"/>
      <c r="C14" s="93"/>
      <c r="D14" s="93"/>
      <c r="E14" s="93"/>
      <c r="F14" s="93"/>
      <c r="G14" s="60">
        <f>(+G4+G5+G6+G7+G8+G9+G10+G11+G12+G13)/10</f>
        <v>0.91000000000000014</v>
      </c>
      <c r="H14" s="61"/>
      <c r="I14" s="60">
        <f>(+I4+I5+I6+I7+I8+I9+I10+I11+I12+I13)/10</f>
        <v>0.91000000000000014</v>
      </c>
      <c r="J14" s="61"/>
      <c r="K14" s="60">
        <f>(+K4+K5+K6+K7+K8+K9+K10+K11+K12+K13)/10</f>
        <v>0.8</v>
      </c>
      <c r="L14" s="93"/>
      <c r="M14" s="93"/>
      <c r="N14" s="93"/>
    </row>
  </sheetData>
  <sheetProtection algorithmName="SHA-512" hashValue="M3WaF/FA5hH/Mmrbn238TZz++37ulajiZkoE2FYG2tsT5t/7cjKr+x7G8D3mz5+Gxrd5AiAImbNRGCGU/eWPJQ==" saltValue="NmKjJ9M3iUaX247ykTsRsg==" spinCount="100000" sheet="1" objects="1" scenarios="1" formatCells="0" formatColumns="0" formatRows="0" sort="0" autoFilter="0" pivotTables="0"/>
  <protectedRanges>
    <protectedRange sqref="C9:E12" name="Simulado_1"/>
  </protectedRanges>
  <autoFilter ref="A3:N14" xr:uid="{42932243-6FE5-49AD-85C9-ACC5156ABB5B}"/>
  <mergeCells count="9">
    <mergeCell ref="A1:N1"/>
    <mergeCell ref="A14:F14"/>
    <mergeCell ref="L14:N14"/>
    <mergeCell ref="I2:J2"/>
    <mergeCell ref="G2:H2"/>
    <mergeCell ref="K2:N2"/>
    <mergeCell ref="A2:F2"/>
    <mergeCell ref="A12:A13"/>
    <mergeCell ref="A4:A11"/>
  </mergeCells>
  <phoneticPr fontId="35" type="noConversion"/>
  <conditionalFormatting sqref="N4:N13">
    <cfRule type="containsText" dxfId="27" priority="2" operator="containsText" text="SIN AVANCE">
      <formula>NOT(ISERROR(SEARCH("SIN AVANCE",N4)))</formula>
    </cfRule>
  </conditionalFormatting>
  <pageMargins left="0.7" right="0.7" top="0.75" bottom="0.75" header="0.3" footer="0.3"/>
  <pageSetup paperSize="9"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77828D45-F38B-4066-A529-F0E16C9BD450}">
            <xm:f>NOT(ISERROR(SEARCH(Hoja2!$A$7,N4)))</xm:f>
            <xm:f>Hoja2!$A$7</xm:f>
            <x14:dxf>
              <fill>
                <patternFill>
                  <bgColor theme="5" tint="0.39994506668294322"/>
                </patternFill>
              </fill>
            </x14:dxf>
          </x14:cfRule>
          <xm:sqref>N4:N13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08B37B9-6622-4CAE-B2B1-6B396007F3AA}">
          <x14:formula1>
            <xm:f>Hoja2!$A$3:$A$7</xm:f>
          </x14:formula1>
          <xm:sqref>N4:N13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CF00-0E5F-46FB-AAAC-7B364B02B7DA}">
  <dimension ref="A1:M12"/>
  <sheetViews>
    <sheetView topLeftCell="H1" zoomScale="95" zoomScaleNormal="95" workbookViewId="0">
      <selection activeCell="K8" sqref="K8"/>
    </sheetView>
  </sheetViews>
  <sheetFormatPr baseColWidth="10" defaultColWidth="11.3984375" defaultRowHeight="13.9" x14ac:dyDescent="0.4"/>
  <cols>
    <col min="1" max="1" width="5.73046875" style="52" customWidth="1"/>
    <col min="2" max="2" width="27.59765625" style="52" customWidth="1"/>
    <col min="3" max="3" width="40.3984375" style="25" customWidth="1"/>
    <col min="4" max="4" width="41.59765625" style="25" customWidth="1"/>
    <col min="5" max="5" width="19.86328125" style="25" customWidth="1"/>
    <col min="6" max="6" width="16.73046875" style="52" customWidth="1"/>
    <col min="7" max="7" width="49.265625" style="25" customWidth="1"/>
    <col min="8" max="8" width="10.1328125" style="25" customWidth="1"/>
    <col min="9" max="9" width="51" style="25" customWidth="1"/>
    <col min="10" max="10" width="15.59765625" style="25" customWidth="1"/>
    <col min="11" max="11" width="60.1328125" style="25" customWidth="1"/>
    <col min="12" max="12" width="41.59765625" style="25" customWidth="1"/>
    <col min="13" max="13" width="18" style="25" customWidth="1"/>
    <col min="14" max="16384" width="11.3984375" style="25"/>
  </cols>
  <sheetData>
    <row r="1" spans="1:13" ht="20.25" customHeight="1" x14ac:dyDescent="0.4">
      <c r="A1" s="105" t="s">
        <v>159</v>
      </c>
      <c r="B1" s="106"/>
      <c r="C1" s="106"/>
      <c r="D1" s="106"/>
      <c r="E1" s="106"/>
      <c r="F1" s="106"/>
      <c r="G1" s="106"/>
      <c r="H1" s="106"/>
      <c r="I1" s="106"/>
      <c r="J1" s="106"/>
      <c r="K1" s="106"/>
      <c r="L1" s="106"/>
      <c r="M1" s="107"/>
    </row>
    <row r="2" spans="1:13" ht="31.5" customHeight="1" x14ac:dyDescent="0.4">
      <c r="A2" s="110" t="s">
        <v>0</v>
      </c>
      <c r="B2" s="110"/>
      <c r="C2" s="110"/>
      <c r="D2" s="110"/>
      <c r="E2" s="110"/>
      <c r="F2" s="112" t="s">
        <v>2</v>
      </c>
      <c r="G2" s="112"/>
      <c r="H2" s="111" t="s">
        <v>1</v>
      </c>
      <c r="I2" s="111"/>
      <c r="J2" s="96" t="s">
        <v>26</v>
      </c>
      <c r="K2" s="96"/>
      <c r="L2" s="96"/>
      <c r="M2" s="96"/>
    </row>
    <row r="3" spans="1:13" ht="29.25" customHeight="1" x14ac:dyDescent="0.4">
      <c r="A3" s="113" t="s">
        <v>69</v>
      </c>
      <c r="B3" s="113" t="s">
        <v>3</v>
      </c>
      <c r="C3" s="113" t="s">
        <v>40</v>
      </c>
      <c r="D3" s="114" t="s">
        <v>5</v>
      </c>
      <c r="E3" s="113" t="s">
        <v>76</v>
      </c>
      <c r="F3" s="100" t="s">
        <v>11</v>
      </c>
      <c r="G3" s="100" t="s">
        <v>12</v>
      </c>
      <c r="H3" s="99" t="s">
        <v>9</v>
      </c>
      <c r="I3" s="99" t="s">
        <v>10</v>
      </c>
      <c r="J3" s="101" t="s">
        <v>27</v>
      </c>
      <c r="K3" s="101" t="s">
        <v>110</v>
      </c>
      <c r="L3" s="101" t="s">
        <v>28</v>
      </c>
      <c r="M3" s="101" t="s">
        <v>29</v>
      </c>
    </row>
    <row r="4" spans="1:13" ht="34.5" customHeight="1" x14ac:dyDescent="0.4">
      <c r="A4" s="113"/>
      <c r="B4" s="113"/>
      <c r="C4" s="113"/>
      <c r="D4" s="114"/>
      <c r="E4" s="113"/>
      <c r="F4" s="100"/>
      <c r="G4" s="100"/>
      <c r="H4" s="99"/>
      <c r="I4" s="99"/>
      <c r="J4" s="101"/>
      <c r="K4" s="101"/>
      <c r="L4" s="101"/>
      <c r="M4" s="101"/>
    </row>
    <row r="5" spans="1:13" ht="207.75" customHeight="1" x14ac:dyDescent="0.4">
      <c r="A5" s="31">
        <v>1</v>
      </c>
      <c r="B5" s="28" t="s">
        <v>13</v>
      </c>
      <c r="C5" s="12" t="s">
        <v>77</v>
      </c>
      <c r="D5" s="12" t="s">
        <v>78</v>
      </c>
      <c r="E5" s="15" t="s">
        <v>158</v>
      </c>
      <c r="F5" s="51">
        <v>1</v>
      </c>
      <c r="G5" s="12" t="s">
        <v>259</v>
      </c>
      <c r="H5" s="51">
        <v>1</v>
      </c>
      <c r="I5" s="15" t="s">
        <v>79</v>
      </c>
      <c r="J5" s="53">
        <v>1</v>
      </c>
      <c r="K5" s="5" t="s">
        <v>237</v>
      </c>
      <c r="L5" s="5" t="s">
        <v>256</v>
      </c>
      <c r="M5" s="4" t="s">
        <v>177</v>
      </c>
    </row>
    <row r="6" spans="1:13" ht="171.75" customHeight="1" x14ac:dyDescent="0.4">
      <c r="A6" s="31">
        <v>2</v>
      </c>
      <c r="B6" s="28" t="s">
        <v>80</v>
      </c>
      <c r="C6" s="12" t="s">
        <v>81</v>
      </c>
      <c r="D6" s="12" t="s">
        <v>82</v>
      </c>
      <c r="E6" s="15" t="s">
        <v>83</v>
      </c>
      <c r="F6" s="51">
        <v>1</v>
      </c>
      <c r="G6" s="12" t="s">
        <v>109</v>
      </c>
      <c r="H6" s="51">
        <v>0.9</v>
      </c>
      <c r="I6" s="15" t="s">
        <v>84</v>
      </c>
      <c r="J6" s="53">
        <v>1</v>
      </c>
      <c r="K6" s="5" t="s">
        <v>252</v>
      </c>
      <c r="L6" s="5" t="s">
        <v>256</v>
      </c>
      <c r="M6" s="4" t="s">
        <v>177</v>
      </c>
    </row>
    <row r="7" spans="1:13" ht="156.75" customHeight="1" x14ac:dyDescent="0.4">
      <c r="A7" s="31">
        <v>3</v>
      </c>
      <c r="B7" s="109" t="s">
        <v>85</v>
      </c>
      <c r="C7" s="12" t="s">
        <v>86</v>
      </c>
      <c r="D7" s="12" t="s">
        <v>87</v>
      </c>
      <c r="E7" s="15" t="s">
        <v>83</v>
      </c>
      <c r="F7" s="51">
        <v>1</v>
      </c>
      <c r="G7" s="12" t="s">
        <v>260</v>
      </c>
      <c r="H7" s="51">
        <v>1</v>
      </c>
      <c r="I7" s="15" t="s">
        <v>88</v>
      </c>
      <c r="J7" s="11">
        <v>1</v>
      </c>
      <c r="K7" s="5" t="s">
        <v>253</v>
      </c>
      <c r="L7" s="5" t="s">
        <v>256</v>
      </c>
      <c r="M7" s="4" t="s">
        <v>177</v>
      </c>
    </row>
    <row r="8" spans="1:13" ht="311.25" customHeight="1" x14ac:dyDescent="0.4">
      <c r="A8" s="31">
        <v>4</v>
      </c>
      <c r="B8" s="109"/>
      <c r="C8" s="12" t="s">
        <v>89</v>
      </c>
      <c r="D8" s="12" t="s">
        <v>90</v>
      </c>
      <c r="E8" s="15" t="s">
        <v>83</v>
      </c>
      <c r="F8" s="51">
        <v>1</v>
      </c>
      <c r="G8" s="12" t="s">
        <v>91</v>
      </c>
      <c r="H8" s="51">
        <v>0.9</v>
      </c>
      <c r="I8" s="15" t="s">
        <v>261</v>
      </c>
      <c r="J8" s="53">
        <v>1</v>
      </c>
      <c r="K8" s="5" t="s">
        <v>254</v>
      </c>
      <c r="L8" s="5" t="s">
        <v>256</v>
      </c>
      <c r="M8" s="4" t="s">
        <v>177</v>
      </c>
    </row>
    <row r="9" spans="1:13" ht="151.5" customHeight="1" x14ac:dyDescent="0.4">
      <c r="A9" s="31">
        <v>5</v>
      </c>
      <c r="B9" s="109"/>
      <c r="C9" s="12" t="s">
        <v>92</v>
      </c>
      <c r="D9" s="12" t="s">
        <v>257</v>
      </c>
      <c r="E9" s="15" t="s">
        <v>83</v>
      </c>
      <c r="F9" s="51">
        <v>1</v>
      </c>
      <c r="G9" s="12" t="s">
        <v>93</v>
      </c>
      <c r="H9" s="51">
        <v>1</v>
      </c>
      <c r="I9" s="15" t="s">
        <v>258</v>
      </c>
      <c r="J9" s="11">
        <v>1</v>
      </c>
      <c r="K9" s="5" t="s">
        <v>255</v>
      </c>
      <c r="L9" s="5" t="s">
        <v>256</v>
      </c>
      <c r="M9" s="4" t="s">
        <v>177</v>
      </c>
    </row>
    <row r="10" spans="1:13" ht="17.25" x14ac:dyDescent="0.45">
      <c r="A10" s="108" t="s">
        <v>162</v>
      </c>
      <c r="B10" s="108"/>
      <c r="C10" s="108"/>
      <c r="D10" s="108"/>
      <c r="E10" s="108"/>
      <c r="F10" s="60">
        <f>SUM(F5:F9)/5</f>
        <v>1</v>
      </c>
      <c r="G10" s="76"/>
      <c r="H10" s="60">
        <f>SUM(H5:H9)/5</f>
        <v>0.96</v>
      </c>
      <c r="I10" s="76"/>
      <c r="J10" s="74">
        <f>(J5+J6+J7+J8+J9)/5</f>
        <v>1</v>
      </c>
      <c r="K10" s="102"/>
      <c r="L10" s="103"/>
      <c r="M10" s="104"/>
    </row>
    <row r="11" spans="1:13" x14ac:dyDescent="0.4">
      <c r="J11" s="48"/>
      <c r="K11" s="49"/>
    </row>
    <row r="12" spans="1:13" x14ac:dyDescent="0.4">
      <c r="J12" s="48"/>
      <c r="K12" s="49"/>
    </row>
  </sheetData>
  <sheetProtection algorithmName="SHA-512" hashValue="jjIHmLNauEaexWib7eVKVRNGmR1SYnS6yzJVX32c6cqKw7Zwb5xedlSuZozYO3gLcZsPSDrCjZ+7/xhKCSIwpg==" saltValue="9586iIpwdtfGQTPr+H+MqQ==" spinCount="100000" sheet="1" objects="1" scenarios="1" formatCells="0" formatColumns="0" formatRows="0" sort="0" autoFilter="0" pivotTables="0"/>
  <mergeCells count="21">
    <mergeCell ref="K10:M10"/>
    <mergeCell ref="A1:M1"/>
    <mergeCell ref="A10:E10"/>
    <mergeCell ref="F3:F4"/>
    <mergeCell ref="B7:B9"/>
    <mergeCell ref="J3:J4"/>
    <mergeCell ref="K3:K4"/>
    <mergeCell ref="L3:L4"/>
    <mergeCell ref="A2:E2"/>
    <mergeCell ref="H2:I2"/>
    <mergeCell ref="F2:G2"/>
    <mergeCell ref="A3:A4"/>
    <mergeCell ref="B3:B4"/>
    <mergeCell ref="C3:C4"/>
    <mergeCell ref="D3:D4"/>
    <mergeCell ref="E3:E4"/>
    <mergeCell ref="H3:H4"/>
    <mergeCell ref="I3:I4"/>
    <mergeCell ref="G3:G4"/>
    <mergeCell ref="J2:M2"/>
    <mergeCell ref="M3:M4"/>
  </mergeCells>
  <phoneticPr fontId="35"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3D0BC69-01FD-496E-8171-6D87F0A8C6FC}">
          <x14:formula1>
            <xm:f>Hoja2!$A$3:$A$7</xm:f>
          </x14:formula1>
          <xm:sqref>M5:M9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02DB-9FC0-4C8B-BB68-17E59ED96C66}">
  <dimension ref="A1:N932"/>
  <sheetViews>
    <sheetView topLeftCell="G1" zoomScale="106" zoomScaleNormal="106" workbookViewId="0">
      <selection activeCell="N15" sqref="N15"/>
    </sheetView>
  </sheetViews>
  <sheetFormatPr baseColWidth="10" defaultRowHeight="14.25" x14ac:dyDescent="0.45"/>
  <cols>
    <col min="1" max="1" width="18.73046875" customWidth="1"/>
    <col min="2" max="2" width="60" customWidth="1"/>
    <col min="3" max="3" width="39.3984375" customWidth="1"/>
    <col min="4" max="4" width="20.3984375" customWidth="1"/>
    <col min="5" max="5" width="14.1328125" customWidth="1"/>
    <col min="6" max="6" width="33.86328125" customWidth="1"/>
    <col min="7" max="7" width="13.86328125" customWidth="1"/>
    <col min="8" max="8" width="38.1328125" customWidth="1"/>
    <col min="9" max="9" width="20.265625" customWidth="1"/>
    <col min="10" max="10" width="53.265625" customWidth="1"/>
    <col min="11" max="11" width="13.1328125" style="9" customWidth="1"/>
    <col min="12" max="12" width="49.3984375" style="9" customWidth="1"/>
    <col min="13" max="13" width="42.86328125" style="9" customWidth="1"/>
    <col min="14" max="14" width="17" style="9" customWidth="1"/>
  </cols>
  <sheetData>
    <row r="1" spans="1:14" ht="20.25" customHeight="1" x14ac:dyDescent="0.45">
      <c r="A1" s="124" t="s">
        <v>185</v>
      </c>
      <c r="B1" s="124"/>
      <c r="C1" s="124"/>
      <c r="D1" s="124"/>
      <c r="E1" s="124"/>
      <c r="F1" s="124"/>
      <c r="G1" s="124"/>
      <c r="H1" s="124"/>
      <c r="I1" s="124"/>
      <c r="J1" s="124"/>
      <c r="K1" s="124"/>
      <c r="L1" s="124"/>
      <c r="M1" s="124"/>
      <c r="N1" s="125"/>
    </row>
    <row r="2" spans="1:14" x14ac:dyDescent="0.45">
      <c r="A2" s="110"/>
      <c r="B2" s="110"/>
      <c r="C2" s="110"/>
      <c r="D2" s="110"/>
      <c r="E2" s="110"/>
      <c r="F2" s="110"/>
      <c r="G2" s="112" t="s">
        <v>2</v>
      </c>
      <c r="H2" s="112"/>
      <c r="I2" s="111" t="s">
        <v>1</v>
      </c>
      <c r="J2" s="111"/>
      <c r="K2" s="55"/>
      <c r="L2" s="55"/>
      <c r="M2" s="55"/>
      <c r="N2" s="55"/>
    </row>
    <row r="3" spans="1:14" ht="28.5" customHeight="1" x14ac:dyDescent="0.45">
      <c r="A3" s="113" t="s">
        <v>3</v>
      </c>
      <c r="B3" s="113" t="s">
        <v>40</v>
      </c>
      <c r="C3" s="114" t="s">
        <v>5</v>
      </c>
      <c r="D3" s="113" t="s">
        <v>41</v>
      </c>
      <c r="E3" s="113" t="s">
        <v>42</v>
      </c>
      <c r="F3" s="113" t="s">
        <v>8</v>
      </c>
      <c r="G3" s="100" t="s">
        <v>11</v>
      </c>
      <c r="H3" s="100" t="s">
        <v>12</v>
      </c>
      <c r="I3" s="99" t="s">
        <v>9</v>
      </c>
      <c r="J3" s="99" t="s">
        <v>111</v>
      </c>
      <c r="K3" s="96" t="s">
        <v>26</v>
      </c>
      <c r="L3" s="96"/>
      <c r="M3" s="96"/>
      <c r="N3" s="96"/>
    </row>
    <row r="4" spans="1:14" ht="37.5" customHeight="1" x14ac:dyDescent="0.45">
      <c r="A4" s="113"/>
      <c r="B4" s="113"/>
      <c r="C4" s="114"/>
      <c r="D4" s="113"/>
      <c r="E4" s="113"/>
      <c r="F4" s="113"/>
      <c r="G4" s="100"/>
      <c r="H4" s="100"/>
      <c r="I4" s="99"/>
      <c r="J4" s="99"/>
      <c r="K4" s="10" t="s">
        <v>27</v>
      </c>
      <c r="L4" s="10" t="s">
        <v>110</v>
      </c>
      <c r="M4" s="10" t="s">
        <v>28</v>
      </c>
      <c r="N4" s="10" t="s">
        <v>29</v>
      </c>
    </row>
    <row r="5" spans="1:14" ht="60" customHeight="1" x14ac:dyDescent="0.45">
      <c r="A5" s="109" t="s">
        <v>163</v>
      </c>
      <c r="B5" s="12" t="s">
        <v>164</v>
      </c>
      <c r="C5" s="116" t="s">
        <v>262</v>
      </c>
      <c r="D5" s="120">
        <v>44378</v>
      </c>
      <c r="E5" s="120">
        <v>44561</v>
      </c>
      <c r="F5" s="98" t="s">
        <v>165</v>
      </c>
      <c r="G5" s="115">
        <v>1</v>
      </c>
      <c r="H5" s="129" t="s">
        <v>176</v>
      </c>
      <c r="I5" s="130">
        <v>0</v>
      </c>
      <c r="J5" s="129" t="s">
        <v>181</v>
      </c>
      <c r="K5" s="115">
        <v>1</v>
      </c>
      <c r="L5" s="116" t="s">
        <v>237</v>
      </c>
      <c r="M5" s="116" t="s">
        <v>263</v>
      </c>
      <c r="N5" s="119" t="s">
        <v>177</v>
      </c>
    </row>
    <row r="6" spans="1:14" ht="41.65" x14ac:dyDescent="0.45">
      <c r="A6" s="109"/>
      <c r="B6" s="12" t="s">
        <v>166</v>
      </c>
      <c r="C6" s="116"/>
      <c r="D6" s="120"/>
      <c r="E6" s="120"/>
      <c r="F6" s="98"/>
      <c r="G6" s="115"/>
      <c r="H6" s="129"/>
      <c r="I6" s="131"/>
      <c r="J6" s="129"/>
      <c r="K6" s="98"/>
      <c r="L6" s="116"/>
      <c r="M6" s="116"/>
      <c r="N6" s="119"/>
    </row>
    <row r="7" spans="1:14" ht="55.5" x14ac:dyDescent="0.45">
      <c r="A7" s="109"/>
      <c r="B7" s="12" t="s">
        <v>167</v>
      </c>
      <c r="C7" s="116"/>
      <c r="D7" s="120"/>
      <c r="E7" s="120"/>
      <c r="F7" s="98"/>
      <c r="G7" s="115"/>
      <c r="H7" s="129"/>
      <c r="I7" s="131"/>
      <c r="J7" s="129"/>
      <c r="K7" s="98"/>
      <c r="L7" s="116"/>
      <c r="M7" s="116"/>
      <c r="N7" s="119"/>
    </row>
    <row r="8" spans="1:14" ht="45" customHeight="1" x14ac:dyDescent="0.45">
      <c r="A8" s="109"/>
      <c r="B8" s="12" t="s">
        <v>168</v>
      </c>
      <c r="C8" s="116" t="s">
        <v>264</v>
      </c>
      <c r="D8" s="120">
        <v>44378</v>
      </c>
      <c r="E8" s="120">
        <v>44926</v>
      </c>
      <c r="F8" s="98" t="s">
        <v>43</v>
      </c>
      <c r="G8" s="122">
        <v>1</v>
      </c>
      <c r="H8" s="129"/>
      <c r="I8" s="130">
        <v>0</v>
      </c>
      <c r="J8" s="129"/>
      <c r="K8" s="115">
        <v>1</v>
      </c>
      <c r="L8" s="116" t="s">
        <v>237</v>
      </c>
      <c r="M8" s="116" t="s">
        <v>263</v>
      </c>
      <c r="N8" s="119" t="s">
        <v>177</v>
      </c>
    </row>
    <row r="9" spans="1:14" ht="27.75" x14ac:dyDescent="0.45">
      <c r="A9" s="109"/>
      <c r="B9" s="12" t="s">
        <v>169</v>
      </c>
      <c r="C9" s="116"/>
      <c r="D9" s="120"/>
      <c r="E9" s="120"/>
      <c r="F9" s="98"/>
      <c r="G9" s="122"/>
      <c r="H9" s="129"/>
      <c r="I9" s="131"/>
      <c r="J9" s="129"/>
      <c r="K9" s="98"/>
      <c r="L9" s="116"/>
      <c r="M9" s="116"/>
      <c r="N9" s="119"/>
    </row>
    <row r="10" spans="1:14" ht="138.75" customHeight="1" x14ac:dyDescent="0.45">
      <c r="A10" s="109" t="s">
        <v>183</v>
      </c>
      <c r="B10" s="12" t="s">
        <v>44</v>
      </c>
      <c r="C10" s="13" t="s">
        <v>265</v>
      </c>
      <c r="D10" s="84">
        <v>44743</v>
      </c>
      <c r="E10" s="84">
        <v>44926</v>
      </c>
      <c r="F10" s="15" t="s">
        <v>43</v>
      </c>
      <c r="G10" s="51">
        <v>0.4</v>
      </c>
      <c r="H10" s="12" t="s">
        <v>45</v>
      </c>
      <c r="I10" s="51">
        <v>0</v>
      </c>
      <c r="J10" s="12" t="s">
        <v>182</v>
      </c>
      <c r="K10" s="11">
        <v>0.4</v>
      </c>
      <c r="L10" s="5" t="s">
        <v>266</v>
      </c>
      <c r="M10" s="12" t="s">
        <v>267</v>
      </c>
      <c r="N10" s="46" t="s">
        <v>37</v>
      </c>
    </row>
    <row r="11" spans="1:14" ht="84" customHeight="1" x14ac:dyDescent="0.45">
      <c r="A11" s="109"/>
      <c r="B11" s="12" t="s">
        <v>46</v>
      </c>
      <c r="C11" s="123" t="s">
        <v>268</v>
      </c>
      <c r="D11" s="120">
        <v>44743</v>
      </c>
      <c r="E11" s="120">
        <v>44926</v>
      </c>
      <c r="F11" s="98" t="s">
        <v>43</v>
      </c>
      <c r="G11" s="115">
        <v>0.6</v>
      </c>
      <c r="H11" s="116" t="s">
        <v>47</v>
      </c>
      <c r="I11" s="115">
        <v>0</v>
      </c>
      <c r="J11" s="116" t="s">
        <v>182</v>
      </c>
      <c r="K11" s="121">
        <v>0.6</v>
      </c>
      <c r="L11" s="117" t="s">
        <v>269</v>
      </c>
      <c r="M11" s="117" t="s">
        <v>267</v>
      </c>
      <c r="N11" s="118" t="s">
        <v>37</v>
      </c>
    </row>
    <row r="12" spans="1:14" x14ac:dyDescent="0.45">
      <c r="A12" s="109"/>
      <c r="B12" s="12" t="s">
        <v>48</v>
      </c>
      <c r="C12" s="123"/>
      <c r="D12" s="120"/>
      <c r="E12" s="120"/>
      <c r="F12" s="98"/>
      <c r="G12" s="115"/>
      <c r="H12" s="116"/>
      <c r="I12" s="98"/>
      <c r="J12" s="116"/>
      <c r="K12" s="118"/>
      <c r="L12" s="117"/>
      <c r="M12" s="117"/>
      <c r="N12" s="118"/>
    </row>
    <row r="13" spans="1:14" x14ac:dyDescent="0.45">
      <c r="A13" s="109"/>
      <c r="B13" s="12" t="s">
        <v>49</v>
      </c>
      <c r="C13" s="123"/>
      <c r="D13" s="120"/>
      <c r="E13" s="120"/>
      <c r="F13" s="98"/>
      <c r="G13" s="115"/>
      <c r="H13" s="116"/>
      <c r="I13" s="98"/>
      <c r="J13" s="116"/>
      <c r="K13" s="118"/>
      <c r="L13" s="117"/>
      <c r="M13" s="117"/>
      <c r="N13" s="118"/>
    </row>
    <row r="14" spans="1:14" ht="62.25" customHeight="1" x14ac:dyDescent="0.45">
      <c r="A14" s="109"/>
      <c r="B14" s="12" t="s">
        <v>50</v>
      </c>
      <c r="C14" s="123"/>
      <c r="D14" s="120"/>
      <c r="E14" s="120"/>
      <c r="F14" s="98"/>
      <c r="G14" s="115"/>
      <c r="H14" s="116"/>
      <c r="I14" s="98"/>
      <c r="J14" s="116"/>
      <c r="K14" s="118"/>
      <c r="L14" s="117"/>
      <c r="M14" s="117"/>
      <c r="N14" s="118"/>
    </row>
    <row r="15" spans="1:14" ht="55.5" x14ac:dyDescent="0.45">
      <c r="A15" s="109"/>
      <c r="B15" s="12" t="s">
        <v>170</v>
      </c>
      <c r="C15" s="13" t="s">
        <v>171</v>
      </c>
      <c r="D15" s="84">
        <v>44743</v>
      </c>
      <c r="E15" s="84">
        <v>44926</v>
      </c>
      <c r="F15" s="15" t="s">
        <v>43</v>
      </c>
      <c r="G15" s="54">
        <v>1</v>
      </c>
      <c r="H15" s="117" t="s">
        <v>176</v>
      </c>
      <c r="I15" s="51">
        <v>0</v>
      </c>
      <c r="J15" s="117" t="s">
        <v>182</v>
      </c>
      <c r="K15" s="11">
        <v>0</v>
      </c>
      <c r="L15" s="5" t="s">
        <v>237</v>
      </c>
      <c r="M15" s="5" t="s">
        <v>263</v>
      </c>
      <c r="N15" s="88" t="s">
        <v>39</v>
      </c>
    </row>
    <row r="16" spans="1:14" ht="55.5" x14ac:dyDescent="0.45">
      <c r="A16" s="109"/>
      <c r="B16" s="12" t="s">
        <v>172</v>
      </c>
      <c r="C16" s="13" t="s">
        <v>270</v>
      </c>
      <c r="D16" s="84">
        <v>44743</v>
      </c>
      <c r="E16" s="84">
        <v>44926</v>
      </c>
      <c r="F16" s="15" t="s">
        <v>43</v>
      </c>
      <c r="G16" s="54">
        <v>1</v>
      </c>
      <c r="H16" s="117"/>
      <c r="I16" s="51">
        <v>0</v>
      </c>
      <c r="J16" s="117"/>
      <c r="K16" s="11">
        <v>1</v>
      </c>
      <c r="L16" s="5" t="s">
        <v>237</v>
      </c>
      <c r="M16" s="5" t="s">
        <v>263</v>
      </c>
      <c r="N16" s="4" t="s">
        <v>177</v>
      </c>
    </row>
    <row r="17" spans="1:14" ht="55.5" x14ac:dyDescent="0.45">
      <c r="A17" s="109"/>
      <c r="B17" s="12" t="s">
        <v>173</v>
      </c>
      <c r="C17" s="13" t="s">
        <v>271</v>
      </c>
      <c r="D17" s="15" t="s">
        <v>229</v>
      </c>
      <c r="E17" s="15" t="s">
        <v>229</v>
      </c>
      <c r="F17" s="15" t="s">
        <v>43</v>
      </c>
      <c r="G17" s="54">
        <v>1</v>
      </c>
      <c r="H17" s="117"/>
      <c r="I17" s="51">
        <v>0</v>
      </c>
      <c r="J17" s="117"/>
      <c r="K17" s="11">
        <v>1</v>
      </c>
      <c r="L17" s="5" t="s">
        <v>237</v>
      </c>
      <c r="M17" s="5" t="s">
        <v>263</v>
      </c>
      <c r="N17" s="4" t="s">
        <v>177</v>
      </c>
    </row>
    <row r="18" spans="1:14" ht="55.5" x14ac:dyDescent="0.45">
      <c r="A18" s="109"/>
      <c r="B18" s="12" t="s">
        <v>174</v>
      </c>
      <c r="C18" s="13" t="s">
        <v>175</v>
      </c>
      <c r="D18" s="15" t="s">
        <v>229</v>
      </c>
      <c r="E18" s="15" t="s">
        <v>229</v>
      </c>
      <c r="F18" s="15" t="s">
        <v>43</v>
      </c>
      <c r="G18" s="54">
        <v>1</v>
      </c>
      <c r="H18" s="117"/>
      <c r="I18" s="51">
        <v>0</v>
      </c>
      <c r="J18" s="117"/>
      <c r="K18" s="11">
        <v>0</v>
      </c>
      <c r="L18" s="5" t="s">
        <v>237</v>
      </c>
      <c r="M18" s="5" t="s">
        <v>263</v>
      </c>
      <c r="N18" s="88" t="s">
        <v>39</v>
      </c>
    </row>
    <row r="19" spans="1:14" ht="17.25" x14ac:dyDescent="0.45">
      <c r="A19" s="108" t="s">
        <v>184</v>
      </c>
      <c r="B19" s="108"/>
      <c r="C19" s="108"/>
      <c r="D19" s="108"/>
      <c r="E19" s="108"/>
      <c r="F19" s="108"/>
      <c r="G19" s="75">
        <f>(+G5+G8+G10+G11+G15+G16+G17+G18)/8</f>
        <v>0.875</v>
      </c>
      <c r="H19" s="76"/>
      <c r="I19" s="75">
        <f>(+I5+I8+I10+I11+I15+I16+I17+I18)/8</f>
        <v>0</v>
      </c>
      <c r="J19" s="76"/>
      <c r="K19" s="77">
        <f>(+K5+K10+K11+K15+K16+K17+K8+K18)/8</f>
        <v>0.625</v>
      </c>
      <c r="L19" s="126"/>
      <c r="M19" s="127"/>
      <c r="N19" s="128"/>
    </row>
    <row r="20" spans="1:14" x14ac:dyDescent="0.45">
      <c r="K20"/>
      <c r="L20"/>
      <c r="M20"/>
      <c r="N20"/>
    </row>
    <row r="21" spans="1:14" x14ac:dyDescent="0.45">
      <c r="K21"/>
      <c r="L21"/>
      <c r="M21"/>
      <c r="N21"/>
    </row>
    <row r="22" spans="1:14" x14ac:dyDescent="0.45">
      <c r="K22"/>
      <c r="L22"/>
      <c r="M22"/>
      <c r="N22"/>
    </row>
    <row r="23" spans="1:14" x14ac:dyDescent="0.45">
      <c r="K23"/>
      <c r="L23"/>
      <c r="M23"/>
      <c r="N23"/>
    </row>
    <row r="24" spans="1:14" x14ac:dyDescent="0.45">
      <c r="K24"/>
      <c r="L24"/>
      <c r="M24"/>
      <c r="N24"/>
    </row>
    <row r="25" spans="1:14" x14ac:dyDescent="0.45">
      <c r="K25"/>
      <c r="L25"/>
      <c r="M25"/>
      <c r="N25"/>
    </row>
    <row r="26" spans="1:14" x14ac:dyDescent="0.45">
      <c r="K26"/>
      <c r="L26"/>
      <c r="M26"/>
      <c r="N26"/>
    </row>
    <row r="27" spans="1:14" x14ac:dyDescent="0.45">
      <c r="K27"/>
      <c r="L27"/>
      <c r="M27"/>
      <c r="N27"/>
    </row>
    <row r="28" spans="1:14" x14ac:dyDescent="0.45">
      <c r="K28"/>
      <c r="L28"/>
      <c r="M28"/>
      <c r="N28"/>
    </row>
    <row r="29" spans="1:14" x14ac:dyDescent="0.45">
      <c r="K29"/>
      <c r="L29"/>
      <c r="M29"/>
      <c r="N29"/>
    </row>
    <row r="30" spans="1:14" x14ac:dyDescent="0.45">
      <c r="K30"/>
      <c r="L30"/>
      <c r="M30"/>
      <c r="N30"/>
    </row>
    <row r="31" spans="1:14" x14ac:dyDescent="0.45">
      <c r="K31"/>
      <c r="L31"/>
      <c r="M31"/>
      <c r="N31"/>
    </row>
    <row r="32" spans="1:14" x14ac:dyDescent="0.45">
      <c r="K32"/>
      <c r="L32"/>
      <c r="M32"/>
      <c r="N32"/>
    </row>
    <row r="33" customFormat="1" x14ac:dyDescent="0.45"/>
    <row r="34" customFormat="1" x14ac:dyDescent="0.45"/>
    <row r="35" customFormat="1" x14ac:dyDescent="0.45"/>
    <row r="36" customFormat="1" x14ac:dyDescent="0.45"/>
    <row r="37" customFormat="1" x14ac:dyDescent="0.45"/>
    <row r="38" customFormat="1" x14ac:dyDescent="0.45"/>
    <row r="39" customFormat="1" x14ac:dyDescent="0.45"/>
    <row r="40" customFormat="1" x14ac:dyDescent="0.45"/>
    <row r="41" customFormat="1" x14ac:dyDescent="0.45"/>
    <row r="42" customFormat="1" x14ac:dyDescent="0.45"/>
    <row r="43" customFormat="1" x14ac:dyDescent="0.45"/>
    <row r="44" customFormat="1" x14ac:dyDescent="0.45"/>
    <row r="45" customFormat="1" x14ac:dyDescent="0.45"/>
    <row r="46" customFormat="1" x14ac:dyDescent="0.45"/>
    <row r="47" customFormat="1" x14ac:dyDescent="0.45"/>
    <row r="48" customFormat="1" x14ac:dyDescent="0.45"/>
    <row r="49" customFormat="1" x14ac:dyDescent="0.45"/>
    <row r="50" customFormat="1" x14ac:dyDescent="0.45"/>
    <row r="51" customFormat="1" x14ac:dyDescent="0.45"/>
    <row r="52" customFormat="1" x14ac:dyDescent="0.45"/>
    <row r="53" customFormat="1" x14ac:dyDescent="0.45"/>
    <row r="54" customFormat="1" x14ac:dyDescent="0.45"/>
    <row r="55" customFormat="1" x14ac:dyDescent="0.45"/>
    <row r="56" customFormat="1" x14ac:dyDescent="0.45"/>
    <row r="57" customFormat="1" x14ac:dyDescent="0.45"/>
    <row r="58" customFormat="1" x14ac:dyDescent="0.45"/>
    <row r="59" customFormat="1" x14ac:dyDescent="0.45"/>
    <row r="60" customFormat="1" x14ac:dyDescent="0.45"/>
    <row r="61" customFormat="1" x14ac:dyDescent="0.45"/>
    <row r="62" customFormat="1" x14ac:dyDescent="0.45"/>
    <row r="63" customFormat="1" x14ac:dyDescent="0.45"/>
    <row r="64" customFormat="1" x14ac:dyDescent="0.45"/>
    <row r="65" customFormat="1" x14ac:dyDescent="0.45"/>
    <row r="66" customFormat="1" x14ac:dyDescent="0.45"/>
    <row r="67" customFormat="1" x14ac:dyDescent="0.45"/>
    <row r="68" customFormat="1" x14ac:dyDescent="0.45"/>
    <row r="69" customFormat="1" x14ac:dyDescent="0.45"/>
    <row r="70" customFormat="1" x14ac:dyDescent="0.45"/>
    <row r="71" customFormat="1" x14ac:dyDescent="0.45"/>
    <row r="72" customFormat="1" x14ac:dyDescent="0.45"/>
    <row r="73" customFormat="1" x14ac:dyDescent="0.45"/>
    <row r="74" customFormat="1" x14ac:dyDescent="0.45"/>
    <row r="75" customFormat="1" x14ac:dyDescent="0.45"/>
    <row r="76" customFormat="1" x14ac:dyDescent="0.45"/>
    <row r="77" customFormat="1" x14ac:dyDescent="0.45"/>
    <row r="78" customFormat="1" x14ac:dyDescent="0.45"/>
    <row r="79" customFormat="1" x14ac:dyDescent="0.45"/>
    <row r="80" customFormat="1" x14ac:dyDescent="0.45"/>
    <row r="81" customFormat="1" x14ac:dyDescent="0.45"/>
    <row r="82" customFormat="1" x14ac:dyDescent="0.45"/>
    <row r="83" customFormat="1" x14ac:dyDescent="0.45"/>
    <row r="84" customFormat="1" x14ac:dyDescent="0.45"/>
    <row r="85" customFormat="1" x14ac:dyDescent="0.45"/>
    <row r="86" customFormat="1" x14ac:dyDescent="0.45"/>
    <row r="87" customFormat="1" x14ac:dyDescent="0.45"/>
    <row r="88" customFormat="1" x14ac:dyDescent="0.45"/>
    <row r="89" customFormat="1" x14ac:dyDescent="0.45"/>
    <row r="90" customFormat="1" x14ac:dyDescent="0.45"/>
    <row r="91" customFormat="1" x14ac:dyDescent="0.45"/>
    <row r="92" customFormat="1" x14ac:dyDescent="0.45"/>
    <row r="93" customFormat="1" x14ac:dyDescent="0.45"/>
    <row r="94" customFormat="1" x14ac:dyDescent="0.45"/>
    <row r="95" customFormat="1" x14ac:dyDescent="0.45"/>
    <row r="96" customFormat="1" x14ac:dyDescent="0.45"/>
    <row r="97" customFormat="1" x14ac:dyDescent="0.45"/>
    <row r="98" customFormat="1" x14ac:dyDescent="0.45"/>
    <row r="99" customFormat="1" x14ac:dyDescent="0.45"/>
    <row r="100" customFormat="1" x14ac:dyDescent="0.45"/>
    <row r="101" customFormat="1" x14ac:dyDescent="0.45"/>
    <row r="102" customFormat="1" x14ac:dyDescent="0.45"/>
    <row r="103" customFormat="1" x14ac:dyDescent="0.45"/>
    <row r="104" customFormat="1" x14ac:dyDescent="0.45"/>
    <row r="105" customFormat="1" x14ac:dyDescent="0.45"/>
    <row r="106" customFormat="1" x14ac:dyDescent="0.45"/>
    <row r="107" customFormat="1" x14ac:dyDescent="0.45"/>
    <row r="108" customFormat="1" x14ac:dyDescent="0.45"/>
    <row r="109" customFormat="1" x14ac:dyDescent="0.45"/>
    <row r="110" customFormat="1" x14ac:dyDescent="0.45"/>
    <row r="111" customFormat="1" x14ac:dyDescent="0.45"/>
    <row r="112" customFormat="1" x14ac:dyDescent="0.45"/>
    <row r="113" customFormat="1" x14ac:dyDescent="0.45"/>
    <row r="114" customFormat="1" x14ac:dyDescent="0.45"/>
    <row r="115" customFormat="1" x14ac:dyDescent="0.45"/>
    <row r="116" customFormat="1" x14ac:dyDescent="0.45"/>
    <row r="117" customFormat="1" x14ac:dyDescent="0.45"/>
    <row r="118" customFormat="1" x14ac:dyDescent="0.45"/>
    <row r="119" customFormat="1" x14ac:dyDescent="0.45"/>
    <row r="120" customFormat="1" x14ac:dyDescent="0.45"/>
    <row r="121" customFormat="1" x14ac:dyDescent="0.45"/>
    <row r="122" customFormat="1" x14ac:dyDescent="0.45"/>
    <row r="123" customFormat="1" x14ac:dyDescent="0.45"/>
    <row r="124" customFormat="1" x14ac:dyDescent="0.45"/>
    <row r="125" customFormat="1" x14ac:dyDescent="0.45"/>
    <row r="126" customFormat="1" x14ac:dyDescent="0.45"/>
    <row r="127" customFormat="1" x14ac:dyDescent="0.45"/>
    <row r="128" customFormat="1" x14ac:dyDescent="0.45"/>
    <row r="129" customFormat="1" x14ac:dyDescent="0.45"/>
    <row r="130" customFormat="1" x14ac:dyDescent="0.45"/>
    <row r="131" customFormat="1" x14ac:dyDescent="0.45"/>
    <row r="132" customFormat="1" x14ac:dyDescent="0.45"/>
    <row r="133" customFormat="1" x14ac:dyDescent="0.45"/>
    <row r="134" customFormat="1" x14ac:dyDescent="0.45"/>
    <row r="135" customFormat="1" x14ac:dyDescent="0.45"/>
    <row r="136" customFormat="1" x14ac:dyDescent="0.45"/>
    <row r="137" customFormat="1" x14ac:dyDescent="0.45"/>
    <row r="138" customFormat="1" x14ac:dyDescent="0.45"/>
    <row r="139" customFormat="1" x14ac:dyDescent="0.45"/>
    <row r="140" customFormat="1" x14ac:dyDescent="0.45"/>
    <row r="141" customFormat="1" x14ac:dyDescent="0.45"/>
    <row r="142" customFormat="1" x14ac:dyDescent="0.45"/>
    <row r="143" customFormat="1" x14ac:dyDescent="0.45"/>
    <row r="144" customFormat="1" x14ac:dyDescent="0.45"/>
    <row r="145" customFormat="1" x14ac:dyDescent="0.45"/>
    <row r="146" customFormat="1" x14ac:dyDescent="0.45"/>
    <row r="147" customFormat="1" x14ac:dyDescent="0.45"/>
    <row r="148" customFormat="1" x14ac:dyDescent="0.45"/>
    <row r="149" customFormat="1" x14ac:dyDescent="0.45"/>
    <row r="150" customFormat="1" x14ac:dyDescent="0.45"/>
    <row r="151" customFormat="1" x14ac:dyDescent="0.45"/>
    <row r="152" customFormat="1" x14ac:dyDescent="0.45"/>
    <row r="153" customFormat="1" x14ac:dyDescent="0.45"/>
    <row r="154" customFormat="1" x14ac:dyDescent="0.45"/>
    <row r="155" customFormat="1" x14ac:dyDescent="0.45"/>
    <row r="156" customFormat="1" x14ac:dyDescent="0.45"/>
    <row r="157" customFormat="1" x14ac:dyDescent="0.45"/>
    <row r="158" customFormat="1" x14ac:dyDescent="0.45"/>
    <row r="159" customFormat="1" x14ac:dyDescent="0.45"/>
    <row r="160" customFormat="1" x14ac:dyDescent="0.45"/>
    <row r="161" customFormat="1" x14ac:dyDescent="0.45"/>
    <row r="162" customFormat="1" x14ac:dyDescent="0.45"/>
    <row r="163" customFormat="1" x14ac:dyDescent="0.45"/>
    <row r="164" customFormat="1" x14ac:dyDescent="0.45"/>
    <row r="165" customFormat="1" x14ac:dyDescent="0.45"/>
    <row r="166" customFormat="1" x14ac:dyDescent="0.45"/>
    <row r="167" customFormat="1" x14ac:dyDescent="0.45"/>
    <row r="168" customFormat="1" x14ac:dyDescent="0.45"/>
    <row r="169" customFormat="1" x14ac:dyDescent="0.45"/>
    <row r="170" customFormat="1" x14ac:dyDescent="0.45"/>
    <row r="171" customFormat="1" x14ac:dyDescent="0.45"/>
    <row r="172" customFormat="1" x14ac:dyDescent="0.45"/>
    <row r="173" customFormat="1" x14ac:dyDescent="0.45"/>
    <row r="174" customFormat="1" x14ac:dyDescent="0.45"/>
    <row r="175" customFormat="1" x14ac:dyDescent="0.45"/>
    <row r="176" customFormat="1" x14ac:dyDescent="0.45"/>
    <row r="177" customFormat="1" x14ac:dyDescent="0.45"/>
    <row r="178" customFormat="1" x14ac:dyDescent="0.45"/>
    <row r="179" customFormat="1" x14ac:dyDescent="0.45"/>
    <row r="180" customFormat="1" x14ac:dyDescent="0.45"/>
    <row r="181" customFormat="1" x14ac:dyDescent="0.45"/>
    <row r="182" customFormat="1" x14ac:dyDescent="0.45"/>
    <row r="183" customFormat="1" x14ac:dyDescent="0.45"/>
    <row r="184" customFormat="1" x14ac:dyDescent="0.45"/>
    <row r="185" customFormat="1" x14ac:dyDescent="0.45"/>
    <row r="186" customFormat="1" x14ac:dyDescent="0.45"/>
    <row r="187" customFormat="1" x14ac:dyDescent="0.45"/>
    <row r="188" customFormat="1" x14ac:dyDescent="0.45"/>
    <row r="189" customFormat="1" x14ac:dyDescent="0.45"/>
    <row r="190" customFormat="1" x14ac:dyDescent="0.45"/>
    <row r="191" customFormat="1" x14ac:dyDescent="0.45"/>
    <row r="192" customFormat="1" x14ac:dyDescent="0.45"/>
    <row r="193" customFormat="1" x14ac:dyDescent="0.45"/>
    <row r="194" customFormat="1" x14ac:dyDescent="0.45"/>
    <row r="195" customFormat="1" x14ac:dyDescent="0.45"/>
    <row r="196" customFormat="1" x14ac:dyDescent="0.45"/>
    <row r="197" customFormat="1" x14ac:dyDescent="0.45"/>
    <row r="198" customFormat="1" x14ac:dyDescent="0.45"/>
    <row r="199" customFormat="1" x14ac:dyDescent="0.45"/>
    <row r="200" customFormat="1" x14ac:dyDescent="0.45"/>
    <row r="201" customFormat="1" x14ac:dyDescent="0.45"/>
    <row r="202" customFormat="1" x14ac:dyDescent="0.45"/>
    <row r="203" customFormat="1" x14ac:dyDescent="0.45"/>
    <row r="204" customFormat="1" x14ac:dyDescent="0.45"/>
    <row r="205" customFormat="1" x14ac:dyDescent="0.45"/>
    <row r="206" customFormat="1" x14ac:dyDescent="0.45"/>
    <row r="207" customFormat="1" x14ac:dyDescent="0.45"/>
    <row r="208" customFormat="1" x14ac:dyDescent="0.45"/>
    <row r="209" customFormat="1" x14ac:dyDescent="0.45"/>
    <row r="210" customFormat="1" x14ac:dyDescent="0.45"/>
    <row r="211" customFormat="1" x14ac:dyDescent="0.45"/>
    <row r="212" customFormat="1" x14ac:dyDescent="0.45"/>
    <row r="213" customFormat="1" x14ac:dyDescent="0.45"/>
    <row r="214" customFormat="1" x14ac:dyDescent="0.45"/>
    <row r="215" customFormat="1" x14ac:dyDescent="0.45"/>
    <row r="216" customFormat="1" x14ac:dyDescent="0.45"/>
    <row r="217" customFormat="1" x14ac:dyDescent="0.45"/>
    <row r="218" customFormat="1" x14ac:dyDescent="0.45"/>
    <row r="219" customFormat="1" x14ac:dyDescent="0.45"/>
    <row r="220" customFormat="1" x14ac:dyDescent="0.45"/>
    <row r="221" customFormat="1" x14ac:dyDescent="0.45"/>
    <row r="222" customFormat="1" x14ac:dyDescent="0.45"/>
    <row r="223" customFormat="1" x14ac:dyDescent="0.45"/>
    <row r="224" customFormat="1" x14ac:dyDescent="0.45"/>
    <row r="225" customFormat="1" x14ac:dyDescent="0.45"/>
    <row r="226" customFormat="1" x14ac:dyDescent="0.45"/>
    <row r="227" customFormat="1" x14ac:dyDescent="0.45"/>
    <row r="228" customFormat="1" x14ac:dyDescent="0.45"/>
    <row r="229" customFormat="1" x14ac:dyDescent="0.45"/>
    <row r="230" customFormat="1" x14ac:dyDescent="0.45"/>
    <row r="231" customFormat="1" x14ac:dyDescent="0.45"/>
    <row r="232" customFormat="1" x14ac:dyDescent="0.45"/>
    <row r="233" customFormat="1" x14ac:dyDescent="0.45"/>
    <row r="234" customFormat="1" x14ac:dyDescent="0.45"/>
    <row r="235" customFormat="1" x14ac:dyDescent="0.45"/>
    <row r="236" customFormat="1" x14ac:dyDescent="0.45"/>
    <row r="237" customFormat="1" x14ac:dyDescent="0.45"/>
    <row r="238" customFormat="1" x14ac:dyDescent="0.45"/>
    <row r="239" customFormat="1" x14ac:dyDescent="0.45"/>
    <row r="240" customFormat="1" x14ac:dyDescent="0.45"/>
    <row r="241" customFormat="1" x14ac:dyDescent="0.45"/>
    <row r="242" customFormat="1" x14ac:dyDescent="0.45"/>
    <row r="243" customFormat="1" x14ac:dyDescent="0.45"/>
    <row r="244" customFormat="1" x14ac:dyDescent="0.45"/>
    <row r="245" customFormat="1" x14ac:dyDescent="0.45"/>
    <row r="246" customFormat="1" x14ac:dyDescent="0.45"/>
    <row r="247" customFormat="1" x14ac:dyDescent="0.45"/>
    <row r="248" customFormat="1" x14ac:dyDescent="0.45"/>
    <row r="249" customFormat="1" x14ac:dyDescent="0.45"/>
    <row r="250" customFormat="1" x14ac:dyDescent="0.45"/>
    <row r="251" customFormat="1" x14ac:dyDescent="0.45"/>
    <row r="252" customFormat="1" x14ac:dyDescent="0.45"/>
    <row r="253" customFormat="1" x14ac:dyDescent="0.45"/>
    <row r="254" customFormat="1" x14ac:dyDescent="0.45"/>
    <row r="255" customFormat="1" x14ac:dyDescent="0.45"/>
    <row r="256" customFormat="1" x14ac:dyDescent="0.45"/>
    <row r="257" customFormat="1" x14ac:dyDescent="0.45"/>
    <row r="258" customFormat="1" x14ac:dyDescent="0.45"/>
    <row r="259" customFormat="1" x14ac:dyDescent="0.45"/>
    <row r="260" customFormat="1" x14ac:dyDescent="0.45"/>
    <row r="261" customFormat="1" x14ac:dyDescent="0.45"/>
    <row r="262" customFormat="1" x14ac:dyDescent="0.45"/>
    <row r="263" customFormat="1" x14ac:dyDescent="0.45"/>
    <row r="264" customFormat="1" x14ac:dyDescent="0.45"/>
    <row r="265" customFormat="1" x14ac:dyDescent="0.45"/>
    <row r="266" customFormat="1" x14ac:dyDescent="0.45"/>
    <row r="267" customFormat="1" x14ac:dyDescent="0.45"/>
    <row r="268" customFormat="1" x14ac:dyDescent="0.45"/>
    <row r="269" customFormat="1" x14ac:dyDescent="0.45"/>
    <row r="270" customFormat="1" x14ac:dyDescent="0.45"/>
    <row r="271" customFormat="1" x14ac:dyDescent="0.45"/>
    <row r="272" customFormat="1" x14ac:dyDescent="0.45"/>
    <row r="273" customFormat="1" x14ac:dyDescent="0.45"/>
    <row r="274" customFormat="1" x14ac:dyDescent="0.45"/>
    <row r="275" customFormat="1" x14ac:dyDescent="0.45"/>
    <row r="276" customFormat="1" x14ac:dyDescent="0.45"/>
    <row r="277" customFormat="1" x14ac:dyDescent="0.45"/>
    <row r="278" customFormat="1" x14ac:dyDescent="0.45"/>
    <row r="279" customFormat="1" x14ac:dyDescent="0.45"/>
    <row r="280" customFormat="1" x14ac:dyDescent="0.45"/>
    <row r="281" customFormat="1" x14ac:dyDescent="0.45"/>
    <row r="282" customFormat="1" x14ac:dyDescent="0.45"/>
    <row r="283" customFormat="1" x14ac:dyDescent="0.45"/>
    <row r="284" customFormat="1" x14ac:dyDescent="0.45"/>
    <row r="285" customFormat="1" x14ac:dyDescent="0.45"/>
    <row r="286" customFormat="1" x14ac:dyDescent="0.45"/>
    <row r="287" customFormat="1" x14ac:dyDescent="0.45"/>
    <row r="288" customFormat="1" x14ac:dyDescent="0.45"/>
    <row r="289" customFormat="1" x14ac:dyDescent="0.45"/>
    <row r="290" customFormat="1" x14ac:dyDescent="0.45"/>
    <row r="291" customFormat="1" x14ac:dyDescent="0.45"/>
    <row r="292" customFormat="1" x14ac:dyDescent="0.45"/>
    <row r="293" customFormat="1" x14ac:dyDescent="0.45"/>
    <row r="294" customFormat="1" x14ac:dyDescent="0.45"/>
    <row r="295" customFormat="1" x14ac:dyDescent="0.45"/>
    <row r="296" customFormat="1" x14ac:dyDescent="0.45"/>
    <row r="297" customFormat="1" x14ac:dyDescent="0.45"/>
    <row r="298" customFormat="1" x14ac:dyDescent="0.45"/>
    <row r="299" customFormat="1" x14ac:dyDescent="0.45"/>
    <row r="300" customFormat="1" x14ac:dyDescent="0.45"/>
    <row r="301" customFormat="1" x14ac:dyDescent="0.45"/>
    <row r="302" customFormat="1" x14ac:dyDescent="0.45"/>
    <row r="303" customFormat="1" x14ac:dyDescent="0.45"/>
    <row r="304" customFormat="1" x14ac:dyDescent="0.45"/>
    <row r="305" customFormat="1" x14ac:dyDescent="0.45"/>
    <row r="306" customFormat="1" x14ac:dyDescent="0.45"/>
    <row r="307" customFormat="1" x14ac:dyDescent="0.45"/>
    <row r="308" customFormat="1" x14ac:dyDescent="0.45"/>
    <row r="309" customFormat="1" x14ac:dyDescent="0.45"/>
    <row r="310" customFormat="1" x14ac:dyDescent="0.45"/>
    <row r="311" customFormat="1" x14ac:dyDescent="0.45"/>
    <row r="312" customFormat="1" x14ac:dyDescent="0.45"/>
    <row r="313" customFormat="1" x14ac:dyDescent="0.45"/>
    <row r="314" customFormat="1" x14ac:dyDescent="0.45"/>
    <row r="315" customFormat="1" x14ac:dyDescent="0.45"/>
    <row r="316" customFormat="1" x14ac:dyDescent="0.45"/>
    <row r="317" customFormat="1" x14ac:dyDescent="0.45"/>
    <row r="318" customFormat="1" x14ac:dyDescent="0.45"/>
    <row r="319" customFormat="1" x14ac:dyDescent="0.45"/>
    <row r="320" customFormat="1" x14ac:dyDescent="0.45"/>
    <row r="321" customFormat="1" x14ac:dyDescent="0.45"/>
    <row r="322" customFormat="1" x14ac:dyDescent="0.45"/>
    <row r="323" customFormat="1" x14ac:dyDescent="0.45"/>
    <row r="324" customFormat="1" x14ac:dyDescent="0.45"/>
    <row r="325" customFormat="1" x14ac:dyDescent="0.45"/>
    <row r="326" customFormat="1" x14ac:dyDescent="0.45"/>
    <row r="327" customFormat="1" x14ac:dyDescent="0.45"/>
    <row r="328" customFormat="1" x14ac:dyDescent="0.45"/>
    <row r="329" customFormat="1" x14ac:dyDescent="0.45"/>
    <row r="330" customFormat="1" x14ac:dyDescent="0.45"/>
    <row r="331" customFormat="1" x14ac:dyDescent="0.45"/>
    <row r="332" customFormat="1" x14ac:dyDescent="0.45"/>
    <row r="333" customFormat="1" x14ac:dyDescent="0.45"/>
    <row r="334" customFormat="1" x14ac:dyDescent="0.45"/>
    <row r="335" customFormat="1" x14ac:dyDescent="0.45"/>
    <row r="336" customFormat="1" x14ac:dyDescent="0.45"/>
    <row r="337" customFormat="1" x14ac:dyDescent="0.45"/>
    <row r="338" customFormat="1" x14ac:dyDescent="0.45"/>
    <row r="339" customFormat="1" x14ac:dyDescent="0.45"/>
    <row r="340" customFormat="1" x14ac:dyDescent="0.45"/>
    <row r="341" customFormat="1" x14ac:dyDescent="0.45"/>
    <row r="342" customFormat="1" x14ac:dyDescent="0.45"/>
    <row r="343" customFormat="1" x14ac:dyDescent="0.45"/>
    <row r="344" customFormat="1" x14ac:dyDescent="0.45"/>
    <row r="345" customFormat="1" x14ac:dyDescent="0.45"/>
    <row r="346" customFormat="1" x14ac:dyDescent="0.45"/>
    <row r="347" customFormat="1" x14ac:dyDescent="0.45"/>
    <row r="348" customFormat="1" x14ac:dyDescent="0.45"/>
    <row r="349" customFormat="1" x14ac:dyDescent="0.45"/>
    <row r="350" customFormat="1" x14ac:dyDescent="0.45"/>
    <row r="351" customFormat="1" x14ac:dyDescent="0.45"/>
    <row r="352" customFormat="1" x14ac:dyDescent="0.45"/>
    <row r="353" customFormat="1" x14ac:dyDescent="0.45"/>
    <row r="354" customFormat="1" x14ac:dyDescent="0.45"/>
    <row r="355" customFormat="1" x14ac:dyDescent="0.45"/>
    <row r="356" customFormat="1" x14ac:dyDescent="0.45"/>
    <row r="357" customFormat="1" x14ac:dyDescent="0.45"/>
    <row r="358" customFormat="1" x14ac:dyDescent="0.45"/>
    <row r="359" customFormat="1" x14ac:dyDescent="0.45"/>
    <row r="360" customFormat="1" x14ac:dyDescent="0.45"/>
    <row r="361" customFormat="1" x14ac:dyDescent="0.45"/>
    <row r="362" customFormat="1" x14ac:dyDescent="0.45"/>
    <row r="363" customFormat="1" x14ac:dyDescent="0.45"/>
    <row r="364" customFormat="1" x14ac:dyDescent="0.45"/>
    <row r="365" customFormat="1" x14ac:dyDescent="0.45"/>
    <row r="366" customFormat="1" x14ac:dyDescent="0.45"/>
    <row r="367" customFormat="1" x14ac:dyDescent="0.45"/>
    <row r="368" customFormat="1" x14ac:dyDescent="0.45"/>
    <row r="369" customFormat="1" x14ac:dyDescent="0.45"/>
    <row r="370" customFormat="1" x14ac:dyDescent="0.45"/>
    <row r="371" customFormat="1" x14ac:dyDescent="0.45"/>
    <row r="372" customFormat="1" x14ac:dyDescent="0.45"/>
    <row r="373" customFormat="1" x14ac:dyDescent="0.45"/>
    <row r="374" customFormat="1" x14ac:dyDescent="0.45"/>
    <row r="375" customFormat="1" x14ac:dyDescent="0.45"/>
    <row r="376" customFormat="1" x14ac:dyDescent="0.45"/>
    <row r="377" customFormat="1" x14ac:dyDescent="0.45"/>
    <row r="378" customFormat="1" x14ac:dyDescent="0.45"/>
    <row r="379" customFormat="1" x14ac:dyDescent="0.45"/>
    <row r="380" customFormat="1" x14ac:dyDescent="0.45"/>
    <row r="381" customFormat="1" x14ac:dyDescent="0.45"/>
    <row r="382" customFormat="1" x14ac:dyDescent="0.45"/>
    <row r="383" customFormat="1" x14ac:dyDescent="0.45"/>
    <row r="384" customFormat="1" x14ac:dyDescent="0.45"/>
    <row r="385" customFormat="1" x14ac:dyDescent="0.45"/>
    <row r="386" customFormat="1" x14ac:dyDescent="0.45"/>
    <row r="387" customFormat="1" x14ac:dyDescent="0.45"/>
    <row r="388" customFormat="1" x14ac:dyDescent="0.45"/>
    <row r="389" customFormat="1" x14ac:dyDescent="0.45"/>
    <row r="390" customFormat="1" x14ac:dyDescent="0.45"/>
    <row r="391" customFormat="1" x14ac:dyDescent="0.45"/>
    <row r="392" customFormat="1" x14ac:dyDescent="0.45"/>
    <row r="393" customFormat="1" x14ac:dyDescent="0.45"/>
    <row r="394" customFormat="1" x14ac:dyDescent="0.45"/>
    <row r="395" customFormat="1" x14ac:dyDescent="0.45"/>
    <row r="396" customFormat="1" x14ac:dyDescent="0.45"/>
    <row r="397" customFormat="1" x14ac:dyDescent="0.45"/>
    <row r="398" customFormat="1" x14ac:dyDescent="0.45"/>
    <row r="399" customFormat="1" x14ac:dyDescent="0.45"/>
    <row r="400" customFormat="1" x14ac:dyDescent="0.45"/>
    <row r="401" customFormat="1" x14ac:dyDescent="0.45"/>
    <row r="402" customFormat="1" x14ac:dyDescent="0.45"/>
    <row r="403" customFormat="1" x14ac:dyDescent="0.45"/>
    <row r="404" customFormat="1" x14ac:dyDescent="0.45"/>
    <row r="405" customFormat="1" x14ac:dyDescent="0.45"/>
    <row r="406" customFormat="1" x14ac:dyDescent="0.45"/>
    <row r="407" customFormat="1" x14ac:dyDescent="0.45"/>
    <row r="408" customFormat="1" x14ac:dyDescent="0.45"/>
    <row r="409" customFormat="1" x14ac:dyDescent="0.45"/>
    <row r="410" customFormat="1" x14ac:dyDescent="0.45"/>
    <row r="411" customFormat="1" x14ac:dyDescent="0.45"/>
    <row r="412" customFormat="1" x14ac:dyDescent="0.45"/>
    <row r="413" customFormat="1" x14ac:dyDescent="0.45"/>
    <row r="414" customFormat="1" x14ac:dyDescent="0.45"/>
    <row r="415" customFormat="1" x14ac:dyDescent="0.45"/>
    <row r="416" customFormat="1" x14ac:dyDescent="0.45"/>
    <row r="417" customFormat="1" x14ac:dyDescent="0.45"/>
    <row r="418" customFormat="1" x14ac:dyDescent="0.45"/>
    <row r="419" customFormat="1" x14ac:dyDescent="0.45"/>
    <row r="420" customFormat="1" x14ac:dyDescent="0.45"/>
    <row r="421" customFormat="1" x14ac:dyDescent="0.45"/>
    <row r="422" customFormat="1" x14ac:dyDescent="0.45"/>
    <row r="423" customFormat="1" x14ac:dyDescent="0.45"/>
    <row r="424" customFormat="1" x14ac:dyDescent="0.45"/>
    <row r="425" customFormat="1" x14ac:dyDescent="0.45"/>
    <row r="426" customFormat="1" x14ac:dyDescent="0.45"/>
    <row r="427" customFormat="1" x14ac:dyDescent="0.45"/>
    <row r="428" customFormat="1" x14ac:dyDescent="0.45"/>
    <row r="429" customFormat="1" x14ac:dyDescent="0.45"/>
    <row r="430" customFormat="1" x14ac:dyDescent="0.45"/>
    <row r="431" customFormat="1" x14ac:dyDescent="0.45"/>
    <row r="432" customFormat="1" x14ac:dyDescent="0.45"/>
    <row r="433" customFormat="1" x14ac:dyDescent="0.45"/>
    <row r="434" customFormat="1" x14ac:dyDescent="0.45"/>
    <row r="435" customFormat="1" x14ac:dyDescent="0.45"/>
    <row r="436" customFormat="1" x14ac:dyDescent="0.45"/>
    <row r="437" customFormat="1" x14ac:dyDescent="0.45"/>
    <row r="438" customFormat="1" x14ac:dyDescent="0.45"/>
    <row r="439" customFormat="1" x14ac:dyDescent="0.45"/>
    <row r="440" customFormat="1" x14ac:dyDescent="0.45"/>
    <row r="441" customFormat="1" x14ac:dyDescent="0.45"/>
    <row r="442" customFormat="1" x14ac:dyDescent="0.45"/>
    <row r="443" customFormat="1" x14ac:dyDescent="0.45"/>
    <row r="444" customFormat="1" x14ac:dyDescent="0.45"/>
    <row r="445" customFormat="1" x14ac:dyDescent="0.45"/>
    <row r="446" customFormat="1" x14ac:dyDescent="0.45"/>
    <row r="447" customFormat="1" x14ac:dyDescent="0.45"/>
    <row r="448" customFormat="1" x14ac:dyDescent="0.45"/>
    <row r="449" customFormat="1" x14ac:dyDescent="0.45"/>
    <row r="450" customFormat="1" x14ac:dyDescent="0.45"/>
    <row r="451" customFormat="1" x14ac:dyDescent="0.45"/>
    <row r="452" customFormat="1" x14ac:dyDescent="0.45"/>
    <row r="453" customFormat="1" x14ac:dyDescent="0.45"/>
    <row r="454" customFormat="1" x14ac:dyDescent="0.45"/>
    <row r="455" customFormat="1" x14ac:dyDescent="0.45"/>
    <row r="456" customFormat="1" x14ac:dyDescent="0.45"/>
    <row r="457" customFormat="1" x14ac:dyDescent="0.45"/>
    <row r="458" customFormat="1" x14ac:dyDescent="0.45"/>
    <row r="459" customFormat="1" x14ac:dyDescent="0.45"/>
    <row r="460" customFormat="1" x14ac:dyDescent="0.45"/>
    <row r="461" customFormat="1" x14ac:dyDescent="0.45"/>
    <row r="462" customFormat="1" x14ac:dyDescent="0.45"/>
    <row r="463" customFormat="1" x14ac:dyDescent="0.45"/>
    <row r="464" customFormat="1" x14ac:dyDescent="0.45"/>
    <row r="465" customFormat="1" x14ac:dyDescent="0.45"/>
    <row r="466" customFormat="1" x14ac:dyDescent="0.45"/>
    <row r="467" customFormat="1" x14ac:dyDescent="0.45"/>
    <row r="468" customFormat="1" x14ac:dyDescent="0.45"/>
    <row r="469" customFormat="1" x14ac:dyDescent="0.45"/>
    <row r="470" customFormat="1" x14ac:dyDescent="0.45"/>
    <row r="471" customFormat="1" x14ac:dyDescent="0.45"/>
    <row r="472" customFormat="1" x14ac:dyDescent="0.45"/>
    <row r="473" customFormat="1" x14ac:dyDescent="0.45"/>
    <row r="474" customFormat="1" x14ac:dyDescent="0.45"/>
    <row r="475" customFormat="1" x14ac:dyDescent="0.45"/>
    <row r="476" customFormat="1" x14ac:dyDescent="0.45"/>
    <row r="477" customFormat="1" x14ac:dyDescent="0.45"/>
    <row r="478" customFormat="1" x14ac:dyDescent="0.45"/>
    <row r="479" customFormat="1" x14ac:dyDescent="0.45"/>
    <row r="480" customFormat="1" x14ac:dyDescent="0.45"/>
    <row r="481" customFormat="1" x14ac:dyDescent="0.45"/>
    <row r="482" customFormat="1" x14ac:dyDescent="0.45"/>
    <row r="483" customFormat="1" x14ac:dyDescent="0.45"/>
    <row r="484" customFormat="1" x14ac:dyDescent="0.45"/>
    <row r="485" customFormat="1" x14ac:dyDescent="0.45"/>
    <row r="486" customFormat="1" x14ac:dyDescent="0.45"/>
    <row r="487" customFormat="1" x14ac:dyDescent="0.45"/>
    <row r="488" customFormat="1" x14ac:dyDescent="0.45"/>
    <row r="489" customFormat="1" x14ac:dyDescent="0.45"/>
    <row r="490" customFormat="1" x14ac:dyDescent="0.45"/>
    <row r="491" customFormat="1" x14ac:dyDescent="0.45"/>
    <row r="492" customFormat="1" x14ac:dyDescent="0.45"/>
    <row r="493" customFormat="1" x14ac:dyDescent="0.45"/>
    <row r="494" customFormat="1" x14ac:dyDescent="0.45"/>
    <row r="495" customFormat="1" x14ac:dyDescent="0.45"/>
    <row r="496" customFormat="1" x14ac:dyDescent="0.45"/>
    <row r="497" customFormat="1" x14ac:dyDescent="0.45"/>
    <row r="498" customFormat="1" x14ac:dyDescent="0.45"/>
    <row r="499" customFormat="1" x14ac:dyDescent="0.45"/>
    <row r="500" customFormat="1" x14ac:dyDescent="0.45"/>
    <row r="501" customFormat="1" x14ac:dyDescent="0.45"/>
    <row r="502" customFormat="1" x14ac:dyDescent="0.45"/>
    <row r="503" customFormat="1" x14ac:dyDescent="0.45"/>
    <row r="504" customFormat="1" x14ac:dyDescent="0.45"/>
    <row r="505" customFormat="1" x14ac:dyDescent="0.45"/>
    <row r="506" customFormat="1" x14ac:dyDescent="0.45"/>
    <row r="507" customFormat="1" x14ac:dyDescent="0.45"/>
    <row r="508" customFormat="1" x14ac:dyDescent="0.45"/>
    <row r="509" customFormat="1" x14ac:dyDescent="0.45"/>
    <row r="510" customFormat="1" x14ac:dyDescent="0.45"/>
    <row r="511" customFormat="1" x14ac:dyDescent="0.45"/>
    <row r="512" customFormat="1" x14ac:dyDescent="0.45"/>
    <row r="513" customFormat="1" x14ac:dyDescent="0.45"/>
    <row r="514" customFormat="1" x14ac:dyDescent="0.45"/>
    <row r="515" customFormat="1" x14ac:dyDescent="0.45"/>
    <row r="516" customFormat="1" x14ac:dyDescent="0.45"/>
    <row r="517" customFormat="1" x14ac:dyDescent="0.45"/>
    <row r="518" customFormat="1" x14ac:dyDescent="0.45"/>
    <row r="519" customFormat="1" x14ac:dyDescent="0.45"/>
    <row r="520" customFormat="1" x14ac:dyDescent="0.45"/>
    <row r="521" customFormat="1" x14ac:dyDescent="0.45"/>
    <row r="522" customFormat="1" x14ac:dyDescent="0.45"/>
    <row r="523" customFormat="1" x14ac:dyDescent="0.45"/>
    <row r="524" customFormat="1" x14ac:dyDescent="0.45"/>
    <row r="525" customFormat="1" x14ac:dyDescent="0.45"/>
    <row r="526" customFormat="1" x14ac:dyDescent="0.45"/>
    <row r="527" customFormat="1" x14ac:dyDescent="0.45"/>
    <row r="528" customFormat="1" x14ac:dyDescent="0.45"/>
    <row r="529" customFormat="1" x14ac:dyDescent="0.45"/>
    <row r="530" customFormat="1" x14ac:dyDescent="0.45"/>
    <row r="531" customFormat="1" x14ac:dyDescent="0.45"/>
    <row r="532" customFormat="1" x14ac:dyDescent="0.45"/>
    <row r="533" customFormat="1" x14ac:dyDescent="0.45"/>
    <row r="534" customFormat="1" x14ac:dyDescent="0.45"/>
    <row r="535" customFormat="1" x14ac:dyDescent="0.45"/>
    <row r="536" customFormat="1" x14ac:dyDescent="0.45"/>
    <row r="537" customFormat="1" x14ac:dyDescent="0.45"/>
    <row r="538" customFormat="1" x14ac:dyDescent="0.45"/>
    <row r="539" customFormat="1" x14ac:dyDescent="0.45"/>
    <row r="540" customFormat="1" x14ac:dyDescent="0.45"/>
    <row r="541" customFormat="1" x14ac:dyDescent="0.45"/>
    <row r="542" customFormat="1" x14ac:dyDescent="0.45"/>
    <row r="543" customFormat="1" x14ac:dyDescent="0.45"/>
    <row r="544" customFormat="1" x14ac:dyDescent="0.45"/>
    <row r="545" customFormat="1" x14ac:dyDescent="0.45"/>
    <row r="546" customFormat="1" x14ac:dyDescent="0.45"/>
    <row r="547" customFormat="1" x14ac:dyDescent="0.45"/>
    <row r="548" customFormat="1" x14ac:dyDescent="0.45"/>
    <row r="549" customFormat="1" x14ac:dyDescent="0.45"/>
    <row r="550" customFormat="1" x14ac:dyDescent="0.45"/>
    <row r="551" customFormat="1" x14ac:dyDescent="0.45"/>
    <row r="552" customFormat="1" x14ac:dyDescent="0.45"/>
    <row r="553" customFormat="1" x14ac:dyDescent="0.45"/>
    <row r="554" customFormat="1" x14ac:dyDescent="0.45"/>
    <row r="555" customFormat="1" x14ac:dyDescent="0.45"/>
    <row r="556" customFormat="1" x14ac:dyDescent="0.45"/>
    <row r="557" customFormat="1" x14ac:dyDescent="0.45"/>
    <row r="558" customFormat="1" x14ac:dyDescent="0.45"/>
    <row r="559" customFormat="1" x14ac:dyDescent="0.45"/>
    <row r="560" customFormat="1" x14ac:dyDescent="0.45"/>
    <row r="561" customFormat="1" x14ac:dyDescent="0.45"/>
    <row r="562" customFormat="1" x14ac:dyDescent="0.45"/>
    <row r="563" customFormat="1" x14ac:dyDescent="0.45"/>
    <row r="564" customFormat="1" x14ac:dyDescent="0.45"/>
    <row r="565" customFormat="1" x14ac:dyDescent="0.45"/>
    <row r="566" customFormat="1" x14ac:dyDescent="0.45"/>
    <row r="567" customFormat="1" x14ac:dyDescent="0.45"/>
    <row r="568" customFormat="1" x14ac:dyDescent="0.45"/>
    <row r="569" customFormat="1" x14ac:dyDescent="0.45"/>
    <row r="570" customFormat="1" x14ac:dyDescent="0.45"/>
    <row r="571" customFormat="1" x14ac:dyDescent="0.45"/>
    <row r="572" customFormat="1" x14ac:dyDescent="0.45"/>
    <row r="573" customFormat="1" x14ac:dyDescent="0.45"/>
    <row r="574" customFormat="1" x14ac:dyDescent="0.45"/>
    <row r="575" customFormat="1" x14ac:dyDescent="0.45"/>
    <row r="576" customFormat="1" x14ac:dyDescent="0.45"/>
    <row r="577" customFormat="1" x14ac:dyDescent="0.45"/>
    <row r="578" customFormat="1" x14ac:dyDescent="0.45"/>
    <row r="579" customFormat="1" x14ac:dyDescent="0.45"/>
    <row r="580" customFormat="1" x14ac:dyDescent="0.45"/>
    <row r="581" customFormat="1" x14ac:dyDescent="0.45"/>
    <row r="582" customFormat="1" x14ac:dyDescent="0.45"/>
    <row r="583" customFormat="1" x14ac:dyDescent="0.45"/>
    <row r="584" customFormat="1" x14ac:dyDescent="0.45"/>
    <row r="585" customFormat="1" x14ac:dyDescent="0.45"/>
    <row r="586" customFormat="1" x14ac:dyDescent="0.45"/>
    <row r="587" customFormat="1" x14ac:dyDescent="0.45"/>
    <row r="588" customFormat="1" x14ac:dyDescent="0.45"/>
    <row r="589" customFormat="1" x14ac:dyDescent="0.45"/>
    <row r="590" customFormat="1" x14ac:dyDescent="0.45"/>
    <row r="591" customFormat="1" x14ac:dyDescent="0.45"/>
    <row r="592" customFormat="1" x14ac:dyDescent="0.45"/>
    <row r="593" customFormat="1" x14ac:dyDescent="0.45"/>
    <row r="594" customFormat="1" x14ac:dyDescent="0.45"/>
    <row r="595" customFormat="1" x14ac:dyDescent="0.45"/>
    <row r="596" customFormat="1" x14ac:dyDescent="0.45"/>
    <row r="597" customFormat="1" x14ac:dyDescent="0.45"/>
    <row r="598" customFormat="1" x14ac:dyDescent="0.45"/>
    <row r="599" customFormat="1" x14ac:dyDescent="0.45"/>
    <row r="600" customFormat="1" x14ac:dyDescent="0.45"/>
    <row r="601" customFormat="1" x14ac:dyDescent="0.45"/>
    <row r="602" customFormat="1" x14ac:dyDescent="0.45"/>
    <row r="603" customFormat="1" x14ac:dyDescent="0.45"/>
    <row r="604" customFormat="1" x14ac:dyDescent="0.45"/>
    <row r="605" customFormat="1" x14ac:dyDescent="0.45"/>
    <row r="606" customFormat="1" x14ac:dyDescent="0.45"/>
    <row r="607" customFormat="1" x14ac:dyDescent="0.45"/>
    <row r="608" customFormat="1" x14ac:dyDescent="0.45"/>
    <row r="609" customFormat="1" x14ac:dyDescent="0.45"/>
    <row r="610" customFormat="1" x14ac:dyDescent="0.45"/>
    <row r="611" customFormat="1" x14ac:dyDescent="0.45"/>
    <row r="612" customFormat="1" x14ac:dyDescent="0.45"/>
    <row r="613" customFormat="1" x14ac:dyDescent="0.45"/>
    <row r="614" customFormat="1" x14ac:dyDescent="0.45"/>
    <row r="615" customFormat="1" x14ac:dyDescent="0.45"/>
    <row r="616" customFormat="1" x14ac:dyDescent="0.45"/>
    <row r="617" customFormat="1" x14ac:dyDescent="0.45"/>
    <row r="618" customFormat="1" x14ac:dyDescent="0.45"/>
    <row r="619" customFormat="1" x14ac:dyDescent="0.45"/>
    <row r="620" customFormat="1" x14ac:dyDescent="0.45"/>
    <row r="621" customFormat="1" x14ac:dyDescent="0.45"/>
    <row r="622" customFormat="1" x14ac:dyDescent="0.45"/>
    <row r="623" customFormat="1" x14ac:dyDescent="0.45"/>
    <row r="624" customFormat="1" x14ac:dyDescent="0.45"/>
    <row r="625" customFormat="1" x14ac:dyDescent="0.45"/>
    <row r="626" customFormat="1" x14ac:dyDescent="0.45"/>
    <row r="627" customFormat="1" x14ac:dyDescent="0.45"/>
    <row r="628" customFormat="1" x14ac:dyDescent="0.45"/>
    <row r="629" customFormat="1" x14ac:dyDescent="0.45"/>
    <row r="630" customFormat="1" x14ac:dyDescent="0.45"/>
    <row r="631" customFormat="1" x14ac:dyDescent="0.45"/>
    <row r="632" customFormat="1" x14ac:dyDescent="0.45"/>
    <row r="633" customFormat="1" x14ac:dyDescent="0.45"/>
    <row r="634" customFormat="1" x14ac:dyDescent="0.45"/>
    <row r="635" customFormat="1" x14ac:dyDescent="0.45"/>
    <row r="636" customFormat="1" x14ac:dyDescent="0.45"/>
    <row r="637" customFormat="1" x14ac:dyDescent="0.45"/>
    <row r="638" customFormat="1" x14ac:dyDescent="0.45"/>
    <row r="639" customFormat="1" x14ac:dyDescent="0.45"/>
    <row r="640" customFormat="1" x14ac:dyDescent="0.45"/>
    <row r="641" customFormat="1" x14ac:dyDescent="0.45"/>
    <row r="642" customFormat="1" x14ac:dyDescent="0.45"/>
    <row r="643" customFormat="1" x14ac:dyDescent="0.45"/>
    <row r="644" customFormat="1" x14ac:dyDescent="0.45"/>
    <row r="645" customFormat="1" x14ac:dyDescent="0.45"/>
    <row r="646" customFormat="1" x14ac:dyDescent="0.45"/>
    <row r="647" customFormat="1" x14ac:dyDescent="0.45"/>
    <row r="648" customFormat="1" x14ac:dyDescent="0.45"/>
    <row r="649" customFormat="1" x14ac:dyDescent="0.45"/>
    <row r="650" customFormat="1" x14ac:dyDescent="0.45"/>
    <row r="651" customFormat="1" x14ac:dyDescent="0.45"/>
    <row r="652" customFormat="1" x14ac:dyDescent="0.45"/>
    <row r="653" customFormat="1" x14ac:dyDescent="0.45"/>
    <row r="654" customFormat="1" x14ac:dyDescent="0.45"/>
    <row r="655" customFormat="1" x14ac:dyDescent="0.45"/>
    <row r="656" customFormat="1" x14ac:dyDescent="0.45"/>
    <row r="657" customFormat="1" x14ac:dyDescent="0.45"/>
    <row r="658" customFormat="1" x14ac:dyDescent="0.45"/>
    <row r="659" customFormat="1" x14ac:dyDescent="0.45"/>
    <row r="660" customFormat="1" x14ac:dyDescent="0.45"/>
    <row r="661" customFormat="1" x14ac:dyDescent="0.45"/>
    <row r="662" customFormat="1" x14ac:dyDescent="0.45"/>
    <row r="663" customFormat="1" x14ac:dyDescent="0.45"/>
    <row r="664" customFormat="1" x14ac:dyDescent="0.45"/>
    <row r="665" customFormat="1" x14ac:dyDescent="0.45"/>
    <row r="666" customFormat="1" x14ac:dyDescent="0.45"/>
    <row r="667" customFormat="1" x14ac:dyDescent="0.45"/>
    <row r="668" customFormat="1" x14ac:dyDescent="0.45"/>
    <row r="669" customFormat="1" x14ac:dyDescent="0.45"/>
    <row r="670" customFormat="1" x14ac:dyDescent="0.45"/>
    <row r="671" customFormat="1" x14ac:dyDescent="0.45"/>
    <row r="672" customFormat="1" x14ac:dyDescent="0.45"/>
    <row r="673" customFormat="1" x14ac:dyDescent="0.45"/>
    <row r="674" customFormat="1" x14ac:dyDescent="0.45"/>
    <row r="675" customFormat="1" x14ac:dyDescent="0.45"/>
    <row r="676" customFormat="1" x14ac:dyDescent="0.45"/>
    <row r="677" customFormat="1" x14ac:dyDescent="0.45"/>
    <row r="678" customFormat="1" x14ac:dyDescent="0.45"/>
    <row r="679" customFormat="1" x14ac:dyDescent="0.45"/>
    <row r="680" customFormat="1" x14ac:dyDescent="0.45"/>
    <row r="681" customFormat="1" x14ac:dyDescent="0.45"/>
    <row r="682" customFormat="1" x14ac:dyDescent="0.45"/>
    <row r="683" customFormat="1" x14ac:dyDescent="0.45"/>
    <row r="684" customFormat="1" x14ac:dyDescent="0.45"/>
    <row r="685" customFormat="1" x14ac:dyDescent="0.45"/>
    <row r="686" customFormat="1" x14ac:dyDescent="0.45"/>
    <row r="687" customFormat="1" x14ac:dyDescent="0.45"/>
    <row r="688" customFormat="1" x14ac:dyDescent="0.45"/>
    <row r="689" customFormat="1" x14ac:dyDescent="0.45"/>
    <row r="690" customFormat="1" x14ac:dyDescent="0.45"/>
    <row r="691" customFormat="1" x14ac:dyDescent="0.45"/>
    <row r="692" customFormat="1" x14ac:dyDescent="0.45"/>
    <row r="693" customFormat="1" x14ac:dyDescent="0.45"/>
    <row r="694" customFormat="1" x14ac:dyDescent="0.45"/>
    <row r="695" customFormat="1" x14ac:dyDescent="0.45"/>
    <row r="696" customFormat="1" x14ac:dyDescent="0.45"/>
    <row r="697" customFormat="1" x14ac:dyDescent="0.45"/>
    <row r="698" customFormat="1" x14ac:dyDescent="0.45"/>
    <row r="699" customFormat="1" x14ac:dyDescent="0.45"/>
    <row r="700" customFormat="1" x14ac:dyDescent="0.45"/>
    <row r="701" customFormat="1" x14ac:dyDescent="0.45"/>
    <row r="702" customFormat="1" x14ac:dyDescent="0.45"/>
    <row r="703" customFormat="1" x14ac:dyDescent="0.45"/>
    <row r="704" customFormat="1" x14ac:dyDescent="0.45"/>
    <row r="705" customFormat="1" x14ac:dyDescent="0.45"/>
    <row r="706" customFormat="1" x14ac:dyDescent="0.45"/>
    <row r="707" customFormat="1" x14ac:dyDescent="0.45"/>
    <row r="708" customFormat="1" x14ac:dyDescent="0.45"/>
    <row r="709" customFormat="1" x14ac:dyDescent="0.45"/>
    <row r="710" customFormat="1" x14ac:dyDescent="0.45"/>
    <row r="711" customFormat="1" x14ac:dyDescent="0.45"/>
    <row r="712" customFormat="1" x14ac:dyDescent="0.45"/>
    <row r="713" customFormat="1" x14ac:dyDescent="0.45"/>
    <row r="714" customFormat="1" x14ac:dyDescent="0.45"/>
    <row r="715" customFormat="1" x14ac:dyDescent="0.45"/>
    <row r="716" customFormat="1" x14ac:dyDescent="0.45"/>
    <row r="717" customFormat="1" x14ac:dyDescent="0.45"/>
    <row r="718" customFormat="1" x14ac:dyDescent="0.45"/>
    <row r="719" customFormat="1" x14ac:dyDescent="0.45"/>
    <row r="720" customFormat="1" x14ac:dyDescent="0.45"/>
    <row r="721" customFormat="1" x14ac:dyDescent="0.45"/>
    <row r="722" customFormat="1" x14ac:dyDescent="0.45"/>
    <row r="723" customFormat="1" x14ac:dyDescent="0.45"/>
    <row r="724" customFormat="1" x14ac:dyDescent="0.45"/>
    <row r="725" customFormat="1" x14ac:dyDescent="0.45"/>
    <row r="726" customFormat="1" x14ac:dyDescent="0.45"/>
    <row r="727" customFormat="1" x14ac:dyDescent="0.45"/>
    <row r="728" customFormat="1" x14ac:dyDescent="0.45"/>
    <row r="729" customFormat="1" x14ac:dyDescent="0.45"/>
    <row r="730" customFormat="1" x14ac:dyDescent="0.45"/>
    <row r="731" customFormat="1" x14ac:dyDescent="0.45"/>
    <row r="732" customFormat="1" x14ac:dyDescent="0.45"/>
    <row r="733" customFormat="1" x14ac:dyDescent="0.45"/>
    <row r="734" customFormat="1" x14ac:dyDescent="0.45"/>
    <row r="735" customFormat="1" x14ac:dyDescent="0.45"/>
    <row r="736" customFormat="1" x14ac:dyDescent="0.45"/>
    <row r="737" customFormat="1" x14ac:dyDescent="0.45"/>
    <row r="738" customFormat="1" x14ac:dyDescent="0.45"/>
    <row r="739" customFormat="1" x14ac:dyDescent="0.45"/>
    <row r="740" customFormat="1" x14ac:dyDescent="0.45"/>
    <row r="741" customFormat="1" x14ac:dyDescent="0.45"/>
    <row r="742" customFormat="1" x14ac:dyDescent="0.45"/>
    <row r="743" customFormat="1" x14ac:dyDescent="0.45"/>
    <row r="744" customFormat="1" x14ac:dyDescent="0.45"/>
    <row r="745" customFormat="1" x14ac:dyDescent="0.45"/>
    <row r="746" customFormat="1" x14ac:dyDescent="0.45"/>
    <row r="747" customFormat="1" x14ac:dyDescent="0.45"/>
    <row r="748" customFormat="1" x14ac:dyDescent="0.45"/>
    <row r="749" customFormat="1" x14ac:dyDescent="0.45"/>
    <row r="750" customFormat="1" x14ac:dyDescent="0.45"/>
    <row r="751" customFormat="1" x14ac:dyDescent="0.45"/>
    <row r="752" customFormat="1" x14ac:dyDescent="0.45"/>
    <row r="753" customFormat="1" x14ac:dyDescent="0.45"/>
    <row r="754" customFormat="1" x14ac:dyDescent="0.45"/>
    <row r="755" customFormat="1" x14ac:dyDescent="0.45"/>
    <row r="756" customFormat="1" x14ac:dyDescent="0.45"/>
    <row r="757" customFormat="1" x14ac:dyDescent="0.45"/>
    <row r="758" customFormat="1" x14ac:dyDescent="0.45"/>
    <row r="759" customFormat="1" x14ac:dyDescent="0.45"/>
    <row r="760" customFormat="1" x14ac:dyDescent="0.45"/>
    <row r="761" customFormat="1" x14ac:dyDescent="0.45"/>
    <row r="762" customFormat="1" x14ac:dyDescent="0.45"/>
    <row r="763" customFormat="1" x14ac:dyDescent="0.45"/>
    <row r="764" customFormat="1" x14ac:dyDescent="0.45"/>
    <row r="765" customFormat="1" x14ac:dyDescent="0.45"/>
    <row r="766" customFormat="1" x14ac:dyDescent="0.45"/>
    <row r="767" customFormat="1" x14ac:dyDescent="0.45"/>
    <row r="768" customFormat="1" x14ac:dyDescent="0.45"/>
    <row r="769" customFormat="1" x14ac:dyDescent="0.45"/>
    <row r="770" customFormat="1" x14ac:dyDescent="0.45"/>
    <row r="771" customFormat="1" x14ac:dyDescent="0.45"/>
    <row r="772" customFormat="1" x14ac:dyDescent="0.45"/>
    <row r="773" customFormat="1" x14ac:dyDescent="0.45"/>
    <row r="774" customFormat="1" x14ac:dyDescent="0.45"/>
    <row r="775" customFormat="1" x14ac:dyDescent="0.45"/>
    <row r="776" customFormat="1" x14ac:dyDescent="0.45"/>
    <row r="777" customFormat="1" x14ac:dyDescent="0.45"/>
    <row r="778" customFormat="1" x14ac:dyDescent="0.45"/>
    <row r="779" customFormat="1" x14ac:dyDescent="0.45"/>
    <row r="780" customFormat="1" x14ac:dyDescent="0.45"/>
    <row r="781" customFormat="1" x14ac:dyDescent="0.45"/>
    <row r="782" customFormat="1" x14ac:dyDescent="0.45"/>
    <row r="783" customFormat="1" x14ac:dyDescent="0.45"/>
    <row r="784" customFormat="1" x14ac:dyDescent="0.45"/>
    <row r="785" customFormat="1" x14ac:dyDescent="0.45"/>
    <row r="786" customFormat="1" x14ac:dyDescent="0.45"/>
    <row r="787" customFormat="1" x14ac:dyDescent="0.45"/>
    <row r="788" customFormat="1" x14ac:dyDescent="0.45"/>
    <row r="789" customFormat="1" x14ac:dyDescent="0.45"/>
    <row r="790" customFormat="1" x14ac:dyDescent="0.45"/>
    <row r="791" customFormat="1" x14ac:dyDescent="0.45"/>
    <row r="792" customFormat="1" x14ac:dyDescent="0.45"/>
    <row r="793" customFormat="1" x14ac:dyDescent="0.45"/>
    <row r="794" customFormat="1" x14ac:dyDescent="0.45"/>
    <row r="795" customFormat="1" x14ac:dyDescent="0.45"/>
    <row r="796" customFormat="1" x14ac:dyDescent="0.45"/>
    <row r="797" customFormat="1" x14ac:dyDescent="0.45"/>
    <row r="798" customFormat="1" x14ac:dyDescent="0.45"/>
    <row r="799" customFormat="1" x14ac:dyDescent="0.45"/>
    <row r="800" customFormat="1" x14ac:dyDescent="0.45"/>
    <row r="801" customFormat="1" x14ac:dyDescent="0.45"/>
    <row r="802" customFormat="1" x14ac:dyDescent="0.45"/>
    <row r="803" customFormat="1" x14ac:dyDescent="0.45"/>
    <row r="804" customFormat="1" x14ac:dyDescent="0.45"/>
    <row r="805" customFormat="1" x14ac:dyDescent="0.45"/>
    <row r="806" customFormat="1" x14ac:dyDescent="0.45"/>
    <row r="807" customFormat="1" x14ac:dyDescent="0.45"/>
    <row r="808" customFormat="1" x14ac:dyDescent="0.45"/>
    <row r="809" customFormat="1" x14ac:dyDescent="0.45"/>
    <row r="810" customFormat="1" x14ac:dyDescent="0.45"/>
    <row r="811" customFormat="1" x14ac:dyDescent="0.45"/>
    <row r="812" customFormat="1" x14ac:dyDescent="0.45"/>
    <row r="813" customFormat="1" x14ac:dyDescent="0.45"/>
    <row r="814" customFormat="1" x14ac:dyDescent="0.45"/>
    <row r="815" customFormat="1" x14ac:dyDescent="0.45"/>
    <row r="816" customFormat="1" x14ac:dyDescent="0.45"/>
    <row r="817" customFormat="1" x14ac:dyDescent="0.45"/>
    <row r="818" customFormat="1" x14ac:dyDescent="0.45"/>
    <row r="819" customFormat="1" x14ac:dyDescent="0.45"/>
    <row r="820" customFormat="1" x14ac:dyDescent="0.45"/>
    <row r="821" customFormat="1" x14ac:dyDescent="0.45"/>
    <row r="822" customFormat="1" x14ac:dyDescent="0.45"/>
    <row r="823" customFormat="1" x14ac:dyDescent="0.45"/>
    <row r="824" customFormat="1" x14ac:dyDescent="0.45"/>
    <row r="825" customFormat="1" x14ac:dyDescent="0.45"/>
    <row r="826" customFormat="1" x14ac:dyDescent="0.45"/>
    <row r="827" customFormat="1" x14ac:dyDescent="0.45"/>
    <row r="828" customFormat="1" x14ac:dyDescent="0.45"/>
    <row r="829" customFormat="1" x14ac:dyDescent="0.45"/>
    <row r="830" customFormat="1" x14ac:dyDescent="0.45"/>
    <row r="831" customFormat="1" x14ac:dyDescent="0.45"/>
    <row r="832" customFormat="1" x14ac:dyDescent="0.45"/>
    <row r="833" customFormat="1" x14ac:dyDescent="0.45"/>
    <row r="834" customFormat="1" x14ac:dyDescent="0.45"/>
    <row r="835" customFormat="1" x14ac:dyDescent="0.45"/>
    <row r="836" customFormat="1" x14ac:dyDescent="0.45"/>
    <row r="837" customFormat="1" x14ac:dyDescent="0.45"/>
    <row r="838" customFormat="1" x14ac:dyDescent="0.45"/>
    <row r="839" customFormat="1" x14ac:dyDescent="0.45"/>
    <row r="840" customFormat="1" x14ac:dyDescent="0.45"/>
    <row r="841" customFormat="1" x14ac:dyDescent="0.45"/>
    <row r="842" customFormat="1" x14ac:dyDescent="0.45"/>
    <row r="843" customFormat="1" x14ac:dyDescent="0.45"/>
    <row r="844" customFormat="1" x14ac:dyDescent="0.45"/>
    <row r="845" customFormat="1" x14ac:dyDescent="0.45"/>
    <row r="846" customFormat="1" x14ac:dyDescent="0.45"/>
    <row r="847" customFormat="1" x14ac:dyDescent="0.45"/>
    <row r="848" customFormat="1" x14ac:dyDescent="0.45"/>
    <row r="849" customFormat="1" x14ac:dyDescent="0.45"/>
    <row r="850" customFormat="1" x14ac:dyDescent="0.45"/>
    <row r="851" customFormat="1" x14ac:dyDescent="0.45"/>
    <row r="852" customFormat="1" x14ac:dyDescent="0.45"/>
    <row r="853" customFormat="1" x14ac:dyDescent="0.45"/>
    <row r="854" customFormat="1" x14ac:dyDescent="0.45"/>
    <row r="855" customFormat="1" x14ac:dyDescent="0.45"/>
    <row r="856" customFormat="1" x14ac:dyDescent="0.45"/>
    <row r="857" customFormat="1" x14ac:dyDescent="0.45"/>
    <row r="858" customFormat="1" x14ac:dyDescent="0.45"/>
    <row r="859" customFormat="1" x14ac:dyDescent="0.45"/>
    <row r="860" customFormat="1" x14ac:dyDescent="0.45"/>
    <row r="861" customFormat="1" x14ac:dyDescent="0.45"/>
    <row r="862" customFormat="1" x14ac:dyDescent="0.45"/>
    <row r="863" customFormat="1" x14ac:dyDescent="0.45"/>
    <row r="864" customFormat="1" x14ac:dyDescent="0.45"/>
    <row r="865" customFormat="1" x14ac:dyDescent="0.45"/>
    <row r="866" customFormat="1" x14ac:dyDescent="0.45"/>
    <row r="867" customFormat="1" x14ac:dyDescent="0.45"/>
    <row r="868" customFormat="1" x14ac:dyDescent="0.45"/>
    <row r="869" customFormat="1" x14ac:dyDescent="0.45"/>
    <row r="870" customFormat="1" x14ac:dyDescent="0.45"/>
    <row r="871" customFormat="1" x14ac:dyDescent="0.45"/>
    <row r="872" customFormat="1" x14ac:dyDescent="0.45"/>
    <row r="873" customFormat="1" x14ac:dyDescent="0.45"/>
    <row r="874" customFormat="1" x14ac:dyDescent="0.45"/>
    <row r="875" customFormat="1" x14ac:dyDescent="0.45"/>
    <row r="876" customFormat="1" x14ac:dyDescent="0.45"/>
    <row r="877" customFormat="1" x14ac:dyDescent="0.45"/>
    <row r="878" customFormat="1" x14ac:dyDescent="0.45"/>
    <row r="879" customFormat="1" x14ac:dyDescent="0.45"/>
    <row r="880" customFormat="1" x14ac:dyDescent="0.45"/>
    <row r="881" customFormat="1" x14ac:dyDescent="0.45"/>
    <row r="882" customFormat="1" x14ac:dyDescent="0.45"/>
    <row r="883" customFormat="1" x14ac:dyDescent="0.45"/>
    <row r="884" customFormat="1" x14ac:dyDescent="0.45"/>
    <row r="885" customFormat="1" x14ac:dyDescent="0.45"/>
    <row r="886" customFormat="1" x14ac:dyDescent="0.45"/>
    <row r="887" customFormat="1" x14ac:dyDescent="0.45"/>
    <row r="888" customFormat="1" x14ac:dyDescent="0.45"/>
    <row r="889" customFormat="1" x14ac:dyDescent="0.45"/>
    <row r="890" customFormat="1" x14ac:dyDescent="0.45"/>
    <row r="891" customFormat="1" x14ac:dyDescent="0.45"/>
    <row r="892" customFormat="1" x14ac:dyDescent="0.45"/>
    <row r="893" customFormat="1" x14ac:dyDescent="0.45"/>
    <row r="894" customFormat="1" x14ac:dyDescent="0.45"/>
    <row r="895" customFormat="1" x14ac:dyDescent="0.45"/>
    <row r="896" customFormat="1" x14ac:dyDescent="0.45"/>
    <row r="897" customFormat="1" x14ac:dyDescent="0.45"/>
    <row r="898" customFormat="1" x14ac:dyDescent="0.45"/>
    <row r="899" customFormat="1" x14ac:dyDescent="0.45"/>
    <row r="900" customFormat="1" x14ac:dyDescent="0.45"/>
    <row r="901" customFormat="1" x14ac:dyDescent="0.45"/>
    <row r="902" customFormat="1" x14ac:dyDescent="0.45"/>
    <row r="903" customFormat="1" x14ac:dyDescent="0.45"/>
    <row r="904" customFormat="1" x14ac:dyDescent="0.45"/>
    <row r="905" customFormat="1" x14ac:dyDescent="0.45"/>
    <row r="906" customFormat="1" x14ac:dyDescent="0.45"/>
    <row r="907" customFormat="1" x14ac:dyDescent="0.45"/>
    <row r="908" customFormat="1" x14ac:dyDescent="0.45"/>
    <row r="909" customFormat="1" x14ac:dyDescent="0.45"/>
    <row r="910" customFormat="1" x14ac:dyDescent="0.45"/>
    <row r="911" customFormat="1" x14ac:dyDescent="0.45"/>
    <row r="912" customFormat="1" x14ac:dyDescent="0.45"/>
    <row r="913" customFormat="1" x14ac:dyDescent="0.45"/>
    <row r="914" customFormat="1" x14ac:dyDescent="0.45"/>
    <row r="915" customFormat="1" x14ac:dyDescent="0.45"/>
    <row r="916" customFormat="1" x14ac:dyDescent="0.45"/>
    <row r="917" customFormat="1" x14ac:dyDescent="0.45"/>
    <row r="918" customFormat="1" x14ac:dyDescent="0.45"/>
    <row r="919" customFormat="1" x14ac:dyDescent="0.45"/>
    <row r="920" customFormat="1" x14ac:dyDescent="0.45"/>
    <row r="921" customFormat="1" x14ac:dyDescent="0.45"/>
    <row r="922" customFormat="1" x14ac:dyDescent="0.45"/>
    <row r="923" customFormat="1" x14ac:dyDescent="0.45"/>
    <row r="924" customFormat="1" x14ac:dyDescent="0.45"/>
    <row r="925" customFormat="1" x14ac:dyDescent="0.45"/>
    <row r="926" customFormat="1" x14ac:dyDescent="0.45"/>
    <row r="927" customFormat="1" x14ac:dyDescent="0.45"/>
    <row r="928" customFormat="1" x14ac:dyDescent="0.45"/>
    <row r="929" customFormat="1" x14ac:dyDescent="0.45"/>
    <row r="930" customFormat="1" x14ac:dyDescent="0.45"/>
    <row r="931" customFormat="1" x14ac:dyDescent="0.45"/>
    <row r="932" customFormat="1" x14ac:dyDescent="0.45"/>
  </sheetData>
  <sheetProtection algorithmName="SHA-512" hashValue="7aNHT3l9WY39wgkv7qWvLSw/vIzF3Dy0hioT7Ebd/9wqLyATRDM6RXI4UWMQeaJrTshIZEBFJP4xIYrgmesOEA==" saltValue="B874HxNXF6aDLyfOtefZ2Q==" spinCount="100000" sheet="1" objects="1" scenarios="1" formatCells="0" formatColumns="0" formatRows="0" sort="0" autoFilter="0" pivotTables="0"/>
  <autoFilter ref="A4:N19" xr:uid="{9E0802DB-9FC0-4C8B-BB68-17E59ED96C66}"/>
  <mergeCells count="55">
    <mergeCell ref="C11:C14"/>
    <mergeCell ref="D11:D14"/>
    <mergeCell ref="E11:E14"/>
    <mergeCell ref="A1:N1"/>
    <mergeCell ref="A19:F19"/>
    <mergeCell ref="L19:N19"/>
    <mergeCell ref="M8:M9"/>
    <mergeCell ref="I11:I14"/>
    <mergeCell ref="J11:J14"/>
    <mergeCell ref="H15:H18"/>
    <mergeCell ref="J15:J18"/>
    <mergeCell ref="H5:H9"/>
    <mergeCell ref="J5:J9"/>
    <mergeCell ref="I5:I7"/>
    <mergeCell ref="I8:I9"/>
    <mergeCell ref="K5:K7"/>
    <mergeCell ref="D8:D9"/>
    <mergeCell ref="A5:A9"/>
    <mergeCell ref="C5:C7"/>
    <mergeCell ref="D5:D7"/>
    <mergeCell ref="E5:E7"/>
    <mergeCell ref="E8:E9"/>
    <mergeCell ref="C8:C9"/>
    <mergeCell ref="K3:N3"/>
    <mergeCell ref="F11:F14"/>
    <mergeCell ref="M11:M14"/>
    <mergeCell ref="N11:N14"/>
    <mergeCell ref="L5:L7"/>
    <mergeCell ref="L8:L9"/>
    <mergeCell ref="M5:M7"/>
    <mergeCell ref="N5:N7"/>
    <mergeCell ref="N8:N9"/>
    <mergeCell ref="L11:L14"/>
    <mergeCell ref="K11:K14"/>
    <mergeCell ref="F8:F9"/>
    <mergeCell ref="G8:G9"/>
    <mergeCell ref="F5:F7"/>
    <mergeCell ref="K8:K9"/>
    <mergeCell ref="G5:G7"/>
    <mergeCell ref="I2:J2"/>
    <mergeCell ref="I3:I4"/>
    <mergeCell ref="J3:J4"/>
    <mergeCell ref="A10:A18"/>
    <mergeCell ref="A2:F2"/>
    <mergeCell ref="G2:H2"/>
    <mergeCell ref="A3:A4"/>
    <mergeCell ref="B3:B4"/>
    <mergeCell ref="C3:C4"/>
    <mergeCell ref="D3:D4"/>
    <mergeCell ref="E3:E4"/>
    <mergeCell ref="F3:F4"/>
    <mergeCell ref="H3:H4"/>
    <mergeCell ref="G3:G4"/>
    <mergeCell ref="G11:G14"/>
    <mergeCell ref="H11:H14"/>
  </mergeCells>
  <phoneticPr fontId="35"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7" operator="containsText" id="{006391F6-80E0-4A4F-9A97-94C4D40694F7}">
            <xm:f>NOT(ISERROR(SEARCH(Hoja2!#REF!,N10)))</xm:f>
            <xm:f>Hoja2!#REF!</xm:f>
            <x14:dxf>
              <fill>
                <patternFill>
                  <bgColor theme="5" tint="0.59996337778862885"/>
                </patternFill>
              </fill>
            </x14:dxf>
          </x14:cfRule>
          <x14:cfRule type="containsText" priority="28" operator="containsText" id="{7CB8AC9E-E33A-4F1E-BDEF-BD638FEC96B8}">
            <xm:f>NOT(ISERROR(SEARCH(Hoja2!$A$7,N10)))</xm:f>
            <xm:f>Hoja2!$A$7</xm:f>
            <x14:dxf>
              <fill>
                <patternFill>
                  <bgColor theme="5" tint="0.39994506668294322"/>
                </patternFill>
              </fill>
            </x14:dxf>
          </x14:cfRule>
          <x14:cfRule type="containsText" priority="29" operator="containsText" id="{F0EF056C-D3FC-4E8F-A1B1-9357E5675A64}">
            <xm:f>NOT(ISERROR(SEARCH(Hoja2!$A$6,N10)))</xm:f>
            <xm:f>Hoja2!$A$6</xm:f>
            <x14:dxf>
              <fill>
                <patternFill>
                  <bgColor rgb="FFFFFF00"/>
                </patternFill>
              </fill>
            </x14:dxf>
          </x14:cfRule>
          <x14:cfRule type="containsText" priority="30" operator="containsText" id="{4EFFD6FF-503B-4078-8E3C-A37A5D2FE996}">
            <xm:f>NOT(ISERROR(SEARCH(Hoja2!$A$5,N10)))</xm:f>
            <xm:f>Hoja2!$A$5</xm:f>
            <x14:dxf>
              <fill>
                <patternFill>
                  <bgColor rgb="FF92D050"/>
                </patternFill>
              </fill>
            </x14:dxf>
          </x14:cfRule>
          <x14:cfRule type="containsText" priority="31" operator="containsText" id="{0AE571D3-CD35-4D70-A903-0663F044302E}">
            <xm:f>NOT(ISERROR(SEARCH(Hoja2!$A$4,N10)))</xm:f>
            <xm:f>Hoja2!$A$4</xm:f>
            <x14:dxf>
              <fill>
                <patternFill>
                  <bgColor theme="9" tint="-0.24994659260841701"/>
                </patternFill>
              </fill>
            </x14:dxf>
          </x14:cfRule>
          <x14:cfRule type="containsText" priority="32" operator="containsText" id="{88EE3642-F524-471E-A62C-BF50F109A4FE}">
            <xm:f>NOT(ISERROR(SEARCH(Hoja2!$A$3,N10)))</xm:f>
            <xm:f>Hoja2!$A$3</xm:f>
            <x14:dxf>
              <fill>
                <patternFill>
                  <bgColor theme="8" tint="0.39994506668294322"/>
                </patternFill>
              </fill>
            </x14:dxf>
          </x14:cfRule>
          <xm:sqref>N10:N11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1162A0F-16D1-4FD7-9711-075B44B3EA37}">
          <x14:formula1>
            <xm:f>Hoja2!$A$3:$A$7</xm:f>
          </x14:formula1>
          <xm:sqref>N5:N11 N15:N18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17BEE-99BD-48DB-9582-0571ADD9A97A}">
  <dimension ref="A1:N8"/>
  <sheetViews>
    <sheetView topLeftCell="J1" zoomScale="98" zoomScaleNormal="98" workbookViewId="0">
      <selection activeCell="J7" sqref="J7"/>
    </sheetView>
  </sheetViews>
  <sheetFormatPr baseColWidth="10" defaultColWidth="11.3984375" defaultRowHeight="13.9" x14ac:dyDescent="0.4"/>
  <cols>
    <col min="1" max="1" width="11.3984375" style="52"/>
    <col min="2" max="2" width="33.73046875" style="25" customWidth="1"/>
    <col min="3" max="3" width="32.59765625" style="25" customWidth="1"/>
    <col min="4" max="4" width="12" style="25" bestFit="1" customWidth="1"/>
    <col min="5" max="5" width="14.3984375" style="25" bestFit="1" customWidth="1"/>
    <col min="6" max="6" width="14" style="25" customWidth="1"/>
    <col min="7" max="7" width="16.265625" style="52" customWidth="1"/>
    <col min="8" max="8" width="59.265625" style="25" customWidth="1"/>
    <col min="9" max="9" width="14.1328125" style="25" customWidth="1"/>
    <col min="10" max="10" width="55" style="25" customWidth="1"/>
    <col min="11" max="11" width="14.59765625" style="25" customWidth="1"/>
    <col min="12" max="12" width="58.86328125" style="25" customWidth="1"/>
    <col min="13" max="13" width="43.265625" style="25" customWidth="1"/>
    <col min="14" max="14" width="17.86328125" style="25" customWidth="1"/>
    <col min="15" max="16384" width="11.3984375" style="25"/>
  </cols>
  <sheetData>
    <row r="1" spans="1:14" ht="27.75" customHeight="1" x14ac:dyDescent="0.4">
      <c r="A1" s="109" t="s">
        <v>193</v>
      </c>
      <c r="B1" s="109"/>
      <c r="C1" s="109"/>
      <c r="D1" s="109"/>
      <c r="E1" s="109"/>
      <c r="F1" s="109"/>
      <c r="G1" s="109"/>
      <c r="H1" s="109"/>
      <c r="I1" s="109"/>
      <c r="J1" s="109"/>
      <c r="K1" s="109"/>
      <c r="L1" s="109"/>
      <c r="M1" s="109"/>
      <c r="N1" s="109"/>
    </row>
    <row r="2" spans="1:14" ht="31.5" customHeight="1" x14ac:dyDescent="0.4">
      <c r="A2" s="110" t="s">
        <v>0</v>
      </c>
      <c r="B2" s="110"/>
      <c r="C2" s="110"/>
      <c r="D2" s="110"/>
      <c r="E2" s="110"/>
      <c r="F2" s="110"/>
      <c r="G2" s="112" t="s">
        <v>2</v>
      </c>
      <c r="H2" s="112"/>
      <c r="I2" s="111" t="s">
        <v>1</v>
      </c>
      <c r="J2" s="111"/>
      <c r="K2" s="96" t="s">
        <v>26</v>
      </c>
      <c r="L2" s="96"/>
      <c r="M2" s="96"/>
      <c r="N2" s="96"/>
    </row>
    <row r="3" spans="1:14" ht="35.25" customHeight="1" x14ac:dyDescent="0.4">
      <c r="A3" s="113" t="s">
        <v>69</v>
      </c>
      <c r="B3" s="113" t="s">
        <v>40</v>
      </c>
      <c r="C3" s="114" t="s">
        <v>5</v>
      </c>
      <c r="D3" s="113" t="s">
        <v>41</v>
      </c>
      <c r="E3" s="113" t="s">
        <v>42</v>
      </c>
      <c r="F3" s="113" t="s">
        <v>8</v>
      </c>
      <c r="G3" s="100" t="s">
        <v>191</v>
      </c>
      <c r="H3" s="100" t="s">
        <v>12</v>
      </c>
      <c r="I3" s="99" t="s">
        <v>9</v>
      </c>
      <c r="J3" s="99" t="s">
        <v>10</v>
      </c>
      <c r="K3" s="101" t="s">
        <v>27</v>
      </c>
      <c r="L3" s="101" t="s">
        <v>110</v>
      </c>
      <c r="M3" s="101" t="s">
        <v>28</v>
      </c>
      <c r="N3" s="101" t="s">
        <v>29</v>
      </c>
    </row>
    <row r="4" spans="1:14" x14ac:dyDescent="0.4">
      <c r="A4" s="113"/>
      <c r="B4" s="113"/>
      <c r="C4" s="114"/>
      <c r="D4" s="113"/>
      <c r="E4" s="113"/>
      <c r="F4" s="113"/>
      <c r="G4" s="100"/>
      <c r="H4" s="100"/>
      <c r="I4" s="99"/>
      <c r="J4" s="99"/>
      <c r="K4" s="101"/>
      <c r="L4" s="101"/>
      <c r="M4" s="101"/>
      <c r="N4" s="101"/>
    </row>
    <row r="5" spans="1:14" ht="284.25" customHeight="1" x14ac:dyDescent="0.4">
      <c r="A5" s="31">
        <v>1</v>
      </c>
      <c r="B5" s="12" t="s">
        <v>70</v>
      </c>
      <c r="C5" s="12" t="s">
        <v>273</v>
      </c>
      <c r="D5" s="84">
        <v>44378</v>
      </c>
      <c r="E5" s="84" t="s">
        <v>186</v>
      </c>
      <c r="F5" s="31" t="s">
        <v>71</v>
      </c>
      <c r="G5" s="54">
        <v>0.3</v>
      </c>
      <c r="H5" s="12" t="s">
        <v>187</v>
      </c>
      <c r="I5" s="54">
        <v>0.3</v>
      </c>
      <c r="J5" s="12" t="s">
        <v>274</v>
      </c>
      <c r="K5" s="11">
        <v>0.3</v>
      </c>
      <c r="L5" s="5" t="s">
        <v>275</v>
      </c>
      <c r="M5" s="5" t="s">
        <v>267</v>
      </c>
      <c r="N5" s="27" t="s">
        <v>37</v>
      </c>
    </row>
    <row r="6" spans="1:14" ht="237.75" customHeight="1" x14ac:dyDescent="0.4">
      <c r="A6" s="31">
        <v>2</v>
      </c>
      <c r="B6" s="12" t="s">
        <v>188</v>
      </c>
      <c r="C6" s="12" t="s">
        <v>189</v>
      </c>
      <c r="D6" s="84">
        <v>44378</v>
      </c>
      <c r="E6" s="84">
        <v>44925</v>
      </c>
      <c r="F6" s="15" t="s">
        <v>190</v>
      </c>
      <c r="G6" s="30">
        <v>1</v>
      </c>
      <c r="H6" s="29" t="s">
        <v>276</v>
      </c>
      <c r="I6" s="54">
        <v>1</v>
      </c>
      <c r="J6" s="12" t="s">
        <v>277</v>
      </c>
      <c r="K6" s="11">
        <v>1</v>
      </c>
      <c r="L6" s="5" t="s">
        <v>237</v>
      </c>
      <c r="M6" s="5" t="s">
        <v>263</v>
      </c>
      <c r="N6" s="27" t="s">
        <v>177</v>
      </c>
    </row>
    <row r="7" spans="1:14" ht="261" customHeight="1" x14ac:dyDescent="0.4">
      <c r="A7" s="31">
        <v>3</v>
      </c>
      <c r="B7" s="12" t="s">
        <v>72</v>
      </c>
      <c r="C7" s="12" t="s">
        <v>73</v>
      </c>
      <c r="D7" s="84">
        <v>44378</v>
      </c>
      <c r="E7" s="84">
        <v>44803</v>
      </c>
      <c r="F7" s="31" t="s">
        <v>74</v>
      </c>
      <c r="G7" s="54">
        <v>0.5</v>
      </c>
      <c r="H7" s="12" t="s">
        <v>75</v>
      </c>
      <c r="I7" s="54">
        <v>0.5</v>
      </c>
      <c r="J7" s="12" t="s">
        <v>278</v>
      </c>
      <c r="K7" s="11">
        <v>0.5</v>
      </c>
      <c r="L7" s="5" t="s">
        <v>272</v>
      </c>
      <c r="M7" s="5" t="s">
        <v>267</v>
      </c>
      <c r="N7" s="27" t="s">
        <v>37</v>
      </c>
    </row>
    <row r="8" spans="1:14" ht="35.25" customHeight="1" x14ac:dyDescent="0.4">
      <c r="A8" s="132" t="s">
        <v>192</v>
      </c>
      <c r="B8" s="132"/>
      <c r="C8" s="132"/>
      <c r="D8" s="132"/>
      <c r="E8" s="132"/>
      <c r="F8" s="132"/>
      <c r="G8" s="74">
        <f>(+G5+G6+G7)/3</f>
        <v>0.6</v>
      </c>
      <c r="H8" s="73"/>
      <c r="I8" s="74">
        <f>(+I5+I6+I7)/3</f>
        <v>0.6</v>
      </c>
      <c r="J8" s="73"/>
      <c r="K8" s="74">
        <f>(+K5++K6+K7)/3</f>
        <v>0.6</v>
      </c>
      <c r="L8" s="102"/>
      <c r="M8" s="103"/>
      <c r="N8" s="104"/>
    </row>
  </sheetData>
  <sheetProtection algorithmName="SHA-512" hashValue="pjL0VNLftZd22sLjuEkuVEcuyqm6vX83iXN3wW3EJZJpqCWZ/EGwS7jpEGgm4sUWo24XMEPCcMxa/mpUqwXmAA==" saltValue="ujjo8cCvO3BIVZBKWdojig==" spinCount="100000" sheet="1" objects="1" scenarios="1" formatCells="0" formatColumns="0" formatRows="0" sort="0" autoFilter="0" pivotTables="0"/>
  <mergeCells count="21">
    <mergeCell ref="A1:N1"/>
    <mergeCell ref="G3:G4"/>
    <mergeCell ref="A2:F2"/>
    <mergeCell ref="I2:J2"/>
    <mergeCell ref="G2:H2"/>
    <mergeCell ref="A3:A4"/>
    <mergeCell ref="B3:B4"/>
    <mergeCell ref="C3:C4"/>
    <mergeCell ref="D3:D4"/>
    <mergeCell ref="E3:E4"/>
    <mergeCell ref="F3:F4"/>
    <mergeCell ref="I3:I4"/>
    <mergeCell ref="J3:J4"/>
    <mergeCell ref="H3:H4"/>
    <mergeCell ref="N3:N4"/>
    <mergeCell ref="K2:N2"/>
    <mergeCell ref="A8:F8"/>
    <mergeCell ref="K3:K4"/>
    <mergeCell ref="L3:L4"/>
    <mergeCell ref="M3:M4"/>
    <mergeCell ref="L8:N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3" operator="containsText" id="{0A9029F0-70F4-4C12-8AC8-1517C9581664}">
            <xm:f>NOT(ISERROR(SEARCH(Hoja2!#REF!,N5)))</xm:f>
            <xm:f>Hoja2!#REF!</xm:f>
            <x14:dxf>
              <fill>
                <patternFill>
                  <bgColor theme="5" tint="0.59996337778862885"/>
                </patternFill>
              </fill>
            </x14:dxf>
          </x14:cfRule>
          <x14:cfRule type="containsText" priority="34" operator="containsText" id="{ABD9703D-AAC7-4092-BE99-5F139DD601F6}">
            <xm:f>NOT(ISERROR(SEARCH(Hoja2!$A$7,N5)))</xm:f>
            <xm:f>Hoja2!$A$7</xm:f>
            <x14:dxf>
              <fill>
                <patternFill>
                  <bgColor theme="5" tint="0.39994506668294322"/>
                </patternFill>
              </fill>
            </x14:dxf>
          </x14:cfRule>
          <x14:cfRule type="containsText" priority="35" operator="containsText" id="{7162C571-0E08-462F-91FC-B50DE1717472}">
            <xm:f>NOT(ISERROR(SEARCH(Hoja2!$A$6,N5)))</xm:f>
            <xm:f>Hoja2!$A$6</xm:f>
            <x14:dxf>
              <fill>
                <patternFill>
                  <bgColor rgb="FFFFFF00"/>
                </patternFill>
              </fill>
            </x14:dxf>
          </x14:cfRule>
          <x14:cfRule type="containsText" priority="36" operator="containsText" id="{DFB12051-06FD-4D1B-8D13-BC454C41083E}">
            <xm:f>NOT(ISERROR(SEARCH(Hoja2!$A$5,N5)))</xm:f>
            <xm:f>Hoja2!$A$5</xm:f>
            <x14:dxf>
              <fill>
                <patternFill>
                  <bgColor rgb="FF92D050"/>
                </patternFill>
              </fill>
            </x14:dxf>
          </x14:cfRule>
          <x14:cfRule type="containsText" priority="37" operator="containsText" id="{9623ED61-1695-4DE6-A0B0-AB855A6FD2BB}">
            <xm:f>NOT(ISERROR(SEARCH(Hoja2!$A$4,N5)))</xm:f>
            <xm:f>Hoja2!$A$4</xm:f>
            <x14:dxf>
              <fill>
                <patternFill>
                  <bgColor theme="9" tint="-0.24994659260841701"/>
                </patternFill>
              </fill>
            </x14:dxf>
          </x14:cfRule>
          <x14:cfRule type="containsText" priority="38" operator="containsText" id="{AC2C47F5-F2F4-4919-9DD5-5BDB2BB086D6}">
            <xm:f>NOT(ISERROR(SEARCH(Hoja2!$A$3,N5)))</xm:f>
            <xm:f>Hoja2!$A$3</xm:f>
            <x14:dxf>
              <fill>
                <patternFill>
                  <bgColor theme="8" tint="0.39994506668294322"/>
                </patternFill>
              </fill>
            </x14:dxf>
          </x14:cfRule>
          <x14:cfRule type="containsText" priority="39" operator="containsText" id="{49CFFA42-8FF4-4325-BCCC-BDFE86B4089F}">
            <xm:f>NOT(ISERROR(SEARCH(Hoja2!$A$3,N5)))</xm:f>
            <xm:f>Hoja2!$A$3</xm:f>
            <x14:dxf>
              <fill>
                <patternFill>
                  <bgColor theme="4"/>
                </patternFill>
              </fill>
            </x14:dxf>
          </x14:cfRule>
          <xm:sqref>N5:N7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30FA753-106A-4059-899E-DB76A16B8688}">
          <x14:formula1>
            <xm:f>Hoja2!$A$3:$A$7</xm:f>
          </x14:formula1>
          <xm:sqref>N5:N7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61D3-B355-4E5B-8ACE-2B19B83C2E5F}">
  <dimension ref="A1:N7"/>
  <sheetViews>
    <sheetView topLeftCell="I1" zoomScale="87" zoomScaleNormal="87" workbookViewId="0">
      <selection activeCell="M6" sqref="M6"/>
    </sheetView>
  </sheetViews>
  <sheetFormatPr baseColWidth="10" defaultRowHeight="14.25" x14ac:dyDescent="0.45"/>
  <cols>
    <col min="1" max="1" width="6" style="32" customWidth="1"/>
    <col min="2" max="2" width="23.265625" customWidth="1"/>
    <col min="3" max="3" width="27" customWidth="1"/>
    <col min="4" max="4" width="12.59765625" customWidth="1"/>
    <col min="5" max="5" width="24.1328125" customWidth="1"/>
    <col min="6" max="6" width="19.59765625" customWidth="1"/>
    <col min="7" max="7" width="23.86328125" customWidth="1"/>
    <col min="8" max="8" width="71.73046875" customWidth="1"/>
    <col min="9" max="9" width="12" customWidth="1"/>
    <col min="10" max="10" width="62" customWidth="1"/>
    <col min="11" max="11" width="28.86328125" customWidth="1"/>
    <col min="12" max="12" width="49.59765625" customWidth="1"/>
    <col min="13" max="13" width="41.3984375" customWidth="1"/>
    <col min="14" max="14" width="25.1328125" customWidth="1"/>
  </cols>
  <sheetData>
    <row r="1" spans="1:14" ht="20.25" customHeight="1" x14ac:dyDescent="0.45">
      <c r="A1" s="144" t="s">
        <v>194</v>
      </c>
      <c r="B1" s="144"/>
      <c r="C1" s="144"/>
      <c r="D1" s="144"/>
      <c r="E1" s="144"/>
      <c r="F1" s="144"/>
      <c r="G1" s="144"/>
      <c r="H1" s="144"/>
      <c r="I1" s="144"/>
      <c r="J1" s="144"/>
      <c r="K1" s="144"/>
      <c r="L1" s="144"/>
      <c r="M1" s="144"/>
      <c r="N1" s="144"/>
    </row>
    <row r="2" spans="1:14" ht="31.5" customHeight="1" x14ac:dyDescent="0.45">
      <c r="A2" s="133"/>
      <c r="B2" s="134"/>
      <c r="C2" s="134"/>
      <c r="D2" s="134"/>
      <c r="E2" s="134"/>
      <c r="F2" s="135"/>
      <c r="G2" s="136" t="s">
        <v>2</v>
      </c>
      <c r="H2" s="137"/>
      <c r="I2" s="145" t="s">
        <v>1</v>
      </c>
      <c r="J2" s="146"/>
      <c r="K2" s="96" t="s">
        <v>26</v>
      </c>
      <c r="L2" s="96"/>
      <c r="M2" s="96"/>
      <c r="N2" s="96"/>
    </row>
    <row r="3" spans="1:14" ht="19.5" customHeight="1" x14ac:dyDescent="0.45">
      <c r="A3" s="138" t="s">
        <v>52</v>
      </c>
      <c r="B3" s="138" t="s">
        <v>40</v>
      </c>
      <c r="C3" s="140" t="s">
        <v>5</v>
      </c>
      <c r="D3" s="138" t="s">
        <v>41</v>
      </c>
      <c r="E3" s="138" t="s">
        <v>42</v>
      </c>
      <c r="F3" s="138" t="s">
        <v>8</v>
      </c>
      <c r="G3" s="142" t="s">
        <v>191</v>
      </c>
      <c r="H3" s="142" t="s">
        <v>12</v>
      </c>
      <c r="I3" s="147" t="s">
        <v>9</v>
      </c>
      <c r="J3" s="149" t="s">
        <v>10</v>
      </c>
      <c r="K3" s="101" t="s">
        <v>27</v>
      </c>
      <c r="L3" s="101" t="s">
        <v>110</v>
      </c>
      <c r="M3" s="101" t="s">
        <v>28</v>
      </c>
      <c r="N3" s="101" t="s">
        <v>29</v>
      </c>
    </row>
    <row r="4" spans="1:14" ht="30.75" customHeight="1" x14ac:dyDescent="0.45">
      <c r="A4" s="139"/>
      <c r="B4" s="139"/>
      <c r="C4" s="141"/>
      <c r="D4" s="139"/>
      <c r="E4" s="139"/>
      <c r="F4" s="139"/>
      <c r="G4" s="143"/>
      <c r="H4" s="143"/>
      <c r="I4" s="148"/>
      <c r="J4" s="150"/>
      <c r="K4" s="101"/>
      <c r="L4" s="101"/>
      <c r="M4" s="101"/>
      <c r="N4" s="101"/>
    </row>
    <row r="5" spans="1:14" ht="244.5" customHeight="1" x14ac:dyDescent="0.45">
      <c r="A5" s="31">
        <v>1</v>
      </c>
      <c r="B5" s="12" t="s">
        <v>65</v>
      </c>
      <c r="C5" s="12" t="s">
        <v>279</v>
      </c>
      <c r="D5" s="15" t="s">
        <v>229</v>
      </c>
      <c r="E5" s="15" t="s">
        <v>130</v>
      </c>
      <c r="F5" s="31" t="s">
        <v>68</v>
      </c>
      <c r="G5" s="57">
        <v>0.9</v>
      </c>
      <c r="H5" s="58" t="s">
        <v>280</v>
      </c>
      <c r="I5" s="54">
        <v>0.9</v>
      </c>
      <c r="J5" s="12" t="s">
        <v>281</v>
      </c>
      <c r="K5" s="11">
        <v>0.9</v>
      </c>
      <c r="L5" s="5" t="s">
        <v>282</v>
      </c>
      <c r="M5" s="5" t="s">
        <v>267</v>
      </c>
      <c r="N5" s="27" t="s">
        <v>37</v>
      </c>
    </row>
    <row r="6" spans="1:14" ht="203.25" customHeight="1" x14ac:dyDescent="0.45">
      <c r="A6" s="31">
        <v>2</v>
      </c>
      <c r="B6" s="12" t="s">
        <v>131</v>
      </c>
      <c r="C6" s="12" t="s">
        <v>132</v>
      </c>
      <c r="D6" s="15" t="s">
        <v>229</v>
      </c>
      <c r="E6" s="31" t="s">
        <v>66</v>
      </c>
      <c r="F6" s="31" t="s">
        <v>68</v>
      </c>
      <c r="G6" s="57">
        <v>1</v>
      </c>
      <c r="H6" s="58" t="s">
        <v>133</v>
      </c>
      <c r="I6" s="54">
        <v>1</v>
      </c>
      <c r="J6" s="56" t="s">
        <v>283</v>
      </c>
      <c r="K6" s="11">
        <v>1</v>
      </c>
      <c r="L6" s="5" t="s">
        <v>284</v>
      </c>
      <c r="M6" s="5" t="s">
        <v>285</v>
      </c>
      <c r="N6" s="59" t="s">
        <v>177</v>
      </c>
    </row>
    <row r="7" spans="1:14" ht="17.25" x14ac:dyDescent="0.45">
      <c r="A7" s="93" t="s">
        <v>195</v>
      </c>
      <c r="B7" s="93"/>
      <c r="C7" s="93"/>
      <c r="D7" s="93"/>
      <c r="E7" s="93"/>
      <c r="F7" s="93"/>
      <c r="G7" s="60">
        <f>(+G5+G6)/2</f>
        <v>0.95</v>
      </c>
      <c r="H7" s="61"/>
      <c r="I7" s="60">
        <f>(+I5+I6)/2</f>
        <v>0.95</v>
      </c>
      <c r="J7" s="61"/>
      <c r="K7" s="60">
        <f>(+K5+K6)/2</f>
        <v>0.95</v>
      </c>
      <c r="L7" s="61"/>
      <c r="M7" s="61"/>
      <c r="N7" s="61"/>
    </row>
  </sheetData>
  <sheetProtection algorithmName="SHA-512" hashValue="LExYz3IZdlOjJy2AMRrdqutebfUkTFikCiQKAtNxybQobMFeEdJM9/GZeFJwkwBPeNrLYKJPLyJzJaHFVFBGZA==" saltValue="hr//3XliCsx1/i++kJhVoA==" spinCount="100000" sheet="1" objects="1" scenarios="1" formatCells="0" formatColumns="0" formatRows="0" sort="0" autoFilter="0" pivotTables="0"/>
  <mergeCells count="20">
    <mergeCell ref="A1:N1"/>
    <mergeCell ref="K2:N2"/>
    <mergeCell ref="K3:K4"/>
    <mergeCell ref="L3:L4"/>
    <mergeCell ref="M3:M4"/>
    <mergeCell ref="N3:N4"/>
    <mergeCell ref="I2:J2"/>
    <mergeCell ref="I3:I4"/>
    <mergeCell ref="J3:J4"/>
    <mergeCell ref="A7:F7"/>
    <mergeCell ref="A2:F2"/>
    <mergeCell ref="G2:H2"/>
    <mergeCell ref="A3:A4"/>
    <mergeCell ref="B3:B4"/>
    <mergeCell ref="C3:C4"/>
    <mergeCell ref="D3:D4"/>
    <mergeCell ref="E3:E4"/>
    <mergeCell ref="F3:F4"/>
    <mergeCell ref="H3:H4"/>
    <mergeCell ref="G3:G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7" operator="containsText" id="{C471303B-8B76-4178-9552-930D8493F3FB}">
            <xm:f>NOT(ISERROR(SEARCH(Hoja2!#REF!,N5)))</xm:f>
            <xm:f>Hoja2!#REF!</xm:f>
            <x14:dxf>
              <fill>
                <patternFill>
                  <bgColor theme="5" tint="0.59996337778862885"/>
                </patternFill>
              </fill>
            </x14:dxf>
          </x14:cfRule>
          <x14:cfRule type="containsText" priority="48" operator="containsText" id="{CD35437F-C9EB-4599-9D76-EABFE4F5ADB7}">
            <xm:f>NOT(ISERROR(SEARCH(Hoja2!$A$7,N5)))</xm:f>
            <xm:f>Hoja2!$A$7</xm:f>
            <x14:dxf>
              <fill>
                <patternFill>
                  <bgColor theme="5" tint="0.39994506668294322"/>
                </patternFill>
              </fill>
            </x14:dxf>
          </x14:cfRule>
          <x14:cfRule type="containsText" priority="49" operator="containsText" id="{AFE26296-E634-4BEC-AD8E-AF2F7DF228D8}">
            <xm:f>NOT(ISERROR(SEARCH(Hoja2!$A$6,N5)))</xm:f>
            <xm:f>Hoja2!$A$6</xm:f>
            <x14:dxf>
              <fill>
                <patternFill>
                  <bgColor rgb="FFFFFF00"/>
                </patternFill>
              </fill>
            </x14:dxf>
          </x14:cfRule>
          <x14:cfRule type="containsText" priority="50" operator="containsText" id="{829A99C2-7665-4F54-9BF9-9EAF892D7DB5}">
            <xm:f>NOT(ISERROR(SEARCH(Hoja2!$A$5,N5)))</xm:f>
            <xm:f>Hoja2!$A$5</xm:f>
            <x14:dxf>
              <fill>
                <patternFill>
                  <bgColor rgb="FF92D050"/>
                </patternFill>
              </fill>
            </x14:dxf>
          </x14:cfRule>
          <x14:cfRule type="containsText" priority="51" operator="containsText" id="{C1583C70-7112-4F88-8C49-06F0F69D03EA}">
            <xm:f>NOT(ISERROR(SEARCH(Hoja2!$A$4,N5)))</xm:f>
            <xm:f>Hoja2!$A$4</xm:f>
            <x14:dxf>
              <fill>
                <patternFill>
                  <bgColor theme="9" tint="-0.24994659260841701"/>
                </patternFill>
              </fill>
            </x14:dxf>
          </x14:cfRule>
          <x14:cfRule type="containsText" priority="52" operator="containsText" id="{E851771B-4681-4ECB-ADD4-39928728532E}">
            <xm:f>NOT(ISERROR(SEARCH(Hoja2!$A$3,N5)))</xm:f>
            <xm:f>Hoja2!$A$3</xm:f>
            <x14:dxf>
              <fill>
                <patternFill>
                  <bgColor theme="8" tint="0.39994506668294322"/>
                </patternFill>
              </fill>
            </x14:dxf>
          </x14:cfRule>
          <x14:cfRule type="containsText" priority="53" operator="containsText" id="{67C35EC7-60ED-4B79-8211-14FE92A1F933}">
            <xm:f>NOT(ISERROR(SEARCH(Hoja2!$A$3,N5)))</xm:f>
            <xm:f>Hoja2!$A$3</xm:f>
            <x14:dxf>
              <fill>
                <patternFill>
                  <bgColor theme="4"/>
                </patternFill>
              </fill>
            </x14:dxf>
          </x14:cfRule>
          <xm:sqref>N5:N6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DF355C6-FF2D-4D18-9C98-6C670E8BDB28}">
          <x14:formula1>
            <xm:f>Hoja2!$A$3:$A$7</xm:f>
          </x14:formula1>
          <xm:sqref>N5:N6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9CB22-D23A-49F9-B067-681C1064CF21}">
  <dimension ref="A1:O8"/>
  <sheetViews>
    <sheetView zoomScaleNormal="100" workbookViewId="0">
      <selection activeCell="C5" sqref="C5"/>
    </sheetView>
  </sheetViews>
  <sheetFormatPr baseColWidth="10" defaultRowHeight="14.25" x14ac:dyDescent="0.45"/>
  <cols>
    <col min="1" max="1" width="4.1328125" customWidth="1"/>
    <col min="2" max="2" width="21.73046875" customWidth="1"/>
    <col min="3" max="3" width="46.1328125" customWidth="1"/>
    <col min="4" max="4" width="52.1328125" customWidth="1"/>
    <col min="5" max="5" width="14.86328125" customWidth="1"/>
    <col min="6" max="6" width="10.265625" customWidth="1"/>
    <col min="7" max="7" width="21.59765625" customWidth="1"/>
    <col min="8" max="8" width="16.1328125" customWidth="1"/>
    <col min="9" max="9" width="76.3984375" customWidth="1"/>
    <col min="10" max="10" width="11.1328125" customWidth="1"/>
    <col min="11" max="11" width="53.265625" customWidth="1"/>
    <col min="12" max="12" width="11.1328125" customWidth="1"/>
    <col min="13" max="13" width="57.86328125" customWidth="1"/>
    <col min="14" max="14" width="42.73046875" customWidth="1"/>
    <col min="15" max="15" width="27" customWidth="1"/>
  </cols>
  <sheetData>
    <row r="1" spans="1:15" ht="21" customHeight="1" x14ac:dyDescent="0.45">
      <c r="A1" s="151" t="s">
        <v>197</v>
      </c>
      <c r="B1" s="124"/>
      <c r="C1" s="124"/>
      <c r="D1" s="124"/>
      <c r="E1" s="124"/>
      <c r="F1" s="124"/>
      <c r="G1" s="124"/>
      <c r="H1" s="124"/>
      <c r="I1" s="124"/>
      <c r="J1" s="124"/>
      <c r="K1" s="124"/>
      <c r="L1" s="124"/>
      <c r="M1" s="124"/>
      <c r="N1" s="124"/>
      <c r="O1" s="124"/>
    </row>
    <row r="2" spans="1:15" ht="31.5" customHeight="1" x14ac:dyDescent="0.45">
      <c r="A2" s="110" t="s">
        <v>51</v>
      </c>
      <c r="B2" s="110"/>
      <c r="C2" s="110"/>
      <c r="D2" s="110"/>
      <c r="E2" s="110"/>
      <c r="F2" s="110"/>
      <c r="G2" s="110"/>
      <c r="H2" s="112" t="s">
        <v>2</v>
      </c>
      <c r="I2" s="112"/>
      <c r="J2" s="111" t="s">
        <v>1</v>
      </c>
      <c r="K2" s="111"/>
      <c r="L2" s="96" t="s">
        <v>26</v>
      </c>
      <c r="M2" s="96"/>
      <c r="N2" s="96"/>
      <c r="O2" s="96"/>
    </row>
    <row r="3" spans="1:15" ht="19.5" customHeight="1" x14ac:dyDescent="0.45">
      <c r="A3" s="113" t="s">
        <v>52</v>
      </c>
      <c r="B3" s="113" t="s">
        <v>3</v>
      </c>
      <c r="C3" s="113" t="s">
        <v>40</v>
      </c>
      <c r="D3" s="114" t="s">
        <v>5</v>
      </c>
      <c r="E3" s="113" t="s">
        <v>41</v>
      </c>
      <c r="F3" s="113" t="s">
        <v>42</v>
      </c>
      <c r="G3" s="113" t="s">
        <v>8</v>
      </c>
      <c r="H3" s="100" t="s">
        <v>11</v>
      </c>
      <c r="I3" s="100" t="s">
        <v>12</v>
      </c>
      <c r="J3" s="99" t="s">
        <v>9</v>
      </c>
      <c r="K3" s="99" t="s">
        <v>10</v>
      </c>
      <c r="L3" s="101" t="s">
        <v>27</v>
      </c>
      <c r="M3" s="101" t="s">
        <v>110</v>
      </c>
      <c r="N3" s="101" t="s">
        <v>28</v>
      </c>
      <c r="O3" s="101" t="s">
        <v>29</v>
      </c>
    </row>
    <row r="4" spans="1:15" ht="33" customHeight="1" x14ac:dyDescent="0.45">
      <c r="A4" s="113"/>
      <c r="B4" s="113"/>
      <c r="C4" s="113"/>
      <c r="D4" s="114"/>
      <c r="E4" s="113"/>
      <c r="F4" s="113"/>
      <c r="G4" s="113"/>
      <c r="H4" s="100"/>
      <c r="I4" s="100"/>
      <c r="J4" s="99"/>
      <c r="K4" s="99"/>
      <c r="L4" s="101"/>
      <c r="M4" s="101"/>
      <c r="N4" s="101"/>
      <c r="O4" s="101"/>
    </row>
    <row r="5" spans="1:15" ht="231" customHeight="1" x14ac:dyDescent="0.45">
      <c r="A5" s="35">
        <v>1</v>
      </c>
      <c r="B5" s="35" t="s">
        <v>53</v>
      </c>
      <c r="C5" s="58" t="s">
        <v>54</v>
      </c>
      <c r="D5" s="58" t="s">
        <v>55</v>
      </c>
      <c r="E5" s="14">
        <v>44378</v>
      </c>
      <c r="F5" s="14">
        <v>44925</v>
      </c>
      <c r="G5" s="64" t="s">
        <v>56</v>
      </c>
      <c r="H5" s="57">
        <v>1</v>
      </c>
      <c r="I5" s="58" t="s">
        <v>57</v>
      </c>
      <c r="J5" s="57">
        <v>1</v>
      </c>
      <c r="K5" s="66" t="s">
        <v>124</v>
      </c>
      <c r="L5" s="11">
        <v>1</v>
      </c>
      <c r="M5" s="5" t="s">
        <v>123</v>
      </c>
      <c r="N5" s="46" t="s">
        <v>64</v>
      </c>
      <c r="O5" s="67" t="s">
        <v>34</v>
      </c>
    </row>
    <row r="6" spans="1:15" ht="174.75" customHeight="1" x14ac:dyDescent="0.45">
      <c r="A6" s="153">
        <v>2</v>
      </c>
      <c r="B6" s="153" t="s">
        <v>58</v>
      </c>
      <c r="C6" s="58" t="s">
        <v>126</v>
      </c>
      <c r="D6" s="58" t="s">
        <v>59</v>
      </c>
      <c r="E6" s="65">
        <v>44743</v>
      </c>
      <c r="F6" s="65">
        <v>44925</v>
      </c>
      <c r="G6" s="35" t="s">
        <v>60</v>
      </c>
      <c r="H6" s="57">
        <v>1</v>
      </c>
      <c r="I6" s="12" t="s">
        <v>127</v>
      </c>
      <c r="J6" s="37">
        <v>1</v>
      </c>
      <c r="K6" s="68" t="s">
        <v>125</v>
      </c>
      <c r="L6" s="11">
        <v>1</v>
      </c>
      <c r="M6" s="5" t="s">
        <v>128</v>
      </c>
      <c r="N6" s="46" t="s">
        <v>64</v>
      </c>
      <c r="O6" s="67" t="s">
        <v>34</v>
      </c>
    </row>
    <row r="7" spans="1:15" ht="85.5" customHeight="1" x14ac:dyDescent="0.45">
      <c r="A7" s="153"/>
      <c r="B7" s="153"/>
      <c r="C7" s="58" t="s">
        <v>61</v>
      </c>
      <c r="D7" s="12" t="s">
        <v>286</v>
      </c>
      <c r="E7" s="65">
        <v>44621</v>
      </c>
      <c r="F7" s="65">
        <v>44925</v>
      </c>
      <c r="G7" s="35" t="s">
        <v>60</v>
      </c>
      <c r="H7" s="37">
        <v>1</v>
      </c>
      <c r="I7" s="58" t="s">
        <v>63</v>
      </c>
      <c r="J7" s="37">
        <v>1</v>
      </c>
      <c r="K7" s="34" t="s">
        <v>62</v>
      </c>
      <c r="L7" s="11">
        <v>1</v>
      </c>
      <c r="M7" s="5" t="s">
        <v>129</v>
      </c>
      <c r="N7" s="5" t="s">
        <v>134</v>
      </c>
      <c r="O7" s="69" t="s">
        <v>36</v>
      </c>
    </row>
    <row r="8" spans="1:15" ht="17.25" x14ac:dyDescent="0.45">
      <c r="A8" s="152" t="s">
        <v>196</v>
      </c>
      <c r="B8" s="152"/>
      <c r="C8" s="152"/>
      <c r="D8" s="152"/>
      <c r="E8" s="152"/>
      <c r="F8" s="152"/>
      <c r="G8" s="152"/>
      <c r="H8" s="62">
        <f>(+H5+H6+H7)/3</f>
        <v>1</v>
      </c>
      <c r="I8" s="63"/>
      <c r="J8" s="62">
        <f>(+J5+J6+J7)/3</f>
        <v>1</v>
      </c>
      <c r="K8" s="63"/>
      <c r="L8" s="62">
        <f>(+L5+L6)/2</f>
        <v>1</v>
      </c>
      <c r="M8" s="108"/>
      <c r="N8" s="108"/>
      <c r="O8" s="108"/>
    </row>
  </sheetData>
  <sheetProtection algorithmName="SHA-512" hashValue="oR9AeMsgl4IsMKh2CPUOdMLxNebzRVjS6rv1H+sYP16rPO5h1P6wuhfOLaEwxtX/O3Atsh7dEpTa6GUtJHZA3Q==" saltValue="ommyiLhEhqoNbXpQANdjVA==" spinCount="100000" sheet="1" objects="1" scenarios="1" formatCells="0" formatColumns="0" formatRows="0" sort="0" autoFilter="0" pivotTables="0"/>
  <mergeCells count="24">
    <mergeCell ref="F3:F4"/>
    <mergeCell ref="G3:G4"/>
    <mergeCell ref="I3:I4"/>
    <mergeCell ref="A3:A4"/>
    <mergeCell ref="B3:B4"/>
    <mergeCell ref="C3:C4"/>
    <mergeCell ref="D3:D4"/>
    <mergeCell ref="E3:E4"/>
    <mergeCell ref="A1:O1"/>
    <mergeCell ref="J3:J4"/>
    <mergeCell ref="K3:K4"/>
    <mergeCell ref="A8:G8"/>
    <mergeCell ref="L2:O2"/>
    <mergeCell ref="L3:L4"/>
    <mergeCell ref="M3:M4"/>
    <mergeCell ref="N3:N4"/>
    <mergeCell ref="O3:O4"/>
    <mergeCell ref="M8:O8"/>
    <mergeCell ref="H3:H4"/>
    <mergeCell ref="A6:A7"/>
    <mergeCell ref="B6:B7"/>
    <mergeCell ref="A2:G2"/>
    <mergeCell ref="J2:K2"/>
    <mergeCell ref="H2:I2"/>
  </mergeCells>
  <pageMargins left="0.7" right="0.7" top="0.75" bottom="0.75" header="0.3" footer="0.3"/>
  <pageSetup orientation="portrait" horizontalDpi="4294967292"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BF6694F-02E3-4044-8548-AC512744AE72}">
          <x14:formula1>
            <xm:f>Hoja2!$A$3:$A$7</xm:f>
          </x14:formula1>
          <xm:sqref>O5:O7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D800-2137-44EC-9012-5B796FD22E4C}">
  <dimension ref="A1:M16"/>
  <sheetViews>
    <sheetView tabSelected="1" zoomScale="96" zoomScaleNormal="96" workbookViewId="0">
      <selection activeCell="C5" sqref="C5"/>
    </sheetView>
  </sheetViews>
  <sheetFormatPr baseColWidth="10" defaultRowHeight="14.25" x14ac:dyDescent="0.45"/>
  <cols>
    <col min="1" max="1" width="19.86328125" customWidth="1"/>
    <col min="2" max="2" width="34.1328125" customWidth="1"/>
    <col min="3" max="3" width="40.86328125" customWidth="1"/>
    <col min="6" max="6" width="21.86328125" customWidth="1"/>
    <col min="7" max="7" width="51.1328125" customWidth="1"/>
    <col min="8" max="8" width="11.3984375" customWidth="1"/>
    <col min="9" max="9" width="54" customWidth="1"/>
    <col min="10" max="10" width="10.73046875" customWidth="1"/>
    <col min="11" max="11" width="50.265625" customWidth="1"/>
    <col min="12" max="12" width="44.59765625" customWidth="1"/>
    <col min="13" max="13" width="22.265625" customWidth="1"/>
  </cols>
  <sheetData>
    <row r="1" spans="1:13" ht="22.5" customHeight="1" x14ac:dyDescent="0.45">
      <c r="A1" s="124" t="s">
        <v>232</v>
      </c>
      <c r="B1" s="124"/>
      <c r="C1" s="124"/>
      <c r="D1" s="124"/>
      <c r="E1" s="124"/>
      <c r="F1" s="124"/>
      <c r="G1" s="124"/>
      <c r="H1" s="124"/>
      <c r="I1" s="124"/>
      <c r="J1" s="124"/>
      <c r="K1" s="124"/>
      <c r="L1" s="124"/>
      <c r="M1" s="124"/>
    </row>
    <row r="2" spans="1:13" ht="31.5" customHeight="1" x14ac:dyDescent="0.45">
      <c r="A2" s="133"/>
      <c r="B2" s="134"/>
      <c r="C2" s="134"/>
      <c r="D2" s="134"/>
      <c r="E2" s="135"/>
      <c r="F2" s="136" t="s">
        <v>2</v>
      </c>
      <c r="G2" s="137"/>
      <c r="H2" s="145" t="s">
        <v>1</v>
      </c>
      <c r="I2" s="146"/>
      <c r="J2" s="96" t="s">
        <v>26</v>
      </c>
      <c r="K2" s="96"/>
      <c r="L2" s="96"/>
      <c r="M2" s="96"/>
    </row>
    <row r="3" spans="1:13" ht="24" customHeight="1" x14ac:dyDescent="0.45">
      <c r="A3" s="138" t="s">
        <v>3</v>
      </c>
      <c r="B3" s="138" t="s">
        <v>40</v>
      </c>
      <c r="C3" s="140" t="s">
        <v>5</v>
      </c>
      <c r="D3" s="138" t="s">
        <v>41</v>
      </c>
      <c r="E3" s="138" t="s">
        <v>42</v>
      </c>
      <c r="F3" s="142" t="s">
        <v>191</v>
      </c>
      <c r="G3" s="142" t="s">
        <v>12</v>
      </c>
      <c r="H3" s="147" t="s">
        <v>9</v>
      </c>
      <c r="I3" s="149" t="s">
        <v>10</v>
      </c>
      <c r="J3" s="101" t="s">
        <v>27</v>
      </c>
      <c r="K3" s="101" t="s">
        <v>110</v>
      </c>
      <c r="L3" s="101" t="s">
        <v>28</v>
      </c>
      <c r="M3" s="101" t="s">
        <v>29</v>
      </c>
    </row>
    <row r="4" spans="1:13" ht="12.75" customHeight="1" x14ac:dyDescent="0.45">
      <c r="A4" s="139"/>
      <c r="B4" s="139"/>
      <c r="C4" s="141"/>
      <c r="D4" s="139"/>
      <c r="E4" s="139"/>
      <c r="F4" s="143"/>
      <c r="G4" s="143"/>
      <c r="H4" s="148"/>
      <c r="I4" s="150"/>
      <c r="J4" s="101"/>
      <c r="K4" s="101"/>
      <c r="L4" s="101"/>
      <c r="M4" s="101"/>
    </row>
    <row r="5" spans="1:13" ht="209.25" customHeight="1" x14ac:dyDescent="0.45">
      <c r="A5" s="109" t="s">
        <v>94</v>
      </c>
      <c r="B5" s="12" t="s">
        <v>95</v>
      </c>
      <c r="C5" s="12" t="s">
        <v>96</v>
      </c>
      <c r="D5" s="15" t="s">
        <v>229</v>
      </c>
      <c r="E5" s="15" t="s">
        <v>67</v>
      </c>
      <c r="F5" s="11">
        <v>0</v>
      </c>
      <c r="G5" s="58" t="s">
        <v>97</v>
      </c>
      <c r="H5" s="54">
        <v>0</v>
      </c>
      <c r="I5" s="12" t="s">
        <v>181</v>
      </c>
      <c r="J5" s="11">
        <v>0</v>
      </c>
      <c r="K5" s="5" t="s">
        <v>115</v>
      </c>
      <c r="L5" s="5" t="s">
        <v>116</v>
      </c>
      <c r="M5" s="27" t="s">
        <v>33</v>
      </c>
    </row>
    <row r="6" spans="1:13" ht="199.5" customHeight="1" x14ac:dyDescent="0.45">
      <c r="A6" s="109"/>
      <c r="B6" s="12" t="s">
        <v>98</v>
      </c>
      <c r="C6" s="12" t="s">
        <v>99</v>
      </c>
      <c r="D6" s="15" t="s">
        <v>229</v>
      </c>
      <c r="E6" s="15" t="s">
        <v>67</v>
      </c>
      <c r="F6" s="11">
        <v>0</v>
      </c>
      <c r="G6" s="58" t="s">
        <v>97</v>
      </c>
      <c r="H6" s="54">
        <v>0</v>
      </c>
      <c r="I6" s="12" t="s">
        <v>181</v>
      </c>
      <c r="J6" s="11">
        <v>0</v>
      </c>
      <c r="K6" s="5" t="s">
        <v>115</v>
      </c>
      <c r="L6" s="5" t="s">
        <v>116</v>
      </c>
      <c r="M6" s="27" t="s">
        <v>33</v>
      </c>
    </row>
    <row r="7" spans="1:13" ht="225.75" customHeight="1" x14ac:dyDescent="0.45">
      <c r="A7" s="109"/>
      <c r="B7" s="29" t="s">
        <v>117</v>
      </c>
      <c r="C7" s="12" t="s">
        <v>118</v>
      </c>
      <c r="D7" s="15" t="s">
        <v>229</v>
      </c>
      <c r="E7" s="79" t="s">
        <v>66</v>
      </c>
      <c r="F7" s="11">
        <v>0</v>
      </c>
      <c r="G7" s="58" t="s">
        <v>119</v>
      </c>
      <c r="H7" s="54">
        <v>0</v>
      </c>
      <c r="I7" s="12" t="s">
        <v>181</v>
      </c>
      <c r="J7" s="11">
        <v>1</v>
      </c>
      <c r="K7" s="5" t="s">
        <v>179</v>
      </c>
      <c r="L7" s="5" t="s">
        <v>180</v>
      </c>
      <c r="M7" s="69" t="s">
        <v>177</v>
      </c>
    </row>
    <row r="8" spans="1:13" ht="111" x14ac:dyDescent="0.45">
      <c r="A8" s="109"/>
      <c r="B8" s="12" t="s">
        <v>100</v>
      </c>
      <c r="C8" s="12" t="s">
        <v>100</v>
      </c>
      <c r="D8" s="15" t="s">
        <v>229</v>
      </c>
      <c r="E8" s="80"/>
      <c r="F8" s="57">
        <v>0.6</v>
      </c>
      <c r="G8" s="58" t="s">
        <v>101</v>
      </c>
      <c r="H8" s="54">
        <v>0</v>
      </c>
      <c r="I8" s="12" t="s">
        <v>181</v>
      </c>
      <c r="J8" s="11">
        <v>0.6</v>
      </c>
      <c r="K8" s="5" t="s">
        <v>200</v>
      </c>
      <c r="L8" s="5" t="s">
        <v>112</v>
      </c>
      <c r="M8" s="27" t="s">
        <v>37</v>
      </c>
    </row>
    <row r="9" spans="1:13" ht="126" customHeight="1" x14ac:dyDescent="0.45">
      <c r="A9" s="109"/>
      <c r="B9" s="12" t="s">
        <v>102</v>
      </c>
      <c r="C9" s="12" t="s">
        <v>103</v>
      </c>
      <c r="D9" s="15" t="s">
        <v>229</v>
      </c>
      <c r="E9" s="80"/>
      <c r="F9" s="11">
        <v>0</v>
      </c>
      <c r="G9" s="58" t="s">
        <v>97</v>
      </c>
      <c r="H9" s="54">
        <v>0</v>
      </c>
      <c r="I9" s="12" t="s">
        <v>181</v>
      </c>
      <c r="J9" s="11">
        <v>0</v>
      </c>
      <c r="K9" s="5" t="s">
        <v>115</v>
      </c>
      <c r="L9" s="5" t="s">
        <v>116</v>
      </c>
      <c r="M9" s="27" t="s">
        <v>33</v>
      </c>
    </row>
    <row r="10" spans="1:13" ht="55.5" x14ac:dyDescent="0.45">
      <c r="A10" s="109"/>
      <c r="B10" s="12" t="s">
        <v>104</v>
      </c>
      <c r="C10" s="12" t="s">
        <v>104</v>
      </c>
      <c r="D10" s="15" t="s">
        <v>229</v>
      </c>
      <c r="E10" s="15" t="s">
        <v>66</v>
      </c>
      <c r="F10" s="36">
        <v>0</v>
      </c>
      <c r="G10" s="58" t="s">
        <v>120</v>
      </c>
      <c r="H10" s="54">
        <v>0</v>
      </c>
      <c r="I10" s="12" t="s">
        <v>181</v>
      </c>
      <c r="J10" s="11">
        <v>0</v>
      </c>
      <c r="K10" s="5" t="s">
        <v>121</v>
      </c>
      <c r="L10" s="5" t="s">
        <v>122</v>
      </c>
      <c r="M10" s="27" t="s">
        <v>33</v>
      </c>
    </row>
    <row r="11" spans="1:13" ht="69.400000000000006" x14ac:dyDescent="0.45">
      <c r="A11" s="109"/>
      <c r="B11" s="12" t="s">
        <v>105</v>
      </c>
      <c r="C11" s="12" t="s">
        <v>105</v>
      </c>
      <c r="D11" s="15" t="s">
        <v>229</v>
      </c>
      <c r="E11" s="80"/>
      <c r="F11" s="37">
        <v>0.8</v>
      </c>
      <c r="G11" s="58" t="s">
        <v>106</v>
      </c>
      <c r="H11" s="54">
        <v>0</v>
      </c>
      <c r="I11" s="12" t="s">
        <v>181</v>
      </c>
      <c r="J11" s="11">
        <v>0</v>
      </c>
      <c r="K11" s="5" t="s">
        <v>114</v>
      </c>
      <c r="L11" s="5" t="s">
        <v>199</v>
      </c>
      <c r="M11" s="27" t="s">
        <v>39</v>
      </c>
    </row>
    <row r="12" spans="1:13" ht="124.5" customHeight="1" x14ac:dyDescent="0.45">
      <c r="A12" s="109"/>
      <c r="B12" s="12" t="s">
        <v>107</v>
      </c>
      <c r="C12" s="12" t="s">
        <v>107</v>
      </c>
      <c r="D12" s="15" t="s">
        <v>229</v>
      </c>
      <c r="E12" s="80"/>
      <c r="F12" s="54">
        <v>0</v>
      </c>
      <c r="G12" s="13" t="s">
        <v>108</v>
      </c>
      <c r="H12" s="54">
        <v>0</v>
      </c>
      <c r="I12" s="12" t="s">
        <v>181</v>
      </c>
      <c r="J12" s="11">
        <v>0</v>
      </c>
      <c r="K12" s="5" t="s">
        <v>113</v>
      </c>
      <c r="L12" s="46" t="s">
        <v>64</v>
      </c>
      <c r="M12" s="27" t="s">
        <v>33</v>
      </c>
    </row>
    <row r="13" spans="1:13" ht="186.75" customHeight="1" x14ac:dyDescent="0.45">
      <c r="A13" s="109"/>
      <c r="B13" s="3" t="s">
        <v>230</v>
      </c>
      <c r="C13" s="3" t="s">
        <v>231</v>
      </c>
      <c r="D13" s="15" t="s">
        <v>229</v>
      </c>
      <c r="E13" s="8" t="s">
        <v>66</v>
      </c>
      <c r="F13" s="53">
        <v>1</v>
      </c>
      <c r="G13" s="3" t="s">
        <v>119</v>
      </c>
      <c r="H13" s="54">
        <v>0</v>
      </c>
      <c r="I13" s="12" t="s">
        <v>181</v>
      </c>
      <c r="J13" s="51">
        <v>1</v>
      </c>
      <c r="K13" s="50" t="s">
        <v>179</v>
      </c>
      <c r="L13" s="50" t="s">
        <v>180</v>
      </c>
      <c r="M13" s="27" t="s">
        <v>177</v>
      </c>
    </row>
    <row r="14" spans="1:13" ht="17.25" x14ac:dyDescent="0.45">
      <c r="A14" s="108" t="s">
        <v>198</v>
      </c>
      <c r="B14" s="108"/>
      <c r="C14" s="108"/>
      <c r="D14" s="108"/>
      <c r="E14" s="108"/>
      <c r="F14" s="78">
        <f>(+F5+F6+F7+F8+F9+F10+F11+F12)/8</f>
        <v>0.17499999999999999</v>
      </c>
      <c r="G14" s="72"/>
      <c r="H14" s="77">
        <f>(+H5+H6+H7+H8+H9+H10+H11+H12)/8</f>
        <v>0</v>
      </c>
      <c r="I14" s="72"/>
      <c r="J14" s="77">
        <f>(J5+J6+J7+J8+J9+J10+J11+J12+J13)/9</f>
        <v>0.28888888888888892</v>
      </c>
      <c r="K14" s="154"/>
      <c r="L14" s="155"/>
      <c r="M14" s="156"/>
    </row>
    <row r="15" spans="1:13" x14ac:dyDescent="0.45">
      <c r="A15" s="25"/>
      <c r="B15" s="25"/>
      <c r="C15" s="25"/>
      <c r="D15" s="25"/>
      <c r="E15" s="25"/>
      <c r="F15" s="26"/>
      <c r="G15" s="25"/>
      <c r="H15" s="25"/>
      <c r="I15" s="25"/>
      <c r="J15" s="25"/>
      <c r="K15" s="25"/>
      <c r="L15" s="25"/>
      <c r="M15" s="25"/>
    </row>
    <row r="16" spans="1:13" x14ac:dyDescent="0.45">
      <c r="A16" s="25"/>
      <c r="B16" s="25"/>
      <c r="C16" s="25"/>
      <c r="D16" s="25"/>
      <c r="E16" s="25"/>
      <c r="F16" s="25"/>
      <c r="G16" s="25"/>
      <c r="H16" s="25"/>
      <c r="I16" s="25"/>
      <c r="J16" s="25"/>
      <c r="K16" s="25"/>
      <c r="L16" s="25"/>
      <c r="M16" s="25"/>
    </row>
  </sheetData>
  <sheetProtection algorithmName="SHA-512" hashValue="LCdn7j5WWn2xO0EnaKMyU/eiSCMAc4QZoyBKv90GxXEcWwnx0I4o6NlsFb5p39s6ZhpJV89xdU8T9/NEEHwx1A==" saltValue="Da91abkN0czkuxEaIwQhkw==" spinCount="100000" sheet="1" objects="1" scenarios="1" formatCells="0" formatColumns="0" formatRows="0" sort="0" autoFilter="0" pivotTables="0"/>
  <autoFilter ref="A4:O14" xr:uid="{AFE9D800-2137-44EC-9012-5B796FD22E4C}"/>
  <mergeCells count="21">
    <mergeCell ref="A1:M1"/>
    <mergeCell ref="A2:E2"/>
    <mergeCell ref="H2:I2"/>
    <mergeCell ref="F2:G2"/>
    <mergeCell ref="A3:A4"/>
    <mergeCell ref="B3:B4"/>
    <mergeCell ref="C3:C4"/>
    <mergeCell ref="D3:D4"/>
    <mergeCell ref="E3:E4"/>
    <mergeCell ref="H3:H4"/>
    <mergeCell ref="I3:I4"/>
    <mergeCell ref="G3:G4"/>
    <mergeCell ref="A5:A13"/>
    <mergeCell ref="A14:E14"/>
    <mergeCell ref="L3:L4"/>
    <mergeCell ref="M3:M4"/>
    <mergeCell ref="J2:M2"/>
    <mergeCell ref="F3:F4"/>
    <mergeCell ref="J3:J4"/>
    <mergeCell ref="K3:K4"/>
    <mergeCell ref="K14:M1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1" operator="containsText" id="{6FC9D39F-0A20-4ED1-9351-0F533A3498E1}">
            <xm:f>NOT(ISERROR(SEARCH(Hoja2!#REF!,M5)))</xm:f>
            <xm:f>Hoja2!#REF!</xm:f>
            <x14:dxf>
              <fill>
                <patternFill>
                  <bgColor theme="5" tint="0.59996337778862885"/>
                </patternFill>
              </fill>
            </x14:dxf>
          </x14:cfRule>
          <x14:cfRule type="containsText" priority="62" operator="containsText" id="{CA285943-24C9-4406-916D-F8F4581699EC}">
            <xm:f>NOT(ISERROR(SEARCH(Hoja2!$A$7,M5)))</xm:f>
            <xm:f>Hoja2!$A$7</xm:f>
            <x14:dxf>
              <fill>
                <patternFill>
                  <bgColor theme="5" tint="0.39994506668294322"/>
                </patternFill>
              </fill>
            </x14:dxf>
          </x14:cfRule>
          <x14:cfRule type="containsText" priority="63" operator="containsText" id="{3B076A70-5E43-4239-8F6A-7C1023D7D555}">
            <xm:f>NOT(ISERROR(SEARCH(Hoja2!$A$6,M5)))</xm:f>
            <xm:f>Hoja2!$A$6</xm:f>
            <x14:dxf>
              <fill>
                <patternFill>
                  <bgColor rgb="FFFFFF00"/>
                </patternFill>
              </fill>
            </x14:dxf>
          </x14:cfRule>
          <x14:cfRule type="containsText" priority="64" operator="containsText" id="{1987ED58-266A-463C-AFBF-F3C061226275}">
            <xm:f>NOT(ISERROR(SEARCH(Hoja2!$A$5,M5)))</xm:f>
            <xm:f>Hoja2!$A$5</xm:f>
            <x14:dxf>
              <fill>
                <patternFill>
                  <bgColor rgb="FF92D050"/>
                </patternFill>
              </fill>
            </x14:dxf>
          </x14:cfRule>
          <x14:cfRule type="containsText" priority="65" operator="containsText" id="{0BAADC35-B6AE-4B4F-BF38-D973BE1685A6}">
            <xm:f>NOT(ISERROR(SEARCH(Hoja2!$A$4,M5)))</xm:f>
            <xm:f>Hoja2!$A$4</xm:f>
            <x14:dxf>
              <fill>
                <patternFill>
                  <bgColor theme="9" tint="-0.24994659260841701"/>
                </patternFill>
              </fill>
            </x14:dxf>
          </x14:cfRule>
          <x14:cfRule type="containsText" priority="66" operator="containsText" id="{B6EFF93E-664A-4122-BB8F-8AF6772844F2}">
            <xm:f>NOT(ISERROR(SEARCH(Hoja2!$A$3,M5)))</xm:f>
            <xm:f>Hoja2!$A$3</xm:f>
            <x14:dxf>
              <fill>
                <patternFill>
                  <bgColor theme="8" tint="0.39994506668294322"/>
                </patternFill>
              </fill>
            </x14:dxf>
          </x14:cfRule>
          <x14:cfRule type="containsText" priority="67" operator="containsText" id="{49A8DEF3-8B2A-46FB-92DF-0C6303349031}">
            <xm:f>NOT(ISERROR(SEARCH(Hoja2!$A$3,M5)))</xm:f>
            <xm:f>Hoja2!$A$3</xm:f>
            <x14:dxf>
              <fill>
                <patternFill>
                  <bgColor theme="4"/>
                </patternFill>
              </fill>
            </x14:dxf>
          </x14:cfRule>
          <xm:sqref>M5:M6 M8:M13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BBE7685-83F3-466D-98B7-F0FD3CBCAA3F}">
          <x14:formula1>
            <xm:f>Hoja2!$A$3:$A$7</xm:f>
          </x14:formula1>
          <xm:sqref>M5:M13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vt:lpstr>
      <vt:lpstr>Hoja2</vt:lpstr>
      <vt:lpstr>POL_INTEGRIDAD</vt:lpstr>
      <vt:lpstr>POL_DEFENSAJURIDICA</vt:lpstr>
      <vt:lpstr>POL_SERVICIO_CIUDADANIA</vt:lpstr>
      <vt:lpstr>POL_SEG Y EVAL_DESEMPEÑO</vt:lpstr>
      <vt:lpstr>POL_GESTION_DOCUMENTAL</vt:lpstr>
      <vt:lpstr>POL_TRANSPARENCIA</vt:lpstr>
      <vt:lpstr>POL_GESTIÓN__ESTADÍSTICA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ASUS</cp:lastModifiedBy>
  <dcterms:created xsi:type="dcterms:W3CDTF">2023-06-17T14:53:58Z</dcterms:created>
  <dcterms:modified xsi:type="dcterms:W3CDTF">2023-07-13T15:19:52Z</dcterms:modified>
</cp:coreProperties>
</file>