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2.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ustomProperty3.bin" ContentType="application/vnd.openxmlformats-officedocument.spreadsheetml.customProperty"/>
  <Override PartName="/xl/drawings/drawing3.xml" ContentType="application/vnd.openxmlformats-officedocument.drawing+xml"/>
  <Override PartName="/xl/comments3.xml" ContentType="application/vnd.openxmlformats-officedocument.spreadsheetml.comments+xml"/>
  <Override PartName="/xl/customProperty4.bin" ContentType="application/vnd.openxmlformats-officedocument.spreadsheetml.customProperty"/>
  <Override PartName="/xl/comments4.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omments5.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3/PROYECTO DE INVERSIÓN/OneDrive_2023-01-31/FORMULACION PLANES DE ACCIÓN 2023/"/>
    </mc:Choice>
  </mc:AlternateContent>
  <xr:revisionPtr revIDLastSave="0" documentId="8_{E095BA50-42F4-40EC-835D-09DD54AB4444}" xr6:coauthVersionLast="47" xr6:coauthVersionMax="47" xr10:uidLastSave="{00000000-0000-0000-0000-000000000000}"/>
  <bookViews>
    <workbookView xWindow="-120" yWindow="-120" windowWidth="20730" windowHeight="11160" xr2:uid="{00000000-000D-0000-FFFF-FFFF00000000}"/>
  </bookViews>
  <sheets>
    <sheet name="Metas PA proyecto (1)" sheetId="41" r:id="rId1"/>
    <sheet name="Metas PA proyecto (2)" sheetId="40" r:id="rId2"/>
    <sheet name="Meta 1..n" sheetId="1" state="hidden" r:id="rId3"/>
    <sheet name="Indicadores PA" sheetId="36" r:id="rId4"/>
    <sheet name="Territorialización PA" sheetId="37" state="hidden" r:id="rId5"/>
    <sheet name="Instructivo" sheetId="39" r:id="rId6"/>
    <sheet name="Generalidades" sheetId="38" r:id="rId7"/>
    <sheet name="Ponderación " sheetId="42" state="hidden" r:id="rId8"/>
    <sheet name="Hoja13" sheetId="32" state="hidden" r:id="rId9"/>
    <sheet name="Hoja1" sheetId="20" state="hidden" r:id="rId10"/>
  </sheets>
  <definedNames>
    <definedName name="_xlnm._FilterDatabase" localSheetId="3" hidden="1">'Indicadores PA'!$A$12:$AY$12</definedName>
    <definedName name="_xlnm.Print_Area" localSheetId="0">'Metas PA proyecto (1)'!$A$1:$AD$49</definedName>
    <definedName name="_xlnm.Print_Area" localSheetId="1">'Metas PA proyecto (2)'!$A$1:$AD$55</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15" i="36" l="1"/>
  <c r="AS16" i="36"/>
  <c r="AS17" i="36"/>
  <c r="AS18" i="36"/>
  <c r="AS19" i="36"/>
  <c r="AS20" i="36"/>
  <c r="AS21" i="36"/>
  <c r="AS22" i="36"/>
  <c r="AS23" i="36"/>
  <c r="AS24" i="36"/>
  <c r="AI15" i="36"/>
  <c r="AJ15" i="36"/>
  <c r="AK15" i="36"/>
  <c r="AL15" i="36"/>
  <c r="AM15" i="36"/>
  <c r="AN15" i="36"/>
  <c r="AO15" i="36"/>
  <c r="AP15" i="36"/>
  <c r="AQ15" i="36"/>
  <c r="AR15" i="36"/>
  <c r="AI16" i="36"/>
  <c r="AJ16" i="36"/>
  <c r="AK16" i="36"/>
  <c r="AL16" i="36"/>
  <c r="AM16" i="36"/>
  <c r="AN16" i="36"/>
  <c r="AO16" i="36"/>
  <c r="AP16" i="36"/>
  <c r="AQ16" i="36"/>
  <c r="AR16" i="36"/>
  <c r="AI17" i="36"/>
  <c r="AJ17" i="36"/>
  <c r="AK17" i="36"/>
  <c r="AL17" i="36"/>
  <c r="AM17" i="36"/>
  <c r="AN17" i="36"/>
  <c r="AO17" i="36"/>
  <c r="AP17" i="36"/>
  <c r="AQ17" i="36"/>
  <c r="AR17" i="36"/>
  <c r="AI18" i="36"/>
  <c r="AJ18" i="36"/>
  <c r="AK18" i="36"/>
  <c r="AL18" i="36"/>
  <c r="AM18" i="36"/>
  <c r="AN18" i="36"/>
  <c r="AO18" i="36"/>
  <c r="AP18" i="36"/>
  <c r="AQ18" i="36"/>
  <c r="AR18" i="36"/>
  <c r="AI19" i="36"/>
  <c r="AJ19" i="36"/>
  <c r="AK19" i="36"/>
  <c r="AL19" i="36"/>
  <c r="AM19" i="36"/>
  <c r="AN19" i="36"/>
  <c r="AO19" i="36"/>
  <c r="AP19" i="36"/>
  <c r="AQ19" i="36"/>
  <c r="AR19" i="36"/>
  <c r="AI20" i="36"/>
  <c r="AJ20" i="36"/>
  <c r="AK20" i="36"/>
  <c r="AL20" i="36"/>
  <c r="AM20" i="36"/>
  <c r="AN20" i="36"/>
  <c r="AO20" i="36"/>
  <c r="AP20" i="36"/>
  <c r="AQ20" i="36"/>
  <c r="AR20" i="36"/>
  <c r="AI21" i="36"/>
  <c r="AJ21" i="36"/>
  <c r="AK21" i="36"/>
  <c r="AL21" i="36"/>
  <c r="AM21" i="36"/>
  <c r="AN21" i="36"/>
  <c r="AO21" i="36"/>
  <c r="AP21" i="36"/>
  <c r="AQ21" i="36"/>
  <c r="AR21" i="36"/>
  <c r="AI22" i="36"/>
  <c r="AJ22" i="36"/>
  <c r="AK22" i="36"/>
  <c r="AL22" i="36"/>
  <c r="AM22" i="36"/>
  <c r="AN22" i="36"/>
  <c r="AO22" i="36"/>
  <c r="AP22" i="36"/>
  <c r="AQ22" i="36"/>
  <c r="AR22" i="36"/>
  <c r="AI23" i="36"/>
  <c r="AJ23" i="36"/>
  <c r="AK23" i="36"/>
  <c r="AL23" i="36"/>
  <c r="AM23" i="36"/>
  <c r="AN23" i="36"/>
  <c r="AO23" i="36"/>
  <c r="AP23" i="36"/>
  <c r="AQ23" i="36"/>
  <c r="AR23" i="36"/>
  <c r="AI24" i="36"/>
  <c r="AJ24" i="36"/>
  <c r="AK24" i="36"/>
  <c r="AL24" i="36"/>
  <c r="AM24" i="36"/>
  <c r="AN24" i="36"/>
  <c r="AO24" i="36"/>
  <c r="AP24" i="36"/>
  <c r="AQ24" i="36"/>
  <c r="AR24" i="36"/>
  <c r="AH24" i="36"/>
  <c r="AH23" i="36"/>
  <c r="AH22" i="36"/>
  <c r="AH21" i="36"/>
  <c r="AH20" i="36"/>
  <c r="AH19" i="36"/>
  <c r="AH18" i="36"/>
  <c r="AH17" i="36"/>
  <c r="AH16" i="36"/>
  <c r="AH15" i="36"/>
  <c r="W15" i="36"/>
  <c r="X15" i="36"/>
  <c r="Y15" i="36"/>
  <c r="Z15" i="36"/>
  <c r="AA15" i="36"/>
  <c r="AB15" i="36"/>
  <c r="AC15" i="36"/>
  <c r="AD15" i="36"/>
  <c r="AE15" i="36"/>
  <c r="AF15" i="36"/>
  <c r="AG15" i="36"/>
  <c r="W16" i="36"/>
  <c r="X16" i="36"/>
  <c r="Y16" i="36"/>
  <c r="Z16" i="36"/>
  <c r="AA16" i="36"/>
  <c r="AB16" i="36"/>
  <c r="AC16" i="36"/>
  <c r="AD16" i="36"/>
  <c r="AE16" i="36"/>
  <c r="AF16" i="36"/>
  <c r="AG16" i="36"/>
  <c r="W17" i="36"/>
  <c r="X17" i="36"/>
  <c r="Y17" i="36"/>
  <c r="Z17" i="36"/>
  <c r="AA17" i="36"/>
  <c r="AB17" i="36"/>
  <c r="AC17" i="36"/>
  <c r="AD17" i="36"/>
  <c r="AE17" i="36"/>
  <c r="AF17" i="36"/>
  <c r="AG17" i="36"/>
  <c r="W18" i="36"/>
  <c r="X18" i="36"/>
  <c r="Y18" i="36"/>
  <c r="Z18" i="36"/>
  <c r="AA18" i="36"/>
  <c r="AB18" i="36"/>
  <c r="AC18" i="36"/>
  <c r="AD18" i="36"/>
  <c r="AE18" i="36"/>
  <c r="AF18" i="36"/>
  <c r="AG18" i="36"/>
  <c r="W19" i="36"/>
  <c r="X19" i="36"/>
  <c r="Y19" i="36"/>
  <c r="Z19" i="36"/>
  <c r="AA19" i="36"/>
  <c r="AB19" i="36"/>
  <c r="AC19" i="36"/>
  <c r="AD19" i="36"/>
  <c r="AE19" i="36"/>
  <c r="AF19" i="36"/>
  <c r="AG19" i="36"/>
  <c r="W20" i="36"/>
  <c r="X20" i="36"/>
  <c r="Y20" i="36"/>
  <c r="Z20" i="36"/>
  <c r="AA20" i="36"/>
  <c r="AB20" i="36"/>
  <c r="AC20" i="36"/>
  <c r="AD20" i="36"/>
  <c r="AE20" i="36"/>
  <c r="AF20" i="36"/>
  <c r="AG20" i="36"/>
  <c r="W21" i="36"/>
  <c r="X21" i="36"/>
  <c r="Y21" i="36"/>
  <c r="Z21" i="36"/>
  <c r="AA21" i="36"/>
  <c r="AB21" i="36"/>
  <c r="AC21" i="36"/>
  <c r="AD21" i="36"/>
  <c r="AE21" i="36"/>
  <c r="AF21" i="36"/>
  <c r="AG21" i="36"/>
  <c r="W22" i="36"/>
  <c r="X22" i="36"/>
  <c r="Y22" i="36"/>
  <c r="Z22" i="36"/>
  <c r="AA22" i="36"/>
  <c r="AB22" i="36"/>
  <c r="AC22" i="36"/>
  <c r="AD22" i="36"/>
  <c r="AE22" i="36"/>
  <c r="AF22" i="36"/>
  <c r="AG22" i="36"/>
  <c r="W23" i="36"/>
  <c r="X23" i="36"/>
  <c r="Y23" i="36"/>
  <c r="Z23" i="36"/>
  <c r="AA23" i="36"/>
  <c r="AB23" i="36"/>
  <c r="AC23" i="36"/>
  <c r="AD23" i="36"/>
  <c r="AE23" i="36"/>
  <c r="AF23" i="36"/>
  <c r="AG23" i="36"/>
  <c r="W24" i="36"/>
  <c r="X24" i="36"/>
  <c r="Y24" i="36"/>
  <c r="Z24" i="36"/>
  <c r="AA24" i="36"/>
  <c r="AB24" i="36"/>
  <c r="AC24" i="36"/>
  <c r="AD24" i="36"/>
  <c r="AE24" i="36"/>
  <c r="AF24" i="36"/>
  <c r="AG24" i="36"/>
  <c r="V24" i="36"/>
  <c r="V23" i="36"/>
  <c r="V22" i="36"/>
  <c r="V21" i="36"/>
  <c r="V20" i="36"/>
  <c r="V19" i="36"/>
  <c r="V18" i="36"/>
  <c r="V17" i="36"/>
  <c r="V16" i="36"/>
  <c r="V15" i="36"/>
  <c r="AI13" i="36" l="1"/>
  <c r="AJ13" i="36"/>
  <c r="AK13" i="36"/>
  <c r="AL13" i="36"/>
  <c r="AM13" i="36"/>
  <c r="AN13" i="36"/>
  <c r="AO13" i="36"/>
  <c r="AP13" i="36"/>
  <c r="AQ13" i="36"/>
  <c r="AR13" i="36"/>
  <c r="AS13" i="36"/>
  <c r="AI14" i="36"/>
  <c r="AJ14" i="36"/>
  <c r="AK14" i="36"/>
  <c r="AL14" i="36"/>
  <c r="AM14" i="36"/>
  <c r="AN14" i="36"/>
  <c r="AO14" i="36"/>
  <c r="AP14" i="36"/>
  <c r="AQ14" i="36"/>
  <c r="AR14" i="36"/>
  <c r="AS14" i="36"/>
  <c r="AH14" i="36"/>
  <c r="AH13" i="36"/>
  <c r="W13" i="36"/>
  <c r="X13" i="36"/>
  <c r="Y13" i="36"/>
  <c r="Z13" i="36"/>
  <c r="AA13" i="36"/>
  <c r="AB13" i="36"/>
  <c r="AC13" i="36"/>
  <c r="AD13" i="36"/>
  <c r="AE13" i="36"/>
  <c r="AF13" i="36"/>
  <c r="AG13" i="36"/>
  <c r="W14" i="36"/>
  <c r="X14" i="36"/>
  <c r="Y14" i="36"/>
  <c r="Z14" i="36"/>
  <c r="AA14" i="36"/>
  <c r="AB14" i="36"/>
  <c r="AC14" i="36"/>
  <c r="AD14" i="36"/>
  <c r="AE14" i="36"/>
  <c r="AF14" i="36"/>
  <c r="AG14" i="36"/>
  <c r="V14" i="36"/>
  <c r="V13" i="36"/>
  <c r="M8" i="42"/>
  <c r="E35" i="42"/>
  <c r="J33" i="42"/>
  <c r="G21" i="42"/>
  <c r="F21" i="42"/>
  <c r="E21" i="42"/>
  <c r="D21" i="42"/>
  <c r="G20" i="42"/>
  <c r="G22" i="42" s="1"/>
  <c r="F20" i="42"/>
  <c r="F22" i="42" s="1"/>
  <c r="E20" i="42"/>
  <c r="E22" i="42" s="1"/>
  <c r="C20" i="42"/>
  <c r="C22" i="42" s="1"/>
  <c r="G17" i="42"/>
  <c r="F17" i="42"/>
  <c r="E17" i="42"/>
  <c r="D17" i="42"/>
  <c r="C17" i="42"/>
  <c r="H16" i="42"/>
  <c r="H15" i="42"/>
  <c r="H14" i="42"/>
  <c r="H17" i="42" s="1"/>
  <c r="D14" i="42"/>
  <c r="D20" i="42" s="1"/>
  <c r="H13" i="42"/>
  <c r="F11" i="42" s="1"/>
  <c r="G11" i="42"/>
  <c r="C11" i="42"/>
  <c r="K8" i="42"/>
  <c r="K7" i="42"/>
  <c r="K6" i="42"/>
  <c r="G9" i="42" s="1"/>
  <c r="K5" i="42"/>
  <c r="C4" i="42"/>
  <c r="D3" i="42" s="1"/>
  <c r="K3" i="42"/>
  <c r="J4" i="42" s="1"/>
  <c r="D2" i="42"/>
  <c r="M6" i="42" l="1"/>
  <c r="H11" i="42"/>
  <c r="K9" i="42"/>
  <c r="D22" i="42"/>
  <c r="H9" i="42"/>
  <c r="I9" i="42"/>
  <c r="I4" i="42"/>
  <c r="J9" i="42"/>
  <c r="D4" i="42"/>
  <c r="H22" i="42"/>
  <c r="D11" i="42"/>
  <c r="E11" i="42"/>
  <c r="H4" i="42"/>
  <c r="AT24" i="36" l="1"/>
  <c r="AU24" i="36" s="1"/>
  <c r="AT23" i="36"/>
  <c r="AU23" i="36" s="1"/>
  <c r="AT22" i="36"/>
  <c r="AU22" i="36" s="1"/>
  <c r="AT21" i="36"/>
  <c r="AU21" i="36" s="1"/>
  <c r="AT20" i="36"/>
  <c r="AU20" i="36" s="1"/>
  <c r="AT19" i="36"/>
  <c r="AU19" i="36" s="1"/>
  <c r="AT18" i="36"/>
  <c r="AU18" i="36" s="1"/>
  <c r="AT17" i="36"/>
  <c r="AU17" i="36" s="1"/>
  <c r="AT16" i="36"/>
  <c r="AU16" i="36" s="1"/>
  <c r="AT15" i="36"/>
  <c r="AU15" i="36" s="1"/>
  <c r="B47" i="40" l="1"/>
  <c r="P46" i="40" l="1"/>
  <c r="P45" i="40"/>
  <c r="P49" i="40"/>
  <c r="P48" i="40"/>
  <c r="P52" i="40"/>
  <c r="P51" i="40"/>
  <c r="P49" i="41" l="1"/>
  <c r="P48" i="41"/>
  <c r="P46" i="41"/>
  <c r="P45" i="41"/>
  <c r="P43" i="41"/>
  <c r="P42" i="41"/>
  <c r="P40" i="41"/>
  <c r="P39" i="41"/>
  <c r="P35" i="41"/>
  <c r="P34" i="41"/>
  <c r="P30" i="41"/>
  <c r="AC25" i="41"/>
  <c r="AD25" i="41" s="1"/>
  <c r="O25" i="41"/>
  <c r="P25" i="41" s="1"/>
  <c r="AC24" i="41"/>
  <c r="O24" i="41"/>
  <c r="AC23" i="41"/>
  <c r="AD23" i="41" s="1"/>
  <c r="O23" i="41"/>
  <c r="P23" i="41" s="1"/>
  <c r="AC22" i="41"/>
  <c r="O22" i="41"/>
  <c r="BK58" i="37" l="1"/>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AX58" i="37" s="1"/>
  <c r="S38" i="37"/>
  <c r="S58" i="37" s="1"/>
  <c r="R38" i="37"/>
  <c r="R58" i="37" s="1"/>
  <c r="AY37" i="37"/>
  <c r="AY58"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S32" i="37" s="1"/>
  <c r="J32" i="37"/>
  <c r="K32" i="37"/>
  <c r="L32" i="37"/>
  <c r="AX14" i="37"/>
  <c r="AX15" i="37"/>
  <c r="AX16" i="37"/>
  <c r="AX17" i="37"/>
  <c r="AX18" i="37"/>
  <c r="AX19" i="37"/>
  <c r="AX20" i="37"/>
  <c r="AX21" i="37"/>
  <c r="AX22" i="37"/>
  <c r="AT14" i="36"/>
  <c r="AU14" i="36" s="1"/>
  <c r="AT13" i="36"/>
  <c r="AU13" i="36" s="1"/>
  <c r="P34" i="40"/>
  <c r="O23" i="40"/>
  <c r="P23" i="40" s="1"/>
  <c r="T32" i="37"/>
  <c r="U32" i="37"/>
  <c r="V32" i="37"/>
  <c r="W32" i="37"/>
  <c r="X32" i="37"/>
  <c r="AZ32" i="37"/>
  <c r="BA32" i="37"/>
  <c r="BB32" i="37"/>
  <c r="BC32" i="37"/>
  <c r="BD32" i="37"/>
  <c r="BE32" i="37"/>
  <c r="AC25" i="40"/>
  <c r="AD25" i="40" s="1"/>
  <c r="AC24" i="40"/>
  <c r="AC23" i="40"/>
  <c r="AD23" i="40" s="1"/>
  <c r="AC22" i="40"/>
  <c r="O25" i="40"/>
  <c r="P25" i="40" s="1"/>
  <c r="O24" i="40"/>
  <c r="O22" i="40"/>
  <c r="P55" i="40"/>
  <c r="P54" i="40"/>
  <c r="P43" i="40"/>
  <c r="P42" i="40"/>
  <c r="P40" i="40"/>
  <c r="P39" i="40"/>
  <c r="P35" i="40"/>
  <c r="P30" i="40"/>
  <c r="P28" i="1"/>
  <c r="P24" i="1"/>
  <c r="AX12" i="37"/>
  <c r="AX13" i="37"/>
  <c r="AX23" i="37"/>
  <c r="AX24" i="37"/>
  <c r="AX25" i="37"/>
  <c r="AX26" i="37"/>
  <c r="AX27" i="37"/>
  <c r="AX28" i="37"/>
  <c r="AX29" i="37"/>
  <c r="AX30" i="37"/>
  <c r="AX31" i="37"/>
  <c r="AX11" i="37"/>
  <c r="AX32" i="37" s="1"/>
  <c r="R12" i="37"/>
  <c r="R32" i="37" s="1"/>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Y3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3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3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3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3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3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3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3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A15" authorId="0" shapeId="0" xr:uid="{00000000-0006-0000-0700-000001000000}">
      <text>
        <r>
          <rPr>
            <b/>
            <sz val="9"/>
            <color indexed="8"/>
            <rFont val="Tahoma"/>
            <family val="2"/>
          </rPr>
          <t>pc:</t>
        </r>
        <r>
          <rPr>
            <sz val="9"/>
            <color indexed="8"/>
            <rFont val="Tahoma"/>
            <family val="2"/>
          </rPr>
          <t xml:space="preserve">
</t>
        </r>
        <r>
          <rPr>
            <sz val="9"/>
            <color indexed="8"/>
            <rFont val="Tahoma"/>
            <family val="2"/>
          </rPr>
          <t xml:space="preserve">Se plantea por porcentaje de avance
</t>
        </r>
        <r>
          <rPr>
            <sz val="9"/>
            <color indexed="8"/>
            <rFont val="Tahoma"/>
            <family val="2"/>
          </rPr>
          <t xml:space="preserve">año 1 = 10%
</t>
        </r>
        <r>
          <rPr>
            <sz val="9"/>
            <color indexed="8"/>
            <rFont val="Tahoma"/>
            <family val="2"/>
          </rPr>
          <t xml:space="preserve">año 2 = 25%
</t>
        </r>
        <r>
          <rPr>
            <sz val="9"/>
            <color indexed="8"/>
            <rFont val="Tahoma"/>
            <family val="2"/>
          </rPr>
          <t xml:space="preserve">año 3 = 25%
</t>
        </r>
        <r>
          <rPr>
            <sz val="9"/>
            <color indexed="8"/>
            <rFont val="Tahoma"/>
            <family val="2"/>
          </rPr>
          <t xml:space="preserve">año 4 = 25%
</t>
        </r>
        <r>
          <rPr>
            <sz val="9"/>
            <color indexed="8"/>
            <rFont val="Tahoma"/>
            <family val="2"/>
          </rPr>
          <t>año 5 = 15%</t>
        </r>
      </text>
    </comment>
  </commentList>
</comments>
</file>

<file path=xl/sharedStrings.xml><?xml version="1.0" encoding="utf-8"?>
<sst xmlns="http://schemas.openxmlformats.org/spreadsheetml/2006/main" count="1159" uniqueCount="501">
  <si>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</si>
  <si>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</si>
  <si>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</si>
  <si>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</si>
  <si>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</si>
  <si>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</si>
  <si>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</si>
  <si>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</si>
  <si>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</si>
  <si>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</si>
  <si>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</si>
  <si>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</si>
  <si>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</si>
  <si>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</si>
  <si>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</si>
  <si>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</si>
  <si>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</si>
  <si>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</si>
  <si>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</si>
  <si>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</si>
  <si>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</si>
  <si>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</si>
  <si>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</si>
  <si>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</si>
  <si>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</si>
  <si>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</si>
  <si>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</si>
  <si>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</si>
  <si>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</si>
  <si>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</si>
  <si>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</si>
  <si>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</si>
  <si>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</si>
  <si>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</si>
  <si>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</si>
  <si>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</si>
  <si>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</si>
  <si>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</si>
  <si>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</si>
  <si>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</si>
  <si>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</si>
  <si>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</si>
  <si>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</si>
  <si>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</si>
  <si>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</si>
  <si>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</si>
  <si>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</si>
  <si>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</si>
  <si>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</si>
  <si>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</si>
  <si>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</si>
  <si>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</si>
  <si>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</si>
  <si>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</si>
  <si>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</si>
  <si>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</si>
  <si>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</si>
  <si>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</si>
  <si>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</si>
  <si>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</si>
  <si>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</si>
  <si>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</si>
  <si>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</si>
  <si>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</si>
  <si>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</si>
  <si>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</si>
  <si>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</si>
  <si>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</si>
  <si>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</si>
  <si>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</si>
  <si>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</si>
  <si>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</si>
  <si>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</si>
  <si>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</si>
  <si>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</si>
  <si>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</si>
  <si>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</si>
  <si>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</si>
  <si>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</si>
  <si>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</si>
  <si>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</si>
  <si>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</si>
  <si>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</si>
  <si>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</si>
  <si>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</si>
  <si>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</si>
  <si>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</si>
  <si>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</si>
  <si>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</si>
  <si>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</si>
  <si>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</si>
  <si>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</si>
  <si>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</si>
  <si>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</si>
  <si>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</si>
  <si>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</si>
  <si>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</si>
  <si>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</si>
  <si>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</si>
  <si>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</si>
  <si>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</si>
  <si>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</si>
  <si>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</si>
  <si>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</si>
  <si>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</si>
  <si>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</si>
  <si>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</si>
  <si>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</si>
  <si>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</si>
  <si>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</si>
  <si>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</si>
  <si>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</si>
  <si>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</si>
  <si>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</si>
  <si>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</si>
  <si>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</si>
  <si>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</si>
  <si>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</si>
  <si>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</si>
  <si>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</si>
  <si>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</si>
  <si>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</si>
  <si>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</si>
  <si>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</si>
  <si>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</si>
  <si>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</si>
  <si>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</si>
  <si>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</si>
  <si>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</si>
  <si>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</si>
  <si>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</si>
  <si>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</si>
  <si>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</si>
  <si>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</si>
  <si>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</si>
  <si>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</si>
  <si>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</si>
  <si>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</si>
  <si>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</si>
  <si>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</si>
  <si>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</si>
  <si>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</si>
  <si>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</si>
  <si>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</si>
  <si>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</si>
  <si>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</si>
  <si>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</si>
  <si>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</si>
  <si>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</si>
  <si>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</si>
  <si>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</si>
  <si>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</si>
  <si>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</si>
  <si>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</si>
  <si>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</si>
  <si>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</si>
  <si>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</si>
  <si>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</si>
  <si>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</si>
  <si>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</si>
  <si>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</si>
  <si>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</si>
  <si>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</si>
  <si>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</si>
  <si>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</si>
  <si>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</si>
  <si>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</si>
  <si>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</si>
  <si>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</si>
  <si>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</si>
  <si>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</si>
  <si>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</si>
  <si>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</si>
  <si>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</si>
  <si>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</si>
  <si>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</si>
  <si>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</si>
  <si>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</si>
  <si>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</si>
  <si>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</si>
  <si>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</si>
  <si>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</si>
  <si>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</si>
  <si>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</si>
  <si>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</si>
  <si>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</si>
  <si>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</si>
  <si>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</si>
  <si>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</si>
  <si>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</si>
  <si>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</si>
  <si>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</si>
  <si>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</si>
  <si>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</si>
  <si>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</si>
  <si>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</si>
  <si>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</si>
  <si>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</si>
  <si>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</si>
  <si>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</si>
  <si>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</si>
  <si>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</si>
  <si>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</si>
  <si>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</si>
  <si>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</si>
  <si>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</si>
  <si>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</si>
  <si>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</si>
  <si>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</si>
  <si>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</si>
  <si>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</si>
  <si>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</si>
  <si>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</si>
  <si>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</si>
  <si>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</si>
  <si>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</si>
  <si>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</si>
  <si>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</si>
  <si>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</si>
  <si>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</si>
  <si>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</si>
  <si>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</si>
  <si>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</si>
  <si>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</si>
  <si>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</si>
  <si>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</si>
  <si>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</si>
  <si>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</si>
  <si>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</si>
  <si>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</si>
  <si>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</si>
  <si>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</si>
  <si>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</si>
  <si>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</si>
  <si>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</si>
  <si>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</si>
  <si>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</si>
  <si>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</si>
  <si>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</si>
  <si>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</si>
  <si>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</si>
  <si>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</si>
  <si>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</si>
  <si>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</si>
  <si>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</si>
  <si>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</si>
  <si>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</si>
  <si>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</si>
  <si>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</si>
  <si>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</si>
  <si>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</si>
  <si>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</si>
  <si>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</si>
  <si>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</si>
  <si>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</si>
  <si>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</si>
  <si>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</si>
  <si>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</si>
  <si>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</si>
  <si>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</si>
  <si>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</si>
  <si>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</si>
  <si>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</si>
  <si>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</si>
  <si>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</si>
  <si>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</si>
  <si>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</si>
  <si>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</si>
  <si>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</si>
  <si>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</si>
  <si>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</si>
  <si>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</si>
  <si>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</si>
  <si>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</si>
  <si>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</si>
  <si>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</si>
  <si>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</si>
  <si>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</si>
  <si>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</si>
  <si>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</si>
  <si>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</si>
  <si>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</si>
  <si>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</si>
  <si>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</si>
  <si>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</si>
  <si>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</si>
  <si>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</si>
  <si>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</si>
  <si>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</si>
  <si>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</si>
  <si>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</si>
  <si>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</si>
  <si>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</si>
  <si>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</si>
  <si>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</si>
  <si>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</si>
  <si>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</si>
  <si>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</si>
  <si>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</si>
  <si>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</si>
  <si>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</si>
  <si>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</si>
  <si>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</si>
  <si>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</si>
  <si>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</si>
  <si>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</si>
  <si>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</si>
  <si>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</si>
  <si>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</si>
  <si>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</si>
  <si>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</si>
  <si>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</si>
  <si>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</si>
  <si>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</si>
  <si>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</si>
  <si>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</si>
  <si>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</si>
  <si>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</si>
  <si>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</si>
  <si>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</si>
  <si>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</si>
  <si>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</si>
  <si>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</si>
  <si>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</si>
  <si>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</si>
  <si>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</si>
  <si>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</si>
  <si>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</si>
  <si>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</si>
  <si>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</si>
  <si>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</si>
  <si>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</si>
  <si>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</si>
  <si>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</si>
  <si>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</si>
  <si>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</si>
  <si>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</si>
  <si>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</si>
  <si>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</si>
  <si>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</si>
  <si>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</si>
  <si>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</si>
  <si>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</si>
  <si>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</si>
  <si>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</si>
  <si>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</si>
  <si>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</si>
  <si>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</si>
  <si>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</si>
  <si>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</si>
  <si>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</si>
  <si>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</si>
  <si>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</si>
  <si>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</si>
  <si>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</si>
  <si>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</si>
  <si>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</si>
  <si>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</si>
  <si>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</si>
  <si>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</si>
  <si>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</si>
  <si>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</si>
  <si>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</si>
  <si>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</si>
  <si>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</si>
  <si>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</si>
  <si>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</si>
  <si>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</si>
  <si>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</si>
  <si>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</si>
  <si>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</si>
  <si>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</si>
  <si>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</si>
  <si>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</si>
  <si>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</si>
  <si>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</si>
  <si>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</si>
  <si>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</si>
  <si>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</si>
  <si>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</si>
  <si>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</si>
  <si>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</si>
  <si>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</si>
  <si>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</si>
  <si>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</si>
  <si>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</si>
  <si>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</si>
  <si>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</si>
  <si>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</si>
  <si>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</si>
  <si>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</si>
  <si>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</si>
  <si>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</si>
  <si>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</si>
  <si>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</si>
  <si>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</si>
  <si>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</si>
  <si>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</si>
  <si>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</si>
  <si>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</si>
  <si>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PESTAÑA No. 1 METAS PA PROYECTO</t>
  </si>
  <si>
    <t>PESTAÑA No. 2 INDICADORES PA</t>
  </si>
  <si>
    <t>Avances y Logros Mensual (2.000 caracteres)</t>
  </si>
  <si>
    <t>Avances y Logros Acumulado 
(2.000 caracteres)</t>
  </si>
  <si>
    <t xml:space="preserve"> EXPLICACIÓN: Este campo debe contener:
- El avance de la gestión mensual señalando las alertas que puedan afectar el cumplimiento de la actividad o producto, cuando aplique. 
- El avance acumulado y los productos obtenidos, indicando si se presentan retrasos y señalando las alternativas de solución que se implementarán.</t>
  </si>
  <si>
    <t>DESCRIPCIÓN CUALITATIVA DEL AVANCE MES</t>
  </si>
  <si>
    <t>DESCRIPCIÓN CUALITATIVA DEL AVANCE ACUMULADO</t>
  </si>
  <si>
    <t>Este campo solo aplica para los planes relacionados con el Decreto 612.</t>
  </si>
  <si>
    <t>SEGUIMIENTO TOTAL</t>
  </si>
  <si>
    <t>MAGNITUD EJECUTADA</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</si>
  <si>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</si>
  <si>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ACUMULADA</t>
  </si>
  <si>
    <t>En este campo se debe relacionar el avance mensual del indicador.</t>
  </si>
  <si>
    <t>En este campo se debe registrar el avance del indicador a la fecha del reporte de forma acumulada e integrada.</t>
  </si>
  <si>
    <t>Versión: 09</t>
  </si>
  <si>
    <t>En este campo se debe relacionar la magnitud programada y ejecutada de manera mensual, para cada localidad.</t>
  </si>
  <si>
    <t>En este campo se debe relacionar el presupuesto programado y ejecutado de manera trimestral, para cada localidad, por temas de reporte en el sistema SEGPLAN.</t>
  </si>
  <si>
    <t>PRESUPUESTO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</si>
  <si>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</si>
  <si>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Código: DE-FO-5</t>
  </si>
  <si>
    <t>Fecha de Emisión: 10/01/2023</t>
  </si>
  <si>
    <t>Desarrollo de campañas, formatos de comunicación y materiales de divulgación edu pedagógica para la transformación cultural y el cambio social</t>
  </si>
  <si>
    <t>Fortalecer las estrategias de divulgación edu pedagógica para favorecer el acceso a la información sobre los derechos de las mujeres y la información sobre la oferta de servicios de la SDMujer, en Bogotá.</t>
  </si>
  <si>
    <t>Producir una estrategia de comunicaciones con enfoque de género y de derechos, para la transformación cultural y el cambio social</t>
  </si>
  <si>
    <t>Reducir la aceptación cultural e institucional del machismo y las violencias contra las mujeres, y garantizar el acceso efectivo a la justicia.</t>
  </si>
  <si>
    <t>Fortalecimiento de las capacidades institucionales en transversalización del enfoque de género dentro de las entidades de los niveles nacional y territorial desde el Sector Presidencia</t>
  </si>
  <si>
    <t xml:space="preserve"> Reducir la aceptación cultural e institucional del machismo y las violencias contra las mujeres, y garantizar el acceso efectivo a la justicia.</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</si>
  <si>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</si>
  <si>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</si>
  <si>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</si>
  <si>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</si>
  <si>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</si>
  <si>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</si>
  <si>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Difundir a 80.000.000 ciudadanos y ciudadanas información sobre los derechos de las mujeres y oferta de servicios para su garantía en Bogotá, a través del desarrollo de campañas, formatos de comunicación y materiales de divulgación edu pedagógica.</t>
  </si>
  <si>
    <t>Número de contratos de prestación de servicios suscritos</t>
  </si>
  <si>
    <t>Numero de contratos y/o convenios suscritos</t>
  </si>
  <si>
    <t>Número de personas informadas (métricas arrojadas por redes sociales: así Facebook y Twitter impresiones, Instagram alcance) sobre los derechos de las mujeres, a través de material de divulgación publicado en los canales de comunicación de la entidad.</t>
  </si>
  <si>
    <t>Número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</si>
  <si>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Número de visitas al sitio web institucional.</t>
  </si>
  <si>
    <t>Número de publicaciones enfocadas en minimizar la aceptación social de la violencia contra las mujeres</t>
  </si>
  <si>
    <t xml:space="preserve">Número de ciudadanos y ciudadanas informados, impactados o alcanzados a partir de la implementación de estrategias de divulgación pedagógica con enfoques de género y de derechos </t>
  </si>
  <si>
    <t>2.3 Difundir a las ciudadanas y ciudadanos información sobre los derechos de las mujeres y oferta de servicios para su garantía en Bogotá, con material publicado en los canales de comunicación de la entidad.</t>
  </si>
  <si>
    <t>2.4 Difundir a las ciudadanas y ciudadanos información sobre los derechos de las mujeres y oferta de servicios para su garantía en Bogotá, con pauta en medios de comunicación masivos o alternativos.</t>
  </si>
  <si>
    <t>2.5 Visitas al sitio WEB institucional, en secciones especiales o generales con temáticas sobre los derechos de las mujeres y oferta de servicios para su garantía en Bogotá</t>
  </si>
  <si>
    <t>2.6 Elaborar y difundir material gráfico y contenidos edu pedagógico que minimicen la aceptación social de las violencias contra las mujeres</t>
  </si>
  <si>
    <t>Numero de piezas diseñadas y/o producidas</t>
  </si>
  <si>
    <t>Porcentaje de avance en la ejecución de  campañas (Un machista menos, SIDICU, Linea Purpura, Da el Primer paso, violencias en el espacio publico)</t>
  </si>
  <si>
    <t>Número de publicaciones difundidas en canales digitales institucionales</t>
  </si>
  <si>
    <t xml:space="preserve">6. Desarrollar y fortalecer las estrategias de divulgación pedagógica y de transformación cultural sobre los derechos de las mujeres y la información sobre la oferta de servicios
de la SDMujer, en Bogotá </t>
  </si>
  <si>
    <t>PONDERACIÓN 2021</t>
  </si>
  <si>
    <t>Meta 1</t>
  </si>
  <si>
    <t>Vigencia</t>
  </si>
  <si>
    <t>2021</t>
  </si>
  <si>
    <t>2023</t>
  </si>
  <si>
    <t>2024</t>
  </si>
  <si>
    <t>Total</t>
  </si>
  <si>
    <t>Meta 2</t>
  </si>
  <si>
    <t>Difundir a 15,000,000 ciudadanos y ciudadanas información sobre los derechos de las mujeres y oferta de servicios para su garantía en Bogotá, a través del desarrollo de campañas, formatos de comunicación y materiales de divulgación edu pedagógica.</t>
  </si>
  <si>
    <t>Inicial PI</t>
  </si>
  <si>
    <t>Ajuste PI</t>
  </si>
  <si>
    <t>Ejecución Real</t>
  </si>
  <si>
    <t>Propuesta incremento</t>
  </si>
  <si>
    <t>No. De la Meta</t>
  </si>
  <si>
    <t>Tipo de anualización</t>
  </si>
  <si>
    <t xml:space="preserve">Constante </t>
  </si>
  <si>
    <t>1.Producir una estrategia de comunicaciones con enfoque de género y de derechos, para la transformación cultural y el cambio social</t>
  </si>
  <si>
    <t>Suma</t>
  </si>
  <si>
    <t xml:space="preserve"> Creciente</t>
  </si>
  <si>
    <t>2. Difundir a 15,000,000 ciudadanos y ciudadanas información sobre los derechos de las mujeres y oferta de servicios para su garantía en Bogotá, a través del desarrollo de campañas, formatos de comunicación y materiales de divulgación edu pedagógica.</t>
  </si>
  <si>
    <t>Componente del gasto</t>
  </si>
  <si>
    <t>Personal contratado para apoyar las actividades propias de los proyectos de inversión de la entidad</t>
  </si>
  <si>
    <t>Servicios prestados a las empresas y servicios de</t>
  </si>
  <si>
    <t>Vigencia 2020</t>
  </si>
  <si>
    <t>Vigencia 2021</t>
  </si>
  <si>
    <t>Vigencia 2022</t>
  </si>
  <si>
    <t>Vigencia 2023</t>
  </si>
  <si>
    <t>Vigencia 2024</t>
  </si>
  <si>
    <t>COMUNICACIÓN ESTRATÉGICA</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</si>
  <si>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</si>
  <si>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Constante</t>
  </si>
  <si>
    <t>Sumatoria</t>
  </si>
  <si>
    <t>Número</t>
  </si>
  <si>
    <t>Sumatoria de estrategia de comunicaciones diseñanas e implementadas por vigencia</t>
  </si>
  <si>
    <t>Sumatoria de alcances</t>
  </si>
  <si>
    <t>Anual</t>
  </si>
  <si>
    <t>Documento entregado a traves de memorando u oficio al Despacho de la Secretaría Distrital de la Mujer</t>
  </si>
  <si>
    <t>Creciente</t>
  </si>
  <si>
    <t>Porcentaje</t>
  </si>
  <si>
    <t>Sumatoria de contratos de Prestación de servicios suscritos</t>
  </si>
  <si>
    <t>Sumatoria de piezas diseñadas y/o producidas</t>
  </si>
  <si>
    <t>Sumatoria de publicaciones difundidas en canales digitales institucionales</t>
  </si>
  <si>
    <t>Sumatoria de contratos de prestación de servicios suscritos</t>
  </si>
  <si>
    <t>Sumatoria de contratos y/o convenios suscritos</t>
  </si>
  <si>
    <t>Sumatoria de personas informadas (métricas arrojadas por redes sociales: así Facebook y Twitter impresiones, Instagram alcance) sobre los derechos de las mujeres, a través de material de divulgación publicado en los canales de comunicación de la entidad.</t>
  </si>
  <si>
    <t>Sumatoria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</si>
  <si>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Sumatoria de visitas al sitio web institucional.</t>
  </si>
  <si>
    <t>Sumatoria de publicaciones enfocadas en minimizar la aceptación social de la violencia contra las mujeres</t>
  </si>
  <si>
    <t xml:space="preserve">Reporte de sumatoria de alcances realizados a traves de los distintos medios de difusión </t>
  </si>
  <si>
    <t>X</t>
  </si>
  <si>
    <t>Nombre:CLAUDIA MARCELA RINCON CAICEDO</t>
  </si>
  <si>
    <t xml:space="preserve">Cargo: ASESORA DEL DESPACHO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</si>
</sst>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 numFmtId="180" formatCode="_(* #,##0.0_);_(* \(#,##0.0\);_(* &quot;-&quot;??_);_(@_)"/>
    <numFmt numFmtId="181" formatCode="_(* #,##0_);_(* \(#,##0\);_(* &quot;-&quot;??_);_(@_)"/>
    <numFmt numFmtId="182" formatCode="_-* #,##0.00_-;\-* #,##0.00_-;_-* &quot;-&quot;_-;_-@_-"/>
    <numFmt numFmtId="183" formatCode="_-* #,##0.000\ _€_-;\-* #,##0.000\ _€_-;_-* &quot;-&quot;??\ _€_-;_-@_-"/>
    <numFmt numFmtId="184" formatCode="_-* #,##0.000_-;\-* #,##0.000_-;_-* &quot;-&quot;???_-;_-@_-"/>
  </numFmts>
  <fonts count="50"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b/>
      <sz val="18"/>
      <color theme="0" tint="-0.34998626667073579"/>
      <name val="Calibri"/>
      <family val="2"/>
      <scheme val="minor"/>
    </font>
    <font>
      <b/>
      <sz val="12"/>
      <color theme="1"/>
      <name val="Times New Roman"/>
      <family val="1"/>
    </font>
    <font>
      <b/>
      <sz val="10"/>
      <color theme="1"/>
      <name val="Arial"/>
      <family val="2"/>
    </font>
    <font>
      <sz val="10"/>
      <color theme="1"/>
      <name val="Arial"/>
      <family val="2"/>
    </font>
    <font>
      <b/>
      <i/>
      <sz val="10"/>
      <color theme="1"/>
      <name val="Arial"/>
      <family val="2"/>
    </font>
    <font>
      <b/>
      <sz val="10"/>
      <color rgb="FF000000"/>
      <name val="Arial"/>
      <family val="2"/>
    </font>
    <font>
      <sz val="10"/>
      <color rgb="FF000000"/>
      <name val="Arial"/>
      <family val="2"/>
    </font>
    <font>
      <sz val="16"/>
      <color rgb="FF000000"/>
      <name val="Calibri"/>
      <family val="2"/>
    </font>
    <font>
      <sz val="16"/>
      <color rgb="FFFFFFFF"/>
      <name val="Calibri"/>
      <family val="2"/>
    </font>
    <font>
      <b/>
      <sz val="16"/>
      <color rgb="FF000000"/>
      <name val="Calibri"/>
      <family val="2"/>
    </font>
  </fonts>
  <fills count="2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66FF"/>
        <bgColor indexed="64"/>
      </patternFill>
    </fill>
    <fill>
      <patternFill patternType="solid">
        <fgColor rgb="FFFFFFFF"/>
        <bgColor indexed="64"/>
      </patternFill>
    </fill>
    <fill>
      <patternFill patternType="solid">
        <fgColor rgb="FF974B9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s>
  <cellStyleXfs count="34">
    <xf numFmtId="0" fontId="0" fillId="0" borderId="0"/>
    <xf numFmtId="0" fontId="21" fillId="3" borderId="66" applyNumberFormat="0" applyAlignment="0" applyProtection="0"/>
    <xf numFmtId="49" fontId="23" fillId="0" borderId="0" applyFill="0" applyBorder="0" applyProtection="0">
      <alignment horizontal="left" vertical="center"/>
    </xf>
    <xf numFmtId="0" fontId="24" fillId="4" borderId="67" applyNumberFormat="0" applyFont="0" applyFill="0" applyAlignment="0"/>
    <xf numFmtId="0" fontId="24" fillId="4" borderId="68" applyNumberFormat="0" applyFont="0" applyFill="0" applyAlignment="0"/>
    <xf numFmtId="0" fontId="26" fillId="5" borderId="0" applyNumberFormat="0" applyProtection="0">
      <alignment horizontal="left" wrapText="1" indent="4"/>
    </xf>
    <xf numFmtId="0" fontId="27" fillId="5" borderId="0" applyNumberFormat="0" applyProtection="0">
      <alignment horizontal="left" wrapText="1" indent="4"/>
    </xf>
    <xf numFmtId="0" fontId="25" fillId="6" borderId="0" applyNumberFormat="0" applyBorder="0" applyAlignment="0" applyProtection="0"/>
    <xf numFmtId="16" fontId="28" fillId="0" borderId="0" applyFont="0" applyFill="0" applyBorder="0" applyAlignment="0">
      <alignment horizontal="left"/>
    </xf>
    <xf numFmtId="0" fontId="29" fillId="7" borderId="0" applyNumberFormat="0" applyBorder="0" applyProtection="0">
      <alignment horizontal="center" vertical="center"/>
    </xf>
    <xf numFmtId="169" fontId="21" fillId="0" borderId="0" applyFont="0" applyFill="0" applyBorder="0" applyAlignment="0" applyProtection="0"/>
    <xf numFmtId="167" fontId="21" fillId="0" borderId="0" applyFont="0" applyFill="0" applyBorder="0" applyAlignment="0" applyProtection="0"/>
    <xf numFmtId="41" fontId="21" fillId="0" borderId="0" applyFont="0" applyFill="0" applyBorder="0" applyAlignment="0" applyProtection="0"/>
    <xf numFmtId="169" fontId="5" fillId="0" borderId="0" applyFont="0" applyFill="0" applyBorder="0" applyAlignment="0" applyProtection="0"/>
    <xf numFmtId="168" fontId="21" fillId="0" borderId="0" applyFont="0" applyFill="0" applyBorder="0" applyAlignment="0" applyProtection="0"/>
    <xf numFmtId="166" fontId="21" fillId="0" borderId="0" applyFont="0" applyFill="0" applyBorder="0" applyAlignment="0" applyProtection="0"/>
    <xf numFmtId="164" fontId="21" fillId="0" borderId="0" applyFont="0" applyFill="0" applyBorder="0" applyAlignment="0" applyProtection="0"/>
    <xf numFmtId="171" fontId="2" fillId="0" borderId="0" applyFont="0" applyFill="0" applyBorder="0" applyAlignment="0" applyProtection="0"/>
    <xf numFmtId="170" fontId="2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0" fontId="30" fillId="8" borderId="0" applyNumberFormat="0" applyBorder="0" applyAlignment="0" applyProtection="0"/>
    <xf numFmtId="0" fontId="2" fillId="0" borderId="0"/>
    <xf numFmtId="0" fontId="2" fillId="0" borderId="0"/>
    <xf numFmtId="0" fontId="24" fillId="0" borderId="0"/>
    <xf numFmtId="0" fontId="6" fillId="0" borderId="0"/>
    <xf numFmtId="0" fontId="5" fillId="0" borderId="0"/>
    <xf numFmtId="0" fontId="2" fillId="0" borderId="0"/>
    <xf numFmtId="9" fontId="2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7" fillId="0" borderId="0" applyFill="0" applyBorder="0">
      <alignment wrapText="1"/>
    </xf>
    <xf numFmtId="0" fontId="22" fillId="0" borderId="0"/>
    <xf numFmtId="0" fontId="31" fillId="5" borderId="0" applyNumberFormat="0" applyBorder="0" applyProtection="0">
      <alignment horizontal="left" indent="1"/>
    </xf>
  </cellStyleXfs>
  <cellXfs count="645">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1"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2"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3" fillId="19" borderId="13" xfId="0" applyFont="1" applyFill="1" applyBorder="1" applyAlignment="1">
      <alignment vertical="center"/>
    </xf>
    <xf numFmtId="0" fontId="33" fillId="19" borderId="0" xfId="0" applyFont="1" applyFill="1" applyAlignment="1">
      <alignment vertical="center"/>
    </xf>
    <xf numFmtId="0" fontId="33"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6" fontId="21"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4"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2"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2"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3" fillId="0" borderId="0" xfId="0" applyFont="1" applyAlignment="1">
      <alignment vertical="center"/>
    </xf>
    <xf numFmtId="0" fontId="35" fillId="9" borderId="22" xfId="0" applyFont="1" applyFill="1" applyBorder="1" applyAlignment="1">
      <alignment vertical="center"/>
    </xf>
    <xf numFmtId="0" fontId="35" fillId="9" borderId="23" xfId="0" applyFont="1" applyFill="1" applyBorder="1" applyAlignment="1">
      <alignment vertical="center"/>
    </xf>
    <xf numFmtId="0" fontId="35" fillId="9" borderId="0" xfId="0" applyFont="1" applyFill="1" applyAlignment="1">
      <alignment vertical="center"/>
    </xf>
    <xf numFmtId="0" fontId="35" fillId="9" borderId="24" xfId="0" applyFont="1" applyFill="1" applyBorder="1" applyAlignment="1">
      <alignment vertical="center"/>
    </xf>
    <xf numFmtId="0" fontId="35" fillId="9" borderId="3" xfId="0" applyFont="1" applyFill="1" applyBorder="1" applyAlignment="1">
      <alignment vertical="center"/>
    </xf>
    <xf numFmtId="0" fontId="35" fillId="9" borderId="25" xfId="0" applyFont="1" applyFill="1" applyBorder="1" applyAlignment="1">
      <alignment vertical="center"/>
    </xf>
    <xf numFmtId="0" fontId="35" fillId="9"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167" fontId="33" fillId="0" borderId="1" xfId="11" applyFont="1" applyBorder="1" applyAlignment="1">
      <alignment horizontal="center" vertical="center" wrapText="1"/>
    </xf>
    <xf numFmtId="0" fontId="34" fillId="0" borderId="1" xfId="0" applyFont="1" applyBorder="1" applyAlignment="1">
      <alignment vertical="center" wrapText="1"/>
    </xf>
    <xf numFmtId="0" fontId="12" fillId="9" borderId="10" xfId="0" applyFont="1" applyFill="1" applyBorder="1" applyAlignment="1">
      <alignment horizontal="center" vertical="center" wrapText="1"/>
    </xf>
    <xf numFmtId="0" fontId="18" fillId="0" borderId="1" xfId="0" applyFont="1" applyBorder="1" applyAlignment="1">
      <alignment horizontal="center" vertical="center" wrapText="1"/>
    </xf>
    <xf numFmtId="0" fontId="33" fillId="0" borderId="0" xfId="0" applyFont="1" applyAlignment="1">
      <alignment horizontal="left" vertical="center"/>
    </xf>
    <xf numFmtId="0" fontId="35" fillId="21" borderId="1" xfId="0" applyFont="1" applyFill="1" applyBorder="1" applyAlignment="1">
      <alignment horizontal="center" vertical="center"/>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lignment vertical="center" wrapText="1"/>
    </xf>
    <xf numFmtId="0" fontId="35" fillId="0" borderId="1" xfId="0" applyFont="1" applyBorder="1" applyAlignment="1">
      <alignment vertical="center" wrapText="1"/>
    </xf>
    <xf numFmtId="0" fontId="11" fillId="19" borderId="1" xfId="0" applyFont="1" applyFill="1" applyBorder="1" applyAlignment="1">
      <alignment horizontal="left" vertical="center" wrapText="1"/>
    </xf>
    <xf numFmtId="0" fontId="35" fillId="0" borderId="10" xfId="0" applyFont="1" applyBorder="1" applyAlignment="1">
      <alignment horizontal="left" vertical="center" wrapText="1"/>
    </xf>
    <xf numFmtId="0" fontId="33"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8" fillId="0" borderId="0" xfId="0" applyFont="1" applyAlignment="1">
      <alignment horizontal="center" vertical="center"/>
    </xf>
    <xf numFmtId="0" fontId="32"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1" fillId="0" borderId="1" xfId="10" applyNumberFormat="1" applyFont="1" applyBorder="1" applyAlignment="1">
      <alignment vertical="center"/>
    </xf>
    <xf numFmtId="173" fontId="21" fillId="0" borderId="8" xfId="10" applyNumberFormat="1" applyFont="1" applyBorder="1" applyAlignment="1">
      <alignment vertical="center"/>
    </xf>
    <xf numFmtId="173" fontId="21" fillId="0" borderId="31" xfId="10" applyNumberFormat="1" applyFont="1" applyBorder="1" applyAlignment="1">
      <alignment vertical="center"/>
    </xf>
    <xf numFmtId="173" fontId="21" fillId="0" borderId="19" xfId="10" applyNumberFormat="1" applyFont="1" applyBorder="1" applyAlignment="1">
      <alignment vertical="center"/>
    </xf>
    <xf numFmtId="173" fontId="21" fillId="0" borderId="4" xfId="10" applyNumberFormat="1" applyFont="1" applyBorder="1" applyAlignment="1">
      <alignment vertical="center"/>
    </xf>
    <xf numFmtId="173" fontId="21" fillId="0" borderId="2" xfId="10" applyNumberFormat="1" applyFont="1" applyBorder="1" applyAlignment="1">
      <alignment vertical="center"/>
    </xf>
    <xf numFmtId="173" fontId="21" fillId="0" borderId="32" xfId="10" applyNumberFormat="1" applyFont="1" applyBorder="1" applyAlignment="1">
      <alignment vertical="center"/>
    </xf>
    <xf numFmtId="173" fontId="21" fillId="0" borderId="20" xfId="10" applyNumberFormat="1" applyFont="1" applyBorder="1" applyAlignment="1">
      <alignment vertical="center"/>
    </xf>
    <xf numFmtId="9" fontId="21" fillId="0" borderId="21" xfId="28" applyFont="1" applyBorder="1" applyAlignment="1">
      <alignment vertical="center"/>
    </xf>
    <xf numFmtId="9" fontId="21" fillId="0" borderId="9" xfId="28" applyFont="1" applyBorder="1" applyAlignment="1">
      <alignment vertical="center"/>
    </xf>
    <xf numFmtId="9" fontId="21" fillId="0" borderId="33" xfId="28" applyFont="1" applyBorder="1" applyAlignment="1">
      <alignment vertical="center"/>
    </xf>
    <xf numFmtId="9" fontId="21"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1" fillId="0" borderId="2" xfId="28" applyFont="1" applyBorder="1" applyAlignment="1">
      <alignment vertical="center"/>
    </xf>
    <xf numFmtId="0" fontId="12" fillId="9" borderId="2" xfId="0" applyFont="1" applyFill="1" applyBorder="1" applyAlignment="1">
      <alignment horizontal="center" vertical="center" wrapText="1"/>
    </xf>
    <xf numFmtId="9" fontId="35" fillId="9" borderId="1" xfId="28" applyFont="1" applyFill="1" applyBorder="1" applyAlignment="1">
      <alignment horizontal="center" vertical="center" wrapText="1"/>
    </xf>
    <xf numFmtId="9" fontId="33" fillId="0" borderId="0" xfId="28" applyFont="1" applyAlignment="1">
      <alignment vertical="center"/>
    </xf>
    <xf numFmtId="0" fontId="35" fillId="21" borderId="1" xfId="0" applyFont="1" applyFill="1" applyBorder="1" applyAlignment="1">
      <alignment horizontal="left" vertical="center"/>
    </xf>
    <xf numFmtId="0" fontId="35" fillId="0" borderId="1" xfId="0" applyFont="1" applyBorder="1" applyAlignment="1">
      <alignment horizontal="left" vertical="center"/>
    </xf>
    <xf numFmtId="0" fontId="35"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33" fillId="0" borderId="2" xfId="0" applyFont="1" applyBorder="1" applyAlignment="1">
      <alignment horizontal="left" vertical="center"/>
    </xf>
    <xf numFmtId="0" fontId="33" fillId="0" borderId="56" xfId="0" applyFont="1" applyBorder="1" applyAlignment="1">
      <alignment horizontal="left" vertical="center"/>
    </xf>
    <xf numFmtId="0" fontId="33" fillId="0" borderId="5" xfId="0" applyFont="1" applyBorder="1" applyAlignment="1">
      <alignment horizontal="left" vertical="center"/>
    </xf>
    <xf numFmtId="0" fontId="12" fillId="19" borderId="76" xfId="22" applyFont="1" applyFill="1" applyBorder="1" applyAlignment="1">
      <alignment vertical="center" wrapText="1"/>
    </xf>
    <xf numFmtId="0" fontId="12" fillId="19" borderId="77" xfId="22" applyFont="1" applyFill="1" applyBorder="1" applyAlignment="1">
      <alignment vertical="center" wrapText="1"/>
    </xf>
    <xf numFmtId="0" fontId="33" fillId="25" borderId="1" xfId="0" applyFont="1" applyFill="1" applyBorder="1" applyAlignment="1">
      <alignment horizontal="center" vertical="center" wrapText="1"/>
    </xf>
    <xf numFmtId="0" fontId="36" fillId="9" borderId="1" xfId="0" applyFont="1" applyFill="1" applyBorder="1" applyAlignment="1">
      <alignment horizontal="center" vertical="center" wrapText="1"/>
    </xf>
    <xf numFmtId="0" fontId="33" fillId="0" borderId="0" xfId="0" applyFont="1" applyAlignment="1">
      <alignment horizontal="center" vertical="center" wrapText="1"/>
    </xf>
    <xf numFmtId="0" fontId="37" fillId="0" borderId="1" xfId="0" applyFont="1" applyBorder="1" applyAlignment="1">
      <alignment vertical="center" wrapText="1"/>
    </xf>
    <xf numFmtId="0" fontId="36" fillId="9" borderId="1" xfId="0" applyFont="1" applyFill="1" applyBorder="1" applyAlignment="1">
      <alignment horizontal="left" vertical="center" wrapText="1"/>
    </xf>
    <xf numFmtId="0" fontId="33" fillId="25" borderId="1" xfId="0" applyFont="1" applyFill="1" applyBorder="1" applyAlignment="1">
      <alignment horizontal="left" vertical="center" wrapText="1"/>
    </xf>
    <xf numFmtId="0" fontId="33" fillId="0" borderId="2" xfId="0" applyFont="1" applyBorder="1" applyAlignment="1">
      <alignment horizontal="left" vertical="center" wrapText="1"/>
    </xf>
    <xf numFmtId="41" fontId="33" fillId="0" borderId="1" xfId="12" applyFont="1" applyFill="1" applyBorder="1" applyAlignment="1">
      <alignment vertical="center" wrapText="1"/>
    </xf>
    <xf numFmtId="0" fontId="33" fillId="0" borderId="0" xfId="0" applyFont="1" applyAlignment="1">
      <alignment vertical="center" wrapText="1"/>
    </xf>
    <xf numFmtId="0" fontId="37" fillId="0" borderId="0" xfId="0" applyFont="1" applyAlignment="1">
      <alignment vertical="center" wrapText="1"/>
    </xf>
    <xf numFmtId="41" fontId="33" fillId="25" borderId="1" xfId="12" applyFont="1" applyFill="1" applyBorder="1" applyAlignment="1">
      <alignment vertical="center" wrapText="1"/>
    </xf>
    <xf numFmtId="0" fontId="37" fillId="25" borderId="1" xfId="0" applyFont="1" applyFill="1" applyBorder="1" applyAlignment="1">
      <alignment vertical="center" wrapText="1"/>
    </xf>
    <xf numFmtId="0" fontId="35" fillId="0" borderId="0" xfId="0" applyFont="1" applyAlignment="1">
      <alignment horizontal="left" vertical="center" wrapText="1"/>
    </xf>
    <xf numFmtId="0" fontId="35" fillId="9" borderId="1" xfId="0" applyFont="1" applyFill="1" applyBorder="1" applyAlignment="1">
      <alignment vertical="center" wrapText="1"/>
    </xf>
    <xf numFmtId="41" fontId="33" fillId="0" borderId="2" xfId="12" applyFont="1" applyFill="1" applyBorder="1" applyAlignment="1">
      <alignment vertical="center" wrapText="1"/>
    </xf>
    <xf numFmtId="49" fontId="33" fillId="25" borderId="2" xfId="12" applyNumberFormat="1" applyFont="1" applyFill="1" applyBorder="1" applyAlignment="1">
      <alignment vertical="center" wrapText="1"/>
    </xf>
    <xf numFmtId="0" fontId="33" fillId="24" borderId="1" xfId="0" applyFont="1" applyFill="1" applyBorder="1" applyAlignment="1">
      <alignment horizontal="left" vertical="center" wrapText="1"/>
    </xf>
    <xf numFmtId="49" fontId="33" fillId="0" borderId="2" xfId="12" applyNumberFormat="1" applyFont="1" applyFill="1" applyBorder="1" applyAlignment="1">
      <alignment vertical="center" wrapText="1"/>
    </xf>
    <xf numFmtId="49" fontId="33" fillId="0" borderId="1" xfId="12" applyNumberFormat="1" applyFont="1" applyFill="1" applyBorder="1" applyAlignment="1">
      <alignment vertical="center" wrapText="1"/>
    </xf>
    <xf numFmtId="0" fontId="33" fillId="0" borderId="0" xfId="0" applyFont="1" applyAlignment="1">
      <alignment horizontal="left" vertical="center" wrapText="1"/>
    </xf>
    <xf numFmtId="0" fontId="33" fillId="19" borderId="0" xfId="0" applyFont="1" applyFill="1" applyAlignment="1">
      <alignment horizontal="center" vertical="center"/>
    </xf>
    <xf numFmtId="9" fontId="12" fillId="0" borderId="1" xfId="22" applyNumberFormat="1" applyFont="1" applyBorder="1" applyAlignment="1">
      <alignment horizontal="center" vertical="center" wrapText="1"/>
    </xf>
    <xf numFmtId="9" fontId="12" fillId="0" borderId="19" xfId="22" applyNumberFormat="1" applyFont="1" applyBorder="1" applyAlignment="1">
      <alignment horizontal="center" vertical="center" wrapText="1"/>
    </xf>
    <xf numFmtId="173" fontId="0" fillId="0" borderId="0" xfId="0" applyNumberFormat="1" applyAlignment="1">
      <alignment vertical="center"/>
    </xf>
    <xf numFmtId="169" fontId="21" fillId="0" borderId="1" xfId="10" applyFont="1" applyBorder="1" applyAlignment="1">
      <alignment vertical="center"/>
    </xf>
    <xf numFmtId="0" fontId="43" fillId="0" borderId="0" xfId="0" applyFont="1"/>
    <xf numFmtId="0" fontId="43" fillId="0" borderId="4" xfId="0" applyFont="1" applyBorder="1" applyAlignment="1">
      <alignment horizontal="center" vertical="center" wrapText="1"/>
    </xf>
    <xf numFmtId="0" fontId="2" fillId="0" borderId="31" xfId="22" applyBorder="1" applyAlignment="1">
      <alignment horizontal="left" vertical="center" wrapText="1"/>
    </xf>
    <xf numFmtId="179" fontId="43" fillId="0" borderId="4" xfId="14" applyNumberFormat="1" applyFont="1" applyBorder="1" applyAlignment="1">
      <alignment horizontal="center" vertical="center" wrapText="1"/>
    </xf>
    <xf numFmtId="1" fontId="43" fillId="0" borderId="4" xfId="0" applyNumberFormat="1" applyFont="1" applyBorder="1" applyAlignment="1">
      <alignment horizontal="center" vertical="center" wrapText="1"/>
    </xf>
    <xf numFmtId="1" fontId="43" fillId="0" borderId="0" xfId="0" applyNumberFormat="1" applyFont="1" applyAlignment="1">
      <alignment horizontal="center" vertical="center" wrapText="1"/>
    </xf>
    <xf numFmtId="1" fontId="44" fillId="0" borderId="1" xfId="0" applyNumberFormat="1" applyFont="1" applyBorder="1" applyAlignment="1">
      <alignment horizontal="center" vertical="center" wrapText="1"/>
    </xf>
    <xf numFmtId="49" fontId="44" fillId="0" borderId="1" xfId="0" applyNumberFormat="1" applyFont="1" applyBorder="1" applyAlignment="1">
      <alignment horizontal="center" vertical="center"/>
    </xf>
    <xf numFmtId="49" fontId="44" fillId="0" borderId="1" xfId="28" applyNumberFormat="1" applyFont="1" applyBorder="1" applyAlignment="1">
      <alignment horizontal="center" vertical="center"/>
    </xf>
    <xf numFmtId="49" fontId="44" fillId="0" borderId="1" xfId="10" applyNumberFormat="1" applyFont="1" applyBorder="1" applyAlignment="1">
      <alignment horizontal="center" vertical="center"/>
    </xf>
    <xf numFmtId="43" fontId="43" fillId="0" borderId="0" xfId="28" applyNumberFormat="1" applyFont="1"/>
    <xf numFmtId="0" fontId="43" fillId="0" borderId="1" xfId="0" applyFont="1" applyBorder="1" applyAlignment="1">
      <alignment horizontal="center" vertical="center" wrapText="1"/>
    </xf>
    <xf numFmtId="0" fontId="43" fillId="0" borderId="1" xfId="0" applyFont="1" applyBorder="1" applyAlignment="1">
      <alignment horizontal="justify" vertical="top" wrapText="1"/>
    </xf>
    <xf numFmtId="1" fontId="43" fillId="0" borderId="1" xfId="0" applyNumberFormat="1" applyFont="1" applyBorder="1" applyAlignment="1">
      <alignment horizontal="left" vertical="center" wrapText="1"/>
    </xf>
    <xf numFmtId="43" fontId="43" fillId="0" borderId="1" xfId="0" applyNumberFormat="1" applyFont="1" applyBorder="1" applyAlignment="1">
      <alignment vertical="center"/>
    </xf>
    <xf numFmtId="179" fontId="43" fillId="0" borderId="1" xfId="0" applyNumberFormat="1" applyFont="1" applyBorder="1"/>
    <xf numFmtId="1" fontId="43" fillId="0" borderId="1" xfId="0" applyNumberFormat="1" applyFont="1" applyBorder="1"/>
    <xf numFmtId="1" fontId="43" fillId="0" borderId="0" xfId="0" applyNumberFormat="1" applyFont="1"/>
    <xf numFmtId="1" fontId="43" fillId="0" borderId="1" xfId="0" applyNumberFormat="1" applyFont="1" applyBorder="1" applyAlignment="1">
      <alignment vertical="center"/>
    </xf>
    <xf numFmtId="2" fontId="43" fillId="0" borderId="1" xfId="28" applyNumberFormat="1" applyFont="1" applyBorder="1" applyAlignment="1">
      <alignment vertical="center"/>
    </xf>
    <xf numFmtId="2" fontId="43" fillId="0" borderId="1" xfId="0" applyNumberFormat="1" applyFont="1" applyBorder="1" applyAlignment="1">
      <alignment vertical="center"/>
    </xf>
    <xf numFmtId="0" fontId="43" fillId="0" borderId="1" xfId="0" applyFont="1" applyBorder="1" applyAlignment="1">
      <alignment vertical="center"/>
    </xf>
    <xf numFmtId="0" fontId="43" fillId="0" borderId="0" xfId="0" applyFont="1" applyAlignment="1">
      <alignment horizontal="center"/>
    </xf>
    <xf numFmtId="179" fontId="43" fillId="0" borderId="0" xfId="0" applyNumberFormat="1" applyFont="1"/>
    <xf numFmtId="169" fontId="43" fillId="0" borderId="1" xfId="10" applyFont="1" applyFill="1" applyBorder="1" applyAlignment="1">
      <alignment vertical="center"/>
    </xf>
    <xf numFmtId="169" fontId="21" fillId="0" borderId="1" xfId="10" applyFont="1" applyFill="1" applyBorder="1" applyAlignment="1">
      <alignment vertical="center"/>
    </xf>
    <xf numFmtId="173" fontId="43" fillId="0" borderId="0" xfId="10" applyNumberFormat="1" applyFont="1"/>
    <xf numFmtId="169" fontId="43" fillId="24" borderId="1" xfId="10" applyFont="1" applyFill="1" applyBorder="1" applyAlignment="1">
      <alignment horizontal="right" vertical="center"/>
    </xf>
    <xf numFmtId="9" fontId="43" fillId="0" borderId="0" xfId="28" applyFont="1"/>
    <xf numFmtId="9" fontId="43" fillId="0" borderId="0" xfId="28" applyFont="1" applyFill="1"/>
    <xf numFmtId="169" fontId="43" fillId="0" borderId="0" xfId="10" applyFont="1" applyFill="1"/>
    <xf numFmtId="9" fontId="43" fillId="24" borderId="0" xfId="28" applyFont="1" applyFill="1"/>
    <xf numFmtId="0" fontId="45" fillId="21" borderId="1" xfId="22" applyFont="1" applyFill="1" applyBorder="1" applyAlignment="1">
      <alignment horizontal="center" vertical="center" wrapText="1"/>
    </xf>
    <xf numFmtId="169" fontId="43" fillId="0" borderId="0" xfId="10" applyFont="1"/>
    <xf numFmtId="0" fontId="42" fillId="0" borderId="1" xfId="22" applyFont="1" applyBorder="1" applyAlignment="1">
      <alignment horizontal="center" vertical="center" wrapText="1"/>
    </xf>
    <xf numFmtId="180" fontId="46" fillId="0" borderId="1" xfId="13" applyNumberFormat="1" applyFont="1" applyFill="1" applyBorder="1" applyAlignment="1">
      <alignment vertical="center" wrapText="1"/>
    </xf>
    <xf numFmtId="181" fontId="46" fillId="0" borderId="1" xfId="13" applyNumberFormat="1" applyFont="1" applyFill="1" applyBorder="1" applyAlignment="1">
      <alignment vertical="center" wrapText="1"/>
    </xf>
    <xf numFmtId="181" fontId="45" fillId="0" borderId="1" xfId="13" applyNumberFormat="1" applyFont="1" applyFill="1" applyBorder="1" applyAlignment="1">
      <alignment vertical="center" wrapText="1"/>
    </xf>
    <xf numFmtId="9" fontId="43" fillId="0" borderId="0" xfId="0" applyNumberFormat="1" applyFont="1"/>
    <xf numFmtId="0" fontId="46" fillId="0" borderId="1" xfId="22" applyFont="1" applyBorder="1" applyAlignment="1">
      <alignment horizontal="center" vertical="center" wrapText="1"/>
    </xf>
    <xf numFmtId="182" fontId="46" fillId="0" borderId="1" xfId="12" applyNumberFormat="1" applyFont="1" applyFill="1" applyBorder="1" applyAlignment="1">
      <alignment vertical="center" wrapText="1"/>
    </xf>
    <xf numFmtId="41" fontId="45" fillId="0" borderId="1" xfId="12" applyFont="1" applyFill="1" applyBorder="1" applyAlignment="1">
      <alignment vertical="center" wrapText="1"/>
    </xf>
    <xf numFmtId="0" fontId="43" fillId="0" borderId="0" xfId="0" applyFont="1" applyAlignment="1">
      <alignment vertical="center"/>
    </xf>
    <xf numFmtId="0" fontId="43" fillId="0" borderId="0" xfId="22" applyFont="1" applyAlignment="1">
      <alignment horizontal="center" vertical="center"/>
    </xf>
    <xf numFmtId="179" fontId="42" fillId="21" borderId="1" xfId="22" applyNumberFormat="1" applyFont="1" applyFill="1" applyBorder="1" applyAlignment="1">
      <alignment vertical="center"/>
    </xf>
    <xf numFmtId="179" fontId="42" fillId="0" borderId="0" xfId="22" applyNumberFormat="1" applyFont="1" applyAlignment="1">
      <alignment vertical="center"/>
    </xf>
    <xf numFmtId="0" fontId="43" fillId="0" borderId="0" xfId="22" applyFont="1" applyAlignment="1">
      <alignment vertical="center"/>
    </xf>
    <xf numFmtId="181" fontId="43" fillId="0" borderId="1" xfId="13" applyNumberFormat="1" applyFont="1" applyFill="1" applyBorder="1" applyAlignment="1">
      <alignment horizontal="center" vertical="center" wrapText="1"/>
    </xf>
    <xf numFmtId="181" fontId="43" fillId="0" borderId="1" xfId="13" applyNumberFormat="1" applyFont="1" applyFill="1" applyBorder="1" applyAlignment="1">
      <alignment vertical="center" wrapText="1"/>
    </xf>
    <xf numFmtId="0" fontId="47" fillId="0" borderId="0" xfId="0" applyFont="1" applyAlignment="1">
      <alignment horizontal="left" vertical="center" wrapText="1" readingOrder="1"/>
    </xf>
    <xf numFmtId="6" fontId="47" fillId="0" borderId="0" xfId="0" applyNumberFormat="1" applyFont="1" applyAlignment="1">
      <alignment horizontal="right" vertical="center" wrapText="1" readingOrder="1"/>
    </xf>
    <xf numFmtId="0" fontId="47" fillId="26" borderId="0" xfId="0" applyFont="1" applyFill="1" applyAlignment="1">
      <alignment horizontal="left" vertical="center" wrapText="1" readingOrder="1"/>
    </xf>
    <xf numFmtId="6" fontId="47" fillId="26" borderId="0" xfId="0" applyNumberFormat="1" applyFont="1" applyFill="1" applyAlignment="1">
      <alignment horizontal="right" vertical="center" wrapText="1" readingOrder="1"/>
    </xf>
    <xf numFmtId="0" fontId="48" fillId="27" borderId="0" xfId="0" applyFont="1" applyFill="1" applyAlignment="1">
      <alignment horizontal="left" vertical="center" wrapText="1" readingOrder="1"/>
    </xf>
    <xf numFmtId="6" fontId="48" fillId="27" borderId="0" xfId="0" applyNumberFormat="1" applyFont="1" applyFill="1" applyAlignment="1">
      <alignment horizontal="right" vertical="center" wrapText="1" readingOrder="1"/>
    </xf>
    <xf numFmtId="6" fontId="43" fillId="0" borderId="0" xfId="0" applyNumberFormat="1" applyFont="1"/>
    <xf numFmtId="0" fontId="49" fillId="0" borderId="0" xfId="0" applyFont="1" applyAlignment="1">
      <alignment horizontal="left" vertical="center" wrapText="1" readingOrder="1"/>
    </xf>
    <xf numFmtId="6" fontId="49" fillId="0" borderId="0" xfId="0" applyNumberFormat="1" applyFont="1" applyAlignment="1">
      <alignment horizontal="right" vertical="center" wrapText="1" readingOrder="1"/>
    </xf>
    <xf numFmtId="43" fontId="43" fillId="0" borderId="0" xfId="0" applyNumberFormat="1" applyFont="1"/>
    <xf numFmtId="9" fontId="0" fillId="0" borderId="0" xfId="0" applyNumberFormat="1" applyAlignment="1">
      <alignment vertical="center"/>
    </xf>
    <xf numFmtId="9" fontId="0" fillId="0" borderId="0" xfId="28" applyFont="1" applyAlignment="1">
      <alignment vertical="center"/>
    </xf>
    <xf numFmtId="9" fontId="33" fillId="0" borderId="1" xfId="28" applyFont="1" applyBorder="1" applyAlignment="1">
      <alignment vertical="center" wrapText="1"/>
    </xf>
    <xf numFmtId="0" fontId="33" fillId="0" borderId="1" xfId="28" applyNumberFormat="1" applyFont="1" applyBorder="1" applyAlignment="1">
      <alignment vertical="center" wrapText="1"/>
    </xf>
    <xf numFmtId="0" fontId="39" fillId="0" borderId="1" xfId="28" applyNumberFormat="1" applyFont="1" applyBorder="1" applyAlignment="1">
      <alignment vertical="center" wrapText="1"/>
    </xf>
    <xf numFmtId="169" fontId="33" fillId="0" borderId="1" xfId="10" applyFont="1" applyBorder="1" applyAlignment="1">
      <alignment horizontal="center" vertical="center" wrapText="1"/>
    </xf>
    <xf numFmtId="169" fontId="33" fillId="0" borderId="1" xfId="10" applyFont="1" applyBorder="1" applyAlignment="1">
      <alignment vertical="center" wrapText="1"/>
    </xf>
    <xf numFmtId="173" fontId="33" fillId="0" borderId="1" xfId="10" applyNumberFormat="1" applyFont="1" applyBorder="1" applyAlignment="1">
      <alignment vertical="center" wrapText="1"/>
    </xf>
    <xf numFmtId="9" fontId="33" fillId="0" borderId="1" xfId="0" applyNumberFormat="1" applyFont="1" applyBorder="1" applyAlignment="1">
      <alignment vertical="center" wrapText="1"/>
    </xf>
    <xf numFmtId="169" fontId="33" fillId="0" borderId="56" xfId="10" applyFont="1" applyBorder="1" applyAlignment="1">
      <alignment horizontal="left" vertical="center"/>
    </xf>
    <xf numFmtId="169" fontId="33" fillId="0" borderId="0" xfId="10" applyFont="1" applyAlignment="1">
      <alignment vertical="center"/>
    </xf>
    <xf numFmtId="169" fontId="21" fillId="0" borderId="0" xfId="10" applyFont="1" applyBorder="1" applyAlignment="1">
      <alignment vertical="center"/>
    </xf>
    <xf numFmtId="183" fontId="21" fillId="0" borderId="0" xfId="10" applyNumberFormat="1" applyFont="1" applyBorder="1" applyAlignment="1">
      <alignment vertical="center"/>
    </xf>
    <xf numFmtId="183" fontId="0" fillId="0" borderId="0" xfId="10" applyNumberFormat="1" applyFont="1" applyAlignment="1">
      <alignment vertical="center"/>
    </xf>
    <xf numFmtId="184" fontId="0" fillId="0" borderId="0" xfId="0" applyNumberFormat="1" applyAlignment="1">
      <alignment vertical="center"/>
    </xf>
    <xf numFmtId="0" fontId="12" fillId="0" borderId="78" xfId="22" applyFont="1" applyBorder="1" applyAlignment="1">
      <alignment horizontal="left" vertical="center" wrapText="1"/>
    </xf>
    <xf numFmtId="173" fontId="12" fillId="0" borderId="35" xfId="10" applyNumberFormat="1" applyFont="1" applyFill="1" applyBorder="1" applyAlignment="1" applyProtection="1">
      <alignment horizontal="center" vertical="center" wrapText="1"/>
    </xf>
    <xf numFmtId="0" fontId="12" fillId="0" borderId="35" xfId="22" applyFont="1" applyBorder="1" applyAlignment="1">
      <alignment horizontal="left" vertical="center" wrapText="1"/>
    </xf>
    <xf numFmtId="9" fontId="34" fillId="0" borderId="35" xfId="30" applyFont="1" applyFill="1" applyBorder="1" applyAlignment="1" applyProtection="1">
      <alignment vertical="center" wrapText="1"/>
    </xf>
    <xf numFmtId="174" fontId="12" fillId="0" borderId="35" xfId="28" applyNumberFormat="1" applyFont="1" applyFill="1" applyBorder="1" applyAlignment="1" applyProtection="1">
      <alignment vertical="center" wrapText="1"/>
    </xf>
    <xf numFmtId="9" fontId="12" fillId="0" borderId="35" xfId="28" applyFont="1" applyFill="1" applyBorder="1" applyAlignment="1" applyProtection="1">
      <alignment horizontal="center" vertical="center" wrapText="1"/>
    </xf>
    <xf numFmtId="9" fontId="34" fillId="0" borderId="64" xfId="30" applyFont="1" applyFill="1" applyBorder="1" applyAlignment="1" applyProtection="1">
      <alignment horizontal="center" vertical="center" wrapText="1"/>
    </xf>
    <xf numFmtId="9" fontId="34" fillId="0" borderId="0" xfId="30" applyFont="1" applyFill="1" applyBorder="1" applyAlignment="1" applyProtection="1">
      <alignment horizontal="center" vertical="center" wrapText="1"/>
    </xf>
    <xf numFmtId="9" fontId="34" fillId="0" borderId="14" xfId="30" applyFont="1" applyFill="1" applyBorder="1" applyAlignment="1" applyProtection="1">
      <alignment horizontal="center" vertical="center" wrapText="1"/>
    </xf>
    <xf numFmtId="9" fontId="32" fillId="0" borderId="0" xfId="28" applyFont="1" applyFill="1" applyBorder="1" applyAlignment="1">
      <alignment horizontal="center" vertical="center"/>
    </xf>
    <xf numFmtId="166" fontId="21" fillId="0" borderId="0" xfId="15" applyFont="1" applyFill="1" applyAlignment="1">
      <alignment vertical="center"/>
    </xf>
    <xf numFmtId="9" fontId="12" fillId="0" borderId="35" xfId="28" applyFont="1" applyFill="1" applyBorder="1" applyAlignment="1" applyProtection="1">
      <alignment horizontal="right" vertical="center" wrapText="1"/>
    </xf>
    <xf numFmtId="169" fontId="35" fillId="0" borderId="1" xfId="10" applyFont="1" applyFill="1" applyBorder="1" applyAlignment="1">
      <alignment vertical="center" wrapText="1"/>
    </xf>
    <xf numFmtId="0" fontId="33" fillId="0" borderId="22" xfId="0" applyFont="1" applyBorder="1" applyAlignment="1">
      <alignment horizontal="left" vertical="center"/>
    </xf>
    <xf numFmtId="0" fontId="11" fillId="0" borderId="42"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39"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20" fillId="0" borderId="46" xfId="0" applyFont="1" applyBorder="1" applyAlignment="1">
      <alignment horizontal="left" vertical="center" wrapText="1"/>
    </xf>
    <xf numFmtId="0" fontId="20" fillId="0" borderId="47" xfId="0" applyFont="1" applyBorder="1" applyAlignment="1">
      <alignment horizontal="left" vertical="center" wrapText="1"/>
    </xf>
    <xf numFmtId="0" fontId="20" fillId="0" borderId="48" xfId="0" applyFont="1" applyBorder="1" applyAlignment="1">
      <alignment horizontal="left" vertical="center" wrapText="1"/>
    </xf>
    <xf numFmtId="0" fontId="20" fillId="0" borderId="5" xfId="0" applyFont="1" applyBorder="1" applyAlignment="1">
      <alignment horizontal="left" vertical="center" wrapText="1"/>
    </xf>
    <xf numFmtId="0" fontId="20" fillId="0" borderId="1" xfId="0" applyFont="1" applyBorder="1" applyAlignment="1">
      <alignment horizontal="left" vertical="center" wrapText="1"/>
    </xf>
    <xf numFmtId="0" fontId="20" fillId="0" borderId="9" xfId="0" applyFont="1" applyBorder="1" applyAlignment="1">
      <alignment horizontal="left" vertical="center" wrapText="1"/>
    </xf>
    <xf numFmtId="0" fontId="12" fillId="0" borderId="40" xfId="22" applyFont="1" applyBorder="1" applyAlignment="1">
      <alignment horizontal="center" vertical="center" wrapText="1"/>
    </xf>
    <xf numFmtId="0" fontId="12" fillId="0" borderId="47" xfId="22" applyFont="1" applyBorder="1" applyAlignment="1">
      <alignment horizontal="center" vertical="center" wrapText="1"/>
    </xf>
    <xf numFmtId="0" fontId="12" fillId="0" borderId="48"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41" fillId="0" borderId="49"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12" fillId="20" borderId="42"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9"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42" xfId="22" applyFont="1" applyBorder="1" applyAlignment="1">
      <alignment horizontal="left" vertical="center" wrapText="1"/>
    </xf>
    <xf numFmtId="0" fontId="12" fillId="0" borderId="11" xfId="22" applyFont="1" applyBorder="1" applyAlignment="1">
      <alignment horizontal="left" vertical="center" wrapText="1"/>
    </xf>
    <xf numFmtId="0" fontId="12" fillId="0" borderId="12" xfId="22" applyFont="1" applyBorder="1" applyAlignment="1">
      <alignment horizontal="left" vertical="center" wrapText="1"/>
    </xf>
    <xf numFmtId="0" fontId="12" fillId="0" borderId="13" xfId="22" applyFont="1" applyBorder="1" applyAlignment="1">
      <alignment horizontal="left" vertical="center" wrapText="1"/>
    </xf>
    <xf numFmtId="0" fontId="12" fillId="0" borderId="0" xfId="22" applyFont="1" applyAlignment="1">
      <alignment horizontal="left" vertical="center" wrapText="1"/>
    </xf>
    <xf numFmtId="0" fontId="12" fillId="0" borderId="14" xfId="22" applyFont="1" applyBorder="1" applyAlignment="1">
      <alignment horizontal="left" vertical="center" wrapText="1"/>
    </xf>
    <xf numFmtId="0" fontId="12" fillId="0" borderId="39" xfId="22" applyFont="1" applyBorder="1" applyAlignment="1">
      <alignment horizontal="left" vertical="center" wrapText="1"/>
    </xf>
    <xf numFmtId="0" fontId="12" fillId="0" borderId="15" xfId="22" applyFont="1" applyBorder="1" applyAlignment="1">
      <alignment horizontal="left" vertical="center" wrapText="1"/>
    </xf>
    <xf numFmtId="0" fontId="12" fillId="0" borderId="16" xfId="22" applyFont="1" applyBorder="1" applyAlignment="1">
      <alignment horizontal="left" vertical="center" wrapText="1"/>
    </xf>
    <xf numFmtId="0" fontId="40" fillId="0" borderId="43" xfId="0" applyFont="1" applyBorder="1" applyAlignment="1">
      <alignment horizontal="center" vertical="center"/>
    </xf>
    <xf numFmtId="0" fontId="40" fillId="0" borderId="44" xfId="0" applyFont="1" applyBorder="1" applyAlignment="1">
      <alignment horizontal="center" vertical="center"/>
    </xf>
    <xf numFmtId="0" fontId="40" fillId="0" borderId="45"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32" fillId="0" borderId="42" xfId="0" applyNumberFormat="1"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39" xfId="0" applyFont="1" applyBorder="1" applyAlignment="1">
      <alignment horizontal="center" vertical="center"/>
    </xf>
    <xf numFmtId="0" fontId="32" fillId="0" borderId="16" xfId="0" applyFont="1" applyBorder="1" applyAlignment="1">
      <alignment horizontal="center" vertical="center"/>
    </xf>
    <xf numFmtId="0" fontId="32" fillId="0" borderId="50" xfId="0" applyFont="1" applyBorder="1" applyAlignment="1">
      <alignment horizontal="center" vertical="center" wrapText="1"/>
    </xf>
    <xf numFmtId="0" fontId="32" fillId="0" borderId="51" xfId="0"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32" fillId="0" borderId="52" xfId="0" applyFont="1" applyBorder="1" applyAlignment="1">
      <alignment horizontal="center" vertical="center" wrapText="1"/>
    </xf>
    <xf numFmtId="0" fontId="32"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32" fillId="0" borderId="53" xfId="0" applyFont="1" applyBorder="1" applyAlignment="1">
      <alignment horizontal="center" vertical="center" wrapText="1"/>
    </xf>
    <xf numFmtId="0" fontId="32"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12" fillId="20" borderId="36" xfId="22" applyFont="1" applyFill="1" applyBorder="1" applyAlignment="1">
      <alignment horizontal="left" vertical="center" wrapText="1"/>
    </xf>
    <xf numFmtId="0" fontId="12" fillId="20" borderId="38" xfId="22" applyFont="1" applyFill="1" applyBorder="1" applyAlignment="1">
      <alignment horizontal="left" vertical="center" wrapText="1"/>
    </xf>
    <xf numFmtId="0" fontId="12" fillId="0" borderId="36" xfId="22" applyFont="1" applyBorder="1" applyAlignment="1">
      <alignment horizontal="left" vertical="center" wrapText="1"/>
    </xf>
    <xf numFmtId="0" fontId="12" fillId="0" borderId="37" xfId="22" applyFont="1" applyBorder="1" applyAlignment="1">
      <alignment horizontal="left" vertical="center" wrapText="1"/>
    </xf>
    <xf numFmtId="0" fontId="12" fillId="0" borderId="38" xfId="22" applyFont="1" applyBorder="1" applyAlignment="1">
      <alignment horizontal="left" vertical="center" wrapText="1"/>
    </xf>
    <xf numFmtId="0" fontId="12" fillId="20" borderId="36"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38" xfId="22" applyFont="1" applyFill="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2" fillId="20" borderId="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19" borderId="15" xfId="22" applyFont="1" applyFill="1" applyBorder="1" applyAlignment="1">
      <alignment horizontal="left" vertical="center" wrapText="1"/>
    </xf>
    <xf numFmtId="169" fontId="12" fillId="0" borderId="36" xfId="10" applyFont="1" applyFill="1" applyBorder="1" applyAlignment="1" applyProtection="1">
      <alignment horizontal="center" vertical="center" wrapText="1"/>
    </xf>
    <xf numFmtId="169" fontId="12" fillId="0" borderId="38" xfId="10" applyFont="1" applyFill="1" applyBorder="1" applyAlignment="1" applyProtection="1">
      <alignment horizontal="center" vertical="center" wrapText="1"/>
    </xf>
    <xf numFmtId="9" fontId="12" fillId="0" borderId="36" xfId="22" applyNumberFormat="1" applyFont="1" applyBorder="1" applyAlignment="1">
      <alignment horizontal="center" vertical="center" wrapText="1"/>
    </xf>
    <xf numFmtId="9" fontId="12" fillId="0" borderId="38" xfId="22" applyNumberFormat="1" applyFont="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40" xfId="22" applyFont="1" applyFill="1" applyBorder="1" applyAlignment="1">
      <alignment horizontal="center" vertical="center" wrapText="1"/>
    </xf>
    <xf numFmtId="0" fontId="12" fillId="20" borderId="41"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19" borderId="40"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47" xfId="22" applyFont="1" applyFill="1" applyBorder="1" applyAlignment="1">
      <alignment horizontal="center" vertical="center" wrapText="1"/>
    </xf>
    <xf numFmtId="0" fontId="12" fillId="19" borderId="48"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3" fontId="12" fillId="0" borderId="55"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34" fillId="0" borderId="1" xfId="22" applyFont="1" applyBorder="1" applyAlignment="1">
      <alignment horizontal="left" vertical="center" wrapText="1"/>
    </xf>
    <xf numFmtId="0" fontId="34" fillId="0" borderId="9" xfId="22" applyFont="1" applyBorder="1" applyAlignment="1">
      <alignment horizontal="left" vertical="center" wrapText="1"/>
    </xf>
    <xf numFmtId="0" fontId="11" fillId="20" borderId="1" xfId="22" applyFont="1" applyFill="1" applyBorder="1" applyAlignment="1">
      <alignment horizontal="center" vertical="center" wrapText="1"/>
    </xf>
    <xf numFmtId="2" fontId="11" fillId="0" borderId="32" xfId="22" applyNumberFormat="1" applyFont="1" applyBorder="1" applyAlignment="1">
      <alignment horizontal="left" vertical="center" wrapText="1"/>
    </xf>
    <xf numFmtId="2" fontId="11" fillId="0" borderId="8" xfId="22" applyNumberFormat="1" applyFont="1" applyBorder="1" applyAlignment="1">
      <alignment horizontal="left" vertical="center" wrapText="1"/>
    </xf>
    <xf numFmtId="9" fontId="11" fillId="0" borderId="35" xfId="28" applyFont="1" applyFill="1" applyBorder="1" applyAlignment="1" applyProtection="1">
      <alignment horizontal="center" vertical="center" wrapText="1"/>
    </xf>
    <xf numFmtId="9" fontId="11" fillId="0" borderId="4" xfId="28" applyFont="1" applyFill="1" applyBorder="1" applyAlignment="1" applyProtection="1">
      <alignment horizontal="center" vertical="center" wrapText="1"/>
    </xf>
    <xf numFmtId="9" fontId="34" fillId="0" borderId="55" xfId="22" applyNumberFormat="1" applyFont="1" applyBorder="1" applyAlignment="1">
      <alignment horizontal="left" vertical="center" wrapText="1"/>
    </xf>
    <xf numFmtId="9" fontId="34" fillId="0" borderId="22" xfId="22" applyNumberFormat="1" applyFont="1" applyBorder="1" applyAlignment="1">
      <alignment horizontal="left" vertical="center" wrapText="1"/>
    </xf>
    <xf numFmtId="9" fontId="34" fillId="0" borderId="61" xfId="22" applyNumberFormat="1" applyFont="1" applyBorder="1" applyAlignment="1">
      <alignment horizontal="left" vertical="center" wrapText="1"/>
    </xf>
    <xf numFmtId="9" fontId="34" fillId="0" borderId="64" xfId="22" applyNumberFormat="1" applyFont="1" applyBorder="1" applyAlignment="1">
      <alignment horizontal="left" vertical="center" wrapText="1"/>
    </xf>
    <xf numFmtId="9" fontId="34" fillId="0" borderId="0" xfId="22" applyNumberFormat="1" applyFont="1" applyAlignment="1">
      <alignment horizontal="left" vertical="center" wrapText="1"/>
    </xf>
    <xf numFmtId="9" fontId="34" fillId="0" borderId="14" xfId="22" applyNumberFormat="1" applyFont="1" applyBorder="1" applyAlignment="1">
      <alignment horizontal="left"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57" xfId="22" applyFont="1" applyBorder="1" applyAlignment="1">
      <alignment horizontal="center" vertical="center" wrapText="1"/>
    </xf>
    <xf numFmtId="9" fontId="12" fillId="0" borderId="10" xfId="22" applyNumberFormat="1" applyFont="1" applyBorder="1" applyAlignment="1">
      <alignment horizontal="center" vertical="center" wrapText="1"/>
    </xf>
    <xf numFmtId="0" fontId="12" fillId="0" borderId="58" xfId="22" applyFont="1" applyBorder="1" applyAlignment="1">
      <alignment horizontal="center" vertical="center" wrapText="1"/>
    </xf>
    <xf numFmtId="9" fontId="34" fillId="0" borderId="55" xfId="30" applyFont="1" applyFill="1" applyBorder="1" applyAlignment="1" applyProtection="1">
      <alignment horizontal="center" vertical="center" wrapText="1"/>
    </xf>
    <xf numFmtId="9" fontId="34" fillId="0" borderId="22" xfId="30" applyFont="1" applyFill="1" applyBorder="1" applyAlignment="1" applyProtection="1">
      <alignment horizontal="center" vertical="center" wrapText="1"/>
    </xf>
    <xf numFmtId="9" fontId="34" fillId="0" borderId="23" xfId="30" applyFont="1" applyFill="1" applyBorder="1" applyAlignment="1" applyProtection="1">
      <alignment horizontal="center" vertical="center" wrapText="1"/>
    </xf>
    <xf numFmtId="9" fontId="34" fillId="0" borderId="59" xfId="30" applyFont="1" applyFill="1" applyBorder="1" applyAlignment="1" applyProtection="1">
      <alignment horizontal="center" vertical="center" wrapText="1"/>
    </xf>
    <xf numFmtId="9" fontId="34" fillId="0" borderId="15" xfId="30" applyFont="1" applyFill="1" applyBorder="1" applyAlignment="1" applyProtection="1">
      <alignment horizontal="center" vertical="center" wrapText="1"/>
    </xf>
    <xf numFmtId="9" fontId="34" fillId="0" borderId="60" xfId="30" applyFont="1" applyFill="1" applyBorder="1" applyAlignment="1" applyProtection="1">
      <alignment horizontal="center" vertical="center" wrapText="1"/>
    </xf>
    <xf numFmtId="9" fontId="34" fillId="0" borderId="61" xfId="30" applyFont="1" applyFill="1" applyBorder="1" applyAlignment="1" applyProtection="1">
      <alignment horizontal="center" vertical="center" wrapText="1"/>
    </xf>
    <xf numFmtId="9" fontId="34" fillId="0" borderId="16" xfId="30" applyFont="1" applyFill="1" applyBorder="1" applyAlignment="1" applyProtection="1">
      <alignment horizontal="center" vertical="center" wrapText="1"/>
    </xf>
    <xf numFmtId="0" fontId="12" fillId="20" borderId="62"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63"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2" fontId="11" fillId="0" borderId="18" xfId="22" applyNumberFormat="1" applyFont="1" applyBorder="1" applyAlignment="1">
      <alignment horizontal="left" vertical="center" wrapText="1"/>
    </xf>
    <xf numFmtId="0" fontId="0" fillId="0" borderId="57" xfId="0" applyBorder="1" applyAlignment="1">
      <alignment horizontal="left" vertical="center" wrapText="1"/>
    </xf>
    <xf numFmtId="9" fontId="11" fillId="0" borderId="10" xfId="28" applyFont="1" applyFill="1" applyBorder="1" applyAlignment="1" applyProtection="1">
      <alignment horizontal="center" vertical="center" wrapText="1"/>
    </xf>
    <xf numFmtId="9" fontId="11" fillId="0" borderId="58" xfId="28" applyFont="1" applyFill="1" applyBorder="1" applyAlignment="1" applyProtection="1">
      <alignment horizontal="center" vertical="center" wrapText="1"/>
    </xf>
    <xf numFmtId="9" fontId="34" fillId="0" borderId="55" xfId="22" applyNumberFormat="1" applyFont="1" applyBorder="1" applyAlignment="1">
      <alignment horizontal="center" vertical="center" wrapText="1"/>
    </xf>
    <xf numFmtId="9" fontId="34" fillId="0" borderId="22" xfId="22" applyNumberFormat="1" applyFont="1" applyBorder="1" applyAlignment="1">
      <alignment horizontal="center" vertical="center" wrapText="1"/>
    </xf>
    <xf numFmtId="9" fontId="34" fillId="0" borderId="61" xfId="22" applyNumberFormat="1" applyFont="1" applyBorder="1" applyAlignment="1">
      <alignment horizontal="center" vertical="center" wrapText="1"/>
    </xf>
    <xf numFmtId="9" fontId="34" fillId="0" borderId="59" xfId="22" applyNumberFormat="1" applyFont="1" applyBorder="1" applyAlignment="1">
      <alignment horizontal="center" vertical="center" wrapText="1"/>
    </xf>
    <xf numFmtId="9" fontId="34" fillId="0" borderId="15" xfId="22" applyNumberFormat="1" applyFont="1" applyBorder="1" applyAlignment="1">
      <alignment horizontal="center" vertical="center" wrapText="1"/>
    </xf>
    <xf numFmtId="9" fontId="34" fillId="0" borderId="16" xfId="22" applyNumberFormat="1" applyFont="1" applyBorder="1" applyAlignment="1">
      <alignment horizontal="center" vertical="center" wrapText="1"/>
    </xf>
    <xf numFmtId="9" fontId="34" fillId="0" borderId="64" xfId="22" applyNumberFormat="1" applyFont="1" applyBorder="1" applyAlignment="1">
      <alignment horizontal="center" vertical="center" wrapText="1"/>
    </xf>
    <xf numFmtId="9" fontId="34" fillId="0" borderId="0" xfId="22" applyNumberFormat="1" applyFont="1" applyAlignment="1">
      <alignment horizontal="center" vertical="center" wrapText="1"/>
    </xf>
    <xf numFmtId="9" fontId="34" fillId="0" borderId="14" xfId="22" applyNumberFormat="1" applyFont="1" applyBorder="1" applyAlignment="1">
      <alignment horizontal="center" vertical="center" wrapText="1"/>
    </xf>
    <xf numFmtId="0" fontId="0" fillId="0" borderId="31" xfId="0" applyBorder="1" applyAlignment="1">
      <alignment horizontal="left" vertical="center" wrapText="1"/>
    </xf>
    <xf numFmtId="9" fontId="11" fillId="0" borderId="1" xfId="28" applyFont="1" applyFill="1" applyBorder="1" applyAlignment="1" applyProtection="1">
      <alignment horizontal="center" vertical="center" wrapText="1"/>
    </xf>
    <xf numFmtId="9" fontId="11" fillId="0" borderId="19" xfId="28" applyFont="1" applyFill="1" applyBorder="1" applyAlignment="1" applyProtection="1">
      <alignment horizontal="center" vertical="center" wrapText="1"/>
    </xf>
    <xf numFmtId="9" fontId="34" fillId="0" borderId="1" xfId="22" applyNumberFormat="1" applyFont="1" applyBorder="1" applyAlignment="1">
      <alignment horizontal="center" vertical="center" wrapText="1"/>
    </xf>
    <xf numFmtId="9" fontId="34" fillId="0" borderId="9" xfId="22" applyNumberFormat="1" applyFont="1" applyBorder="1" applyAlignment="1">
      <alignment horizontal="center" vertical="center" wrapText="1"/>
    </xf>
    <xf numFmtId="9" fontId="34" fillId="0" borderId="19" xfId="22" applyNumberFormat="1" applyFont="1" applyBorder="1" applyAlignment="1">
      <alignment horizontal="center" vertical="center" wrapText="1"/>
    </xf>
    <xf numFmtId="9" fontId="34" fillId="0" borderId="33" xfId="22" applyNumberFormat="1" applyFont="1" applyBorder="1" applyAlignment="1">
      <alignment horizontal="center" vertical="center" wrapText="1"/>
    </xf>
    <xf numFmtId="0" fontId="0" fillId="0" borderId="8" xfId="0" applyBorder="1" applyAlignment="1">
      <alignment horizontal="left" vertical="center" wrapText="1"/>
    </xf>
    <xf numFmtId="173" fontId="12" fillId="0" borderId="36" xfId="10" applyNumberFormat="1" applyFont="1" applyFill="1" applyBorder="1" applyAlignment="1" applyProtection="1">
      <alignment vertical="center" wrapText="1"/>
    </xf>
    <xf numFmtId="173" fontId="12" fillId="0" borderId="38" xfId="10" applyNumberFormat="1" applyFont="1" applyFill="1" applyBorder="1" applyAlignment="1" applyProtection="1">
      <alignment vertical="center" wrapText="1"/>
    </xf>
    <xf numFmtId="0" fontId="12" fillId="0" borderId="10" xfId="22"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38" fillId="0" borderId="42"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39" xfId="0" applyFont="1" applyBorder="1" applyAlignment="1">
      <alignment horizontal="center" vertical="center"/>
    </xf>
    <xf numFmtId="0" fontId="38" fillId="0" borderId="16" xfId="0" applyFont="1" applyBorder="1" applyAlignment="1">
      <alignment horizontal="center" vertical="center"/>
    </xf>
    <xf numFmtId="0" fontId="12" fillId="20" borderId="42"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5" fillId="0" borderId="36" xfId="22" applyFont="1" applyBorder="1" applyAlignment="1">
      <alignment horizontal="center" vertical="center" wrapText="1"/>
    </xf>
    <xf numFmtId="0" fontId="15" fillId="0" borderId="37" xfId="22" applyFont="1" applyBorder="1" applyAlignment="1">
      <alignment horizontal="center" vertical="center" wrapText="1"/>
    </xf>
    <xf numFmtId="0" fontId="15" fillId="0" borderId="38" xfId="22" applyFont="1" applyBorder="1" applyAlignment="1">
      <alignment horizontal="center" vertical="center" wrapText="1"/>
    </xf>
    <xf numFmtId="172" fontId="12" fillId="19" borderId="53" xfId="17" applyNumberFormat="1" applyFont="1" applyFill="1" applyBorder="1" applyAlignment="1" applyProtection="1">
      <alignment horizontal="center" vertical="center" wrapText="1"/>
    </xf>
    <xf numFmtId="172" fontId="12" fillId="19" borderId="65" xfId="17" applyNumberFormat="1" applyFont="1" applyFill="1" applyBorder="1" applyAlignment="1" applyProtection="1">
      <alignment horizontal="center" vertical="center" wrapText="1"/>
    </xf>
    <xf numFmtId="172" fontId="12" fillId="19" borderId="49" xfId="17" applyNumberFormat="1" applyFont="1" applyFill="1" applyBorder="1" applyAlignment="1" applyProtection="1">
      <alignment horizontal="center" vertical="center" wrapText="1"/>
    </xf>
    <xf numFmtId="0" fontId="12" fillId="19" borderId="52" xfId="22" applyFont="1" applyFill="1" applyBorder="1" applyAlignment="1">
      <alignment horizontal="center" vertical="center" wrapText="1"/>
    </xf>
    <xf numFmtId="0" fontId="12" fillId="19" borderId="56"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56" xfId="22" applyFont="1" applyBorder="1" applyAlignment="1">
      <alignment horizontal="center" vertical="center" wrapText="1"/>
    </xf>
    <xf numFmtId="0" fontId="12" fillId="0" borderId="5" xfId="22" applyFont="1" applyBorder="1" applyAlignment="1">
      <alignment horizontal="center" vertical="center" wrapText="1"/>
    </xf>
    <xf numFmtId="0" fontId="12" fillId="0" borderId="42"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19" borderId="0" xfId="22" applyFont="1" applyFill="1" applyAlignment="1">
      <alignment horizontal="center" vertical="center" wrapText="1"/>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57" xfId="0" applyBorder="1" applyAlignment="1">
      <alignment vertical="center" wrapText="1"/>
    </xf>
    <xf numFmtId="0" fontId="12" fillId="2" borderId="13"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38" fillId="0" borderId="43" xfId="0" applyFont="1" applyBorder="1" applyAlignment="1">
      <alignment horizontal="center" vertical="center"/>
    </xf>
    <xf numFmtId="0" fontId="38" fillId="0" borderId="45" xfId="0" applyFont="1" applyBorder="1" applyAlignment="1">
      <alignment horizontal="center" vertical="center"/>
    </xf>
    <xf numFmtId="2" fontId="11" fillId="0" borderId="10" xfId="22" applyNumberFormat="1" applyFont="1" applyBorder="1" applyAlignment="1">
      <alignment horizontal="center" vertical="center" wrapText="1"/>
    </xf>
    <xf numFmtId="2" fontId="11" fillId="0" borderId="58" xfId="22" applyNumberFormat="1" applyFont="1" applyBorder="1" applyAlignment="1">
      <alignment horizontal="center" vertical="center" wrapText="1"/>
    </xf>
    <xf numFmtId="0" fontId="11" fillId="0" borderId="36" xfId="22" applyFont="1" applyBorder="1" applyAlignment="1">
      <alignment horizontal="center" vertical="center" wrapText="1"/>
    </xf>
    <xf numFmtId="0" fontId="11" fillId="0" borderId="37" xfId="22" applyFont="1" applyBorder="1" applyAlignment="1">
      <alignment horizontal="center" vertical="center" wrapText="1"/>
    </xf>
    <xf numFmtId="0" fontId="11" fillId="0" borderId="38" xfId="22" applyFont="1" applyBorder="1" applyAlignment="1">
      <alignment horizontal="center" vertical="center" wrapText="1"/>
    </xf>
    <xf numFmtId="0" fontId="11" fillId="0" borderId="43" xfId="22" applyFont="1" applyBorder="1" applyAlignment="1">
      <alignment horizontal="center" vertical="center" wrapText="1"/>
    </xf>
    <xf numFmtId="0" fontId="11" fillId="0" borderId="44" xfId="22" applyFont="1" applyBorder="1" applyAlignment="1">
      <alignment horizontal="center" vertical="center" wrapText="1"/>
    </xf>
    <xf numFmtId="0" fontId="11" fillId="0" borderId="45" xfId="22"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35" fillId="0" borderId="49" xfId="0" applyFont="1" applyBorder="1" applyAlignment="1">
      <alignment horizontal="left" vertical="center" wrapText="1"/>
    </xf>
    <xf numFmtId="0" fontId="35" fillId="0" borderId="19" xfId="0" applyFont="1" applyBorder="1" applyAlignment="1">
      <alignment horizontal="left" vertical="center" wrapText="1"/>
    </xf>
    <xf numFmtId="0" fontId="35" fillId="0" borderId="33" xfId="0" applyFont="1" applyBorder="1" applyAlignment="1">
      <alignment horizontal="left" vertical="center" wrapText="1"/>
    </xf>
    <xf numFmtId="0" fontId="12" fillId="20" borderId="11" xfId="22" applyFont="1" applyFill="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9"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0" borderId="42"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19" borderId="2" xfId="22" applyFont="1" applyFill="1" applyBorder="1" applyAlignment="1">
      <alignment horizontal="center" vertical="center" wrapText="1"/>
    </xf>
    <xf numFmtId="0" fontId="12" fillId="0" borderId="26"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35" fillId="9" borderId="10" xfId="0" applyFont="1" applyFill="1" applyBorder="1" applyAlignment="1">
      <alignment horizontal="center" vertical="center" wrapText="1"/>
    </xf>
    <xf numFmtId="0" fontId="35" fillId="9" borderId="35" xfId="0" applyFont="1" applyFill="1" applyBorder="1" applyAlignment="1">
      <alignment horizontal="center" vertical="center" wrapText="1"/>
    </xf>
    <xf numFmtId="0" fontId="35" fillId="9" borderId="4" xfId="0" applyFont="1" applyFill="1" applyBorder="1" applyAlignment="1">
      <alignment horizontal="center" vertical="center" wrapText="1"/>
    </xf>
    <xf numFmtId="0" fontId="35" fillId="0" borderId="1" xfId="0" applyFont="1" applyBorder="1" applyAlignment="1">
      <alignment horizontal="center" vertical="center" wrapText="1"/>
    </xf>
    <xf numFmtId="0" fontId="35" fillId="9" borderId="20" xfId="0" applyFont="1" applyFill="1" applyBorder="1" applyAlignment="1">
      <alignment horizontal="left" vertical="center"/>
    </xf>
    <xf numFmtId="0" fontId="35" fillId="9" borderId="3" xfId="0" applyFont="1" applyFill="1" applyBorder="1" applyAlignment="1">
      <alignment horizontal="left" vertical="center"/>
    </xf>
    <xf numFmtId="0" fontId="35" fillId="9" borderId="25" xfId="0" applyFont="1" applyFill="1" applyBorder="1" applyAlignment="1">
      <alignment horizontal="left" vertical="center"/>
    </xf>
    <xf numFmtId="0" fontId="35" fillId="0" borderId="2" xfId="0" applyFont="1" applyBorder="1" applyAlignment="1">
      <alignment horizontal="center" vertical="center"/>
    </xf>
    <xf numFmtId="0" fontId="35" fillId="0" borderId="56" xfId="0" applyFont="1" applyBorder="1" applyAlignment="1">
      <alignment horizontal="center" vertical="center"/>
    </xf>
    <xf numFmtId="0" fontId="35" fillId="0" borderId="5" xfId="0" applyFont="1" applyBorder="1" applyAlignment="1">
      <alignment horizontal="center" vertical="center"/>
    </xf>
    <xf numFmtId="0" fontId="35" fillId="0" borderId="55"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5" fillId="0" borderId="20" xfId="0" applyFont="1" applyBorder="1" applyAlignment="1">
      <alignment horizontal="center" vertical="center"/>
    </xf>
    <xf numFmtId="0" fontId="35" fillId="0" borderId="3" xfId="0" applyFont="1" applyBorder="1" applyAlignment="1">
      <alignment horizontal="center" vertical="center"/>
    </xf>
    <xf numFmtId="0" fontId="35" fillId="0" borderId="25" xfId="0" applyFont="1" applyBorder="1" applyAlignment="1">
      <alignment horizontal="center" vertical="center"/>
    </xf>
    <xf numFmtId="0" fontId="35" fillId="9" borderId="2" xfId="0" applyFont="1" applyFill="1" applyBorder="1" applyAlignment="1">
      <alignment horizontal="center" vertical="center" wrapText="1"/>
    </xf>
    <xf numFmtId="0" fontId="35" fillId="9"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9" borderId="55" xfId="0" applyFont="1" applyFill="1" applyBorder="1" applyAlignment="1">
      <alignment horizontal="center" vertical="center"/>
    </xf>
    <xf numFmtId="0" fontId="35" fillId="9" borderId="22" xfId="0" applyFont="1" applyFill="1" applyBorder="1" applyAlignment="1">
      <alignment horizontal="center" vertical="center"/>
    </xf>
    <xf numFmtId="0" fontId="35" fillId="9" borderId="23" xfId="0" applyFont="1" applyFill="1" applyBorder="1" applyAlignment="1">
      <alignment horizontal="center" vertical="center"/>
    </xf>
    <xf numFmtId="0" fontId="35" fillId="9" borderId="64" xfId="0" applyFont="1" applyFill="1" applyBorder="1" applyAlignment="1">
      <alignment horizontal="center" vertical="center"/>
    </xf>
    <xf numFmtId="0" fontId="35" fillId="9" borderId="0" xfId="0" applyFont="1" applyFill="1" applyAlignment="1">
      <alignment horizontal="center" vertical="center"/>
    </xf>
    <xf numFmtId="0" fontId="35" fillId="9" borderId="24" xfId="0" applyFont="1" applyFill="1" applyBorder="1" applyAlignment="1">
      <alignment horizontal="center" vertical="center"/>
    </xf>
    <xf numFmtId="0" fontId="35" fillId="9" borderId="20" xfId="0" applyFont="1" applyFill="1" applyBorder="1" applyAlignment="1">
      <alignment horizontal="center" vertical="center"/>
    </xf>
    <xf numFmtId="0" fontId="35" fillId="9" borderId="3" xfId="0" applyFont="1" applyFill="1" applyBorder="1" applyAlignment="1">
      <alignment horizontal="center" vertical="center"/>
    </xf>
    <xf numFmtId="0" fontId="35" fillId="9" borderId="25" xfId="0" applyFont="1" applyFill="1" applyBorder="1" applyAlignment="1">
      <alignment horizontal="center" vertical="center"/>
    </xf>
    <xf numFmtId="0" fontId="35" fillId="9" borderId="56" xfId="0" applyFont="1" applyFill="1" applyBorder="1" applyAlignment="1">
      <alignment horizontal="center" vertical="center" wrapText="1"/>
    </xf>
    <xf numFmtId="0" fontId="12" fillId="19" borderId="2" xfId="22" applyFont="1" applyFill="1" applyBorder="1" applyAlignment="1">
      <alignment horizontal="left" vertical="center" wrapText="1"/>
    </xf>
    <xf numFmtId="0" fontId="12" fillId="19" borderId="56" xfId="22" applyFont="1" applyFill="1" applyBorder="1" applyAlignment="1">
      <alignment horizontal="left" vertical="center" wrapText="1"/>
    </xf>
    <xf numFmtId="0" fontId="12" fillId="19" borderId="5" xfId="22" applyFont="1" applyFill="1" applyBorder="1" applyAlignment="1">
      <alignment horizontal="left" vertical="center" wrapText="1"/>
    </xf>
    <xf numFmtId="0" fontId="35" fillId="9" borderId="2" xfId="0" applyFont="1" applyFill="1" applyBorder="1" applyAlignment="1">
      <alignment horizontal="center" vertical="center"/>
    </xf>
    <xf numFmtId="0" fontId="35" fillId="9" borderId="56" xfId="0" applyFont="1" applyFill="1" applyBorder="1" applyAlignment="1">
      <alignment horizontal="center" vertical="center"/>
    </xf>
    <xf numFmtId="0" fontId="35" fillId="9" borderId="5" xfId="0" applyFont="1" applyFill="1" applyBorder="1" applyAlignment="1">
      <alignment horizontal="center" vertical="center"/>
    </xf>
    <xf numFmtId="0" fontId="12" fillId="23" borderId="1" xfId="22" applyFont="1" applyFill="1" applyBorder="1" applyAlignment="1">
      <alignment horizontal="center" vertical="center" wrapText="1"/>
    </xf>
    <xf numFmtId="0" fontId="35" fillId="23" borderId="1" xfId="22" applyFont="1" applyFill="1" applyBorder="1" applyAlignment="1">
      <alignment horizontal="center" vertical="center" wrapText="1"/>
    </xf>
    <xf numFmtId="0" fontId="12" fillId="19" borderId="1" xfId="22" applyFont="1" applyFill="1" applyBorder="1" applyAlignment="1">
      <alignment horizontal="left" vertical="center" wrapText="1"/>
    </xf>
    <xf numFmtId="0" fontId="35" fillId="9" borderId="1" xfId="0" applyFont="1" applyFill="1" applyBorder="1" applyAlignment="1">
      <alignment horizontal="center" vertical="center"/>
    </xf>
    <xf numFmtId="14" fontId="35" fillId="0" borderId="1" xfId="0" applyNumberFormat="1" applyFont="1" applyBorder="1" applyAlignment="1">
      <alignment horizontal="center" vertical="center"/>
    </xf>
    <xf numFmtId="0" fontId="35" fillId="0" borderId="1" xfId="0" applyFont="1" applyBorder="1" applyAlignment="1">
      <alignment horizontal="center" vertical="center"/>
    </xf>
    <xf numFmtId="0" fontId="35" fillId="9" borderId="2" xfId="0" applyFont="1" applyFill="1" applyBorder="1" applyAlignment="1">
      <alignment horizontal="left" vertical="center"/>
    </xf>
    <xf numFmtId="0" fontId="35" fillId="9" borderId="56" xfId="0" applyFont="1" applyFill="1" applyBorder="1" applyAlignment="1">
      <alignment horizontal="left" vertical="center"/>
    </xf>
    <xf numFmtId="0" fontId="35" fillId="9" borderId="5" xfId="0" applyFont="1" applyFill="1" applyBorder="1" applyAlignment="1">
      <alignment horizontal="left" vertical="center"/>
    </xf>
    <xf numFmtId="0" fontId="33" fillId="0" borderId="20" xfId="0" applyFont="1" applyBorder="1" applyAlignment="1">
      <alignment horizontal="left" vertical="center"/>
    </xf>
    <xf numFmtId="0" fontId="33" fillId="0" borderId="3" xfId="0" applyFont="1" applyBorder="1" applyAlignment="1">
      <alignment horizontal="left" vertical="center"/>
    </xf>
    <xf numFmtId="0" fontId="33" fillId="0" borderId="56" xfId="0" applyFont="1" applyBorder="1" applyAlignment="1">
      <alignment horizontal="left" vertical="center"/>
    </xf>
    <xf numFmtId="0" fontId="33" fillId="0" borderId="5" xfId="0" applyFont="1" applyBorder="1" applyAlignment="1">
      <alignment horizontal="left" vertical="center"/>
    </xf>
    <xf numFmtId="0" fontId="33" fillId="0" borderId="2" xfId="0" applyFont="1" applyBorder="1" applyAlignment="1">
      <alignment horizontal="left" vertical="center" wrapText="1"/>
    </xf>
    <xf numFmtId="0" fontId="35" fillId="0" borderId="55"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56" xfId="0" applyFont="1" applyFill="1" applyBorder="1" applyAlignment="1">
      <alignment horizontal="center"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5" fillId="21" borderId="2" xfId="0" applyFont="1" applyFill="1" applyBorder="1" applyAlignment="1">
      <alignment horizontal="center" vertical="center"/>
    </xf>
    <xf numFmtId="0" fontId="35" fillId="21" borderId="5" xfId="0" applyFont="1" applyFill="1" applyBorder="1" applyAlignment="1">
      <alignment horizontal="center" vertical="center"/>
    </xf>
    <xf numFmtId="0" fontId="35" fillId="0" borderId="2" xfId="0" applyFont="1" applyBorder="1" applyAlignment="1">
      <alignment horizontal="left" vertical="center" wrapText="1"/>
    </xf>
    <xf numFmtId="0" fontId="35" fillId="0" borderId="5" xfId="0" applyFont="1" applyBorder="1" applyAlignment="1">
      <alignment horizontal="left" vertical="center" wrapText="1"/>
    </xf>
    <xf numFmtId="0" fontId="33" fillId="0" borderId="10" xfId="0" applyFont="1" applyBorder="1" applyAlignment="1">
      <alignment horizontal="left" vertical="center" wrapText="1"/>
    </xf>
    <xf numFmtId="0" fontId="33" fillId="0" borderId="35" xfId="0" applyFont="1" applyBorder="1" applyAlignment="1">
      <alignment horizontal="left" vertical="center" wrapText="1"/>
    </xf>
    <xf numFmtId="0" fontId="33" fillId="0" borderId="4" xfId="0" applyFont="1" applyBorder="1" applyAlignment="1">
      <alignment horizontal="left" vertical="center" wrapText="1"/>
    </xf>
    <xf numFmtId="41" fontId="33" fillId="0" borderId="55" xfId="12" applyFont="1" applyFill="1" applyBorder="1" applyAlignment="1">
      <alignment horizontal="left" vertical="center" wrapText="1"/>
    </xf>
    <xf numFmtId="41" fontId="33" fillId="0" borderId="64" xfId="12" applyFont="1" applyFill="1" applyBorder="1" applyAlignment="1">
      <alignment horizontal="left" vertical="center" wrapText="1"/>
    </xf>
    <xf numFmtId="41" fontId="33" fillId="0" borderId="20" xfId="12" applyFont="1" applyFill="1" applyBorder="1" applyAlignment="1">
      <alignment horizontal="left" vertical="center" wrapText="1"/>
    </xf>
    <xf numFmtId="0" fontId="43" fillId="0" borderId="1" xfId="22" applyFont="1" applyBorder="1" applyAlignment="1">
      <alignment horizontal="left" vertical="center" wrapText="1"/>
    </xf>
    <xf numFmtId="0" fontId="42" fillId="0" borderId="1" xfId="0" applyFont="1" applyBorder="1" applyAlignment="1">
      <alignment horizontal="center"/>
    </xf>
    <xf numFmtId="0" fontId="43" fillId="0" borderId="1" xfId="0" applyFont="1" applyBorder="1" applyAlignment="1">
      <alignment horizontal="center"/>
    </xf>
    <xf numFmtId="0" fontId="46" fillId="0" borderId="10" xfId="22" applyFont="1" applyBorder="1" applyAlignment="1">
      <alignment horizontal="left" vertical="center" wrapText="1"/>
    </xf>
    <xf numFmtId="0" fontId="46" fillId="0" borderId="4" xfId="22" applyFont="1" applyBorder="1" applyAlignment="1">
      <alignment horizontal="left" vertical="center" wrapText="1"/>
    </xf>
    <xf numFmtId="0" fontId="42" fillId="21" borderId="1" xfId="22" applyFont="1" applyFill="1" applyBorder="1" applyAlignment="1">
      <alignment horizontal="center" vertical="center" wrapText="1"/>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2" name="Picture 47">
          <a:extLst>
            <a:ext uri="{FF2B5EF4-FFF2-40B4-BE49-F238E27FC236}">
              <a16:creationId xmlns:a16="http://schemas.microsoft.com/office/drawing/2014/main" id="{6AD51C55-8D0D-49C1-BC80-DF3AD91DB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2123" name="Picture 47">
          <a:extLst>
            <a:ext uri="{FF2B5EF4-FFF2-40B4-BE49-F238E27FC236}">
              <a16:creationId xmlns:a16="http://schemas.microsoft.com/office/drawing/2014/main" id="{5885C703-8596-C9CE-9D65-D07AA8970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0660" name="Picture 47">
          <a:extLst>
            <a:ext uri="{FF2B5EF4-FFF2-40B4-BE49-F238E27FC236}">
              <a16:creationId xmlns:a16="http://schemas.microsoft.com/office/drawing/2014/main" id="{0A71392A-5ADE-E43D-4C73-2A44C1418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customProperty" Target="../customProperty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8.bin"/><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3"/>
  <sheetViews>
    <sheetView showGridLines="0" tabSelected="1" topLeftCell="A15" zoomScale="60" zoomScaleNormal="60" workbookViewId="0">
      <selection activeCell="A18" sqref="A18"/>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16.5" thickBot="1" x14ac:dyDescent="0.3">
      <c r="A1" s="310"/>
      <c r="B1" s="313" t="s">
        <v>16</v>
      </c>
      <c r="C1" s="314"/>
      <c r="D1" s="314"/>
      <c r="E1" s="314"/>
      <c r="F1" s="314"/>
      <c r="G1" s="314"/>
      <c r="H1" s="314"/>
      <c r="I1" s="314"/>
      <c r="J1" s="314"/>
      <c r="K1" s="314"/>
      <c r="L1" s="314"/>
      <c r="M1" s="314"/>
      <c r="N1" s="314"/>
      <c r="O1" s="314"/>
      <c r="P1" s="314"/>
      <c r="Q1" s="314"/>
      <c r="R1" s="314"/>
      <c r="S1" s="314"/>
      <c r="T1" s="314"/>
      <c r="U1" s="314"/>
      <c r="V1" s="314"/>
      <c r="W1" s="314"/>
      <c r="X1" s="314"/>
      <c r="Y1" s="314"/>
      <c r="Z1" s="314"/>
      <c r="AA1" s="315"/>
      <c r="AB1" s="316" t="s">
        <v>419</v>
      </c>
      <c r="AC1" s="317"/>
      <c r="AD1" s="318"/>
    </row>
    <row r="2" spans="1:30" ht="16.5" thickBot="1" x14ac:dyDescent="0.3">
      <c r="A2" s="311"/>
      <c r="B2" s="313" t="s">
        <v>17</v>
      </c>
      <c r="C2" s="314"/>
      <c r="D2" s="314"/>
      <c r="E2" s="314"/>
      <c r="F2" s="314"/>
      <c r="G2" s="314"/>
      <c r="H2" s="314"/>
      <c r="I2" s="314"/>
      <c r="J2" s="314"/>
      <c r="K2" s="314"/>
      <c r="L2" s="314"/>
      <c r="M2" s="314"/>
      <c r="N2" s="314"/>
      <c r="O2" s="314"/>
      <c r="P2" s="314"/>
      <c r="Q2" s="314"/>
      <c r="R2" s="314"/>
      <c r="S2" s="314"/>
      <c r="T2" s="314"/>
      <c r="U2" s="314"/>
      <c r="V2" s="314"/>
      <c r="W2" s="314"/>
      <c r="X2" s="314"/>
      <c r="Y2" s="314"/>
      <c r="Z2" s="314"/>
      <c r="AA2" s="315"/>
      <c r="AB2" s="319" t="s">
        <v>414</v>
      </c>
      <c r="AC2" s="320"/>
      <c r="AD2" s="321"/>
    </row>
    <row r="3" spans="1:30" ht="15.75" x14ac:dyDescent="0.25">
      <c r="A3" s="311"/>
      <c r="B3" s="322" t="s">
        <v>295</v>
      </c>
      <c r="C3" s="323"/>
      <c r="D3" s="323"/>
      <c r="E3" s="323"/>
      <c r="F3" s="323"/>
      <c r="G3" s="323"/>
      <c r="H3" s="323"/>
      <c r="I3" s="323"/>
      <c r="J3" s="323"/>
      <c r="K3" s="323"/>
      <c r="L3" s="323"/>
      <c r="M3" s="323"/>
      <c r="N3" s="323"/>
      <c r="O3" s="323"/>
      <c r="P3" s="323"/>
      <c r="Q3" s="323"/>
      <c r="R3" s="323"/>
      <c r="S3" s="323"/>
      <c r="T3" s="323"/>
      <c r="U3" s="323"/>
      <c r="V3" s="323"/>
      <c r="W3" s="323"/>
      <c r="X3" s="323"/>
      <c r="Y3" s="323"/>
      <c r="Z3" s="323"/>
      <c r="AA3" s="324"/>
      <c r="AB3" s="319" t="s">
        <v>420</v>
      </c>
      <c r="AC3" s="320"/>
      <c r="AD3" s="321"/>
    </row>
    <row r="4" spans="1:30" ht="16.5" thickBot="1" x14ac:dyDescent="0.3">
      <c r="A4" s="312"/>
      <c r="B4" s="325"/>
      <c r="C4" s="326"/>
      <c r="D4" s="326"/>
      <c r="E4" s="326"/>
      <c r="F4" s="326"/>
      <c r="G4" s="326"/>
      <c r="H4" s="326"/>
      <c r="I4" s="326"/>
      <c r="J4" s="326"/>
      <c r="K4" s="326"/>
      <c r="L4" s="326"/>
      <c r="M4" s="326"/>
      <c r="N4" s="326"/>
      <c r="O4" s="326"/>
      <c r="P4" s="326"/>
      <c r="Q4" s="326"/>
      <c r="R4" s="326"/>
      <c r="S4" s="326"/>
      <c r="T4" s="326"/>
      <c r="U4" s="326"/>
      <c r="V4" s="326"/>
      <c r="W4" s="326"/>
      <c r="X4" s="326"/>
      <c r="Y4" s="326"/>
      <c r="Z4" s="326"/>
      <c r="AA4" s="327"/>
      <c r="AB4" s="328" t="s">
        <v>175</v>
      </c>
      <c r="AC4" s="329"/>
      <c r="AD4" s="330"/>
    </row>
    <row r="5" spans="1:30" ht="15.75" thickBot="1" x14ac:dyDescent="0.3">
      <c r="A5" s="51"/>
      <c r="B5" s="195"/>
      <c r="C5" s="19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75"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31" t="s">
        <v>293</v>
      </c>
      <c r="B7" s="332"/>
      <c r="C7" s="346"/>
      <c r="D7" s="331" t="s">
        <v>71</v>
      </c>
      <c r="E7" s="349"/>
      <c r="F7" s="349"/>
      <c r="G7" s="349"/>
      <c r="H7" s="332"/>
      <c r="I7" s="352">
        <v>44942</v>
      </c>
      <c r="J7" s="353"/>
      <c r="K7" s="331" t="s">
        <v>67</v>
      </c>
      <c r="L7" s="332"/>
      <c r="M7" s="358" t="s">
        <v>70</v>
      </c>
      <c r="N7" s="359"/>
      <c r="O7" s="363" t="s">
        <v>498</v>
      </c>
      <c r="P7" s="364"/>
      <c r="Q7" s="54"/>
      <c r="R7" s="54"/>
      <c r="S7" s="54"/>
      <c r="T7" s="54"/>
      <c r="U7" s="54"/>
      <c r="V7" s="54"/>
      <c r="W7" s="54"/>
      <c r="X7" s="54"/>
      <c r="Y7" s="54"/>
      <c r="Z7" s="55"/>
      <c r="AA7" s="54"/>
      <c r="AB7" s="54"/>
      <c r="AC7" s="60"/>
      <c r="AD7" s="61"/>
    </row>
    <row r="8" spans="1:30" x14ac:dyDescent="0.25">
      <c r="A8" s="333"/>
      <c r="B8" s="334"/>
      <c r="C8" s="347"/>
      <c r="D8" s="333"/>
      <c r="E8" s="350"/>
      <c r="F8" s="350"/>
      <c r="G8" s="350"/>
      <c r="H8" s="334"/>
      <c r="I8" s="354"/>
      <c r="J8" s="355"/>
      <c r="K8" s="333"/>
      <c r="L8" s="334"/>
      <c r="M8" s="365" t="s">
        <v>68</v>
      </c>
      <c r="N8" s="366"/>
      <c r="O8" s="367"/>
      <c r="P8" s="368"/>
      <c r="Q8" s="54"/>
      <c r="R8" s="54"/>
      <c r="S8" s="54"/>
      <c r="T8" s="54"/>
      <c r="U8" s="54"/>
      <c r="V8" s="54"/>
      <c r="W8" s="54"/>
      <c r="X8" s="54"/>
      <c r="Y8" s="54"/>
      <c r="Z8" s="55"/>
      <c r="AA8" s="54"/>
      <c r="AB8" s="54"/>
      <c r="AC8" s="60"/>
      <c r="AD8" s="61"/>
    </row>
    <row r="9" spans="1:30" ht="15.75" thickBot="1" x14ac:dyDescent="0.3">
      <c r="A9" s="335"/>
      <c r="B9" s="336"/>
      <c r="C9" s="348"/>
      <c r="D9" s="335"/>
      <c r="E9" s="351"/>
      <c r="F9" s="351"/>
      <c r="G9" s="351"/>
      <c r="H9" s="336"/>
      <c r="I9" s="356"/>
      <c r="J9" s="357"/>
      <c r="K9" s="335"/>
      <c r="L9" s="336"/>
      <c r="M9" s="369" t="s">
        <v>69</v>
      </c>
      <c r="N9" s="370"/>
      <c r="O9" s="371"/>
      <c r="P9" s="372"/>
      <c r="Q9" s="54"/>
      <c r="R9" s="54"/>
      <c r="S9" s="54"/>
      <c r="T9" s="54"/>
      <c r="U9" s="54"/>
      <c r="V9" s="54"/>
      <c r="W9" s="54"/>
      <c r="X9" s="54"/>
      <c r="Y9" s="54"/>
      <c r="Z9" s="55"/>
      <c r="AA9" s="54"/>
      <c r="AB9" s="54"/>
      <c r="AC9" s="60"/>
      <c r="AD9" s="61"/>
    </row>
    <row r="10" spans="1:30" ht="15.75" thickBot="1" x14ac:dyDescent="0.3">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x14ac:dyDescent="0.25">
      <c r="A11" s="331" t="s">
        <v>0</v>
      </c>
      <c r="B11" s="332"/>
      <c r="C11" s="337" t="s">
        <v>152</v>
      </c>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9"/>
    </row>
    <row r="12" spans="1:30" x14ac:dyDescent="0.25">
      <c r="A12" s="333"/>
      <c r="B12" s="334"/>
      <c r="C12" s="340"/>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2"/>
    </row>
    <row r="13" spans="1:30" ht="15.75" thickBot="1" x14ac:dyDescent="0.3">
      <c r="A13" s="335"/>
      <c r="B13" s="336"/>
      <c r="C13" s="343"/>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5"/>
    </row>
    <row r="14" spans="1:30" ht="15.75"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15.75" thickBot="1" x14ac:dyDescent="0.3">
      <c r="A15" s="373" t="s">
        <v>77</v>
      </c>
      <c r="B15" s="374"/>
      <c r="C15" s="375" t="s">
        <v>422</v>
      </c>
      <c r="D15" s="376"/>
      <c r="E15" s="376"/>
      <c r="F15" s="376"/>
      <c r="G15" s="376"/>
      <c r="H15" s="376"/>
      <c r="I15" s="376"/>
      <c r="J15" s="376"/>
      <c r="K15" s="377"/>
      <c r="L15" s="378" t="s">
        <v>73</v>
      </c>
      <c r="M15" s="379"/>
      <c r="N15" s="379"/>
      <c r="O15" s="379"/>
      <c r="P15" s="379"/>
      <c r="Q15" s="380"/>
      <c r="R15" s="381" t="s">
        <v>424</v>
      </c>
      <c r="S15" s="382"/>
      <c r="T15" s="382"/>
      <c r="U15" s="382"/>
      <c r="V15" s="382"/>
      <c r="W15" s="382"/>
      <c r="X15" s="383"/>
      <c r="Y15" s="378" t="s">
        <v>72</v>
      </c>
      <c r="Z15" s="380"/>
      <c r="AA15" s="360" t="s">
        <v>425</v>
      </c>
      <c r="AB15" s="361"/>
      <c r="AC15" s="361"/>
      <c r="AD15" s="362"/>
    </row>
    <row r="16" spans="1:30" ht="15.75" thickBot="1" x14ac:dyDescent="0.3">
      <c r="A16" s="59"/>
      <c r="B16" s="54"/>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73"/>
      <c r="AD16" s="74"/>
    </row>
    <row r="17" spans="1:41" s="76" customFormat="1" ht="17.25" thickBot="1" x14ac:dyDescent="0.3">
      <c r="A17" s="373" t="s">
        <v>79</v>
      </c>
      <c r="B17" s="374"/>
      <c r="C17" s="375" t="s">
        <v>423</v>
      </c>
      <c r="D17" s="376"/>
      <c r="E17" s="376"/>
      <c r="F17" s="376"/>
      <c r="G17" s="376"/>
      <c r="H17" s="376"/>
      <c r="I17" s="376"/>
      <c r="J17" s="376"/>
      <c r="K17" s="376"/>
      <c r="L17" s="376"/>
      <c r="M17" s="376"/>
      <c r="N17" s="376"/>
      <c r="O17" s="376"/>
      <c r="P17" s="376"/>
      <c r="Q17" s="377"/>
      <c r="R17" s="378" t="s">
        <v>374</v>
      </c>
      <c r="S17" s="379"/>
      <c r="T17" s="379"/>
      <c r="U17" s="379"/>
      <c r="V17" s="380"/>
      <c r="W17" s="387">
        <v>1</v>
      </c>
      <c r="X17" s="388"/>
      <c r="Y17" s="379" t="s">
        <v>15</v>
      </c>
      <c r="Z17" s="379"/>
      <c r="AA17" s="379"/>
      <c r="AB17" s="380"/>
      <c r="AC17" s="389">
        <v>0.88</v>
      </c>
      <c r="AD17" s="390"/>
    </row>
    <row r="18" spans="1:41" ht="15.75"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15.75" thickBot="1" x14ac:dyDescent="0.3">
      <c r="A19" s="378" t="s">
        <v>1</v>
      </c>
      <c r="B19" s="379"/>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80"/>
      <c r="AE19" s="83"/>
      <c r="AF19" s="83"/>
    </row>
    <row r="20" spans="1:41" ht="15.75" thickBot="1" x14ac:dyDescent="0.3">
      <c r="A20" s="82"/>
      <c r="B20" s="60"/>
      <c r="C20" s="391" t="s">
        <v>376</v>
      </c>
      <c r="D20" s="392"/>
      <c r="E20" s="392"/>
      <c r="F20" s="392"/>
      <c r="G20" s="392"/>
      <c r="H20" s="392"/>
      <c r="I20" s="392"/>
      <c r="J20" s="392"/>
      <c r="K20" s="392"/>
      <c r="L20" s="392"/>
      <c r="M20" s="392"/>
      <c r="N20" s="392"/>
      <c r="O20" s="392"/>
      <c r="P20" s="393"/>
      <c r="Q20" s="394" t="s">
        <v>377</v>
      </c>
      <c r="R20" s="395"/>
      <c r="S20" s="395"/>
      <c r="T20" s="395"/>
      <c r="U20" s="395"/>
      <c r="V20" s="395"/>
      <c r="W20" s="395"/>
      <c r="X20" s="395"/>
      <c r="Y20" s="395"/>
      <c r="Z20" s="395"/>
      <c r="AA20" s="395"/>
      <c r="AB20" s="395"/>
      <c r="AC20" s="395"/>
      <c r="AD20" s="396"/>
      <c r="AE20" s="83"/>
      <c r="AF20" s="83"/>
    </row>
    <row r="21" spans="1:41" ht="15.75" thickBot="1" x14ac:dyDescent="0.3">
      <c r="A21" s="59"/>
      <c r="B21" s="54"/>
      <c r="C21" s="147" t="s">
        <v>39</v>
      </c>
      <c r="D21" s="148" t="s">
        <v>40</v>
      </c>
      <c r="E21" s="148" t="s">
        <v>41</v>
      </c>
      <c r="F21" s="148" t="s">
        <v>42</v>
      </c>
      <c r="G21" s="148" t="s">
        <v>43</v>
      </c>
      <c r="H21" s="148" t="s">
        <v>44</v>
      </c>
      <c r="I21" s="148" t="s">
        <v>45</v>
      </c>
      <c r="J21" s="148" t="s">
        <v>46</v>
      </c>
      <c r="K21" s="148" t="s">
        <v>47</v>
      </c>
      <c r="L21" s="148" t="s">
        <v>48</v>
      </c>
      <c r="M21" s="148" t="s">
        <v>49</v>
      </c>
      <c r="N21" s="148" t="s">
        <v>50</v>
      </c>
      <c r="O21" s="148" t="s">
        <v>8</v>
      </c>
      <c r="P21" s="149" t="s">
        <v>382</v>
      </c>
      <c r="Q21" s="147" t="s">
        <v>39</v>
      </c>
      <c r="R21" s="148" t="s">
        <v>40</v>
      </c>
      <c r="S21" s="148" t="s">
        <v>41</v>
      </c>
      <c r="T21" s="148" t="s">
        <v>42</v>
      </c>
      <c r="U21" s="148" t="s">
        <v>43</v>
      </c>
      <c r="V21" s="148" t="s">
        <v>44</v>
      </c>
      <c r="W21" s="148" t="s">
        <v>45</v>
      </c>
      <c r="X21" s="148" t="s">
        <v>46</v>
      </c>
      <c r="Y21" s="148" t="s">
        <v>47</v>
      </c>
      <c r="Z21" s="148" t="s">
        <v>48</v>
      </c>
      <c r="AA21" s="148" t="s">
        <v>49</v>
      </c>
      <c r="AB21" s="148" t="s">
        <v>50</v>
      </c>
      <c r="AC21" s="148" t="s">
        <v>8</v>
      </c>
      <c r="AD21" s="149" t="s">
        <v>382</v>
      </c>
      <c r="AE21" s="3"/>
      <c r="AF21" s="3"/>
    </row>
    <row r="22" spans="1:41" x14ac:dyDescent="0.25">
      <c r="A22" s="397" t="s">
        <v>378</v>
      </c>
      <c r="B22" s="398"/>
      <c r="C22" s="169"/>
      <c r="D22" s="167"/>
      <c r="E22" s="167"/>
      <c r="F22" s="167"/>
      <c r="G22" s="167"/>
      <c r="H22" s="167"/>
      <c r="I22" s="167"/>
      <c r="J22" s="167"/>
      <c r="K22" s="167"/>
      <c r="L22" s="167"/>
      <c r="M22" s="167"/>
      <c r="N22" s="167"/>
      <c r="O22" s="167">
        <f>SUM(C22:N22)</f>
        <v>0</v>
      </c>
      <c r="P22" s="170"/>
      <c r="Q22" s="169">
        <v>1060411296</v>
      </c>
      <c r="R22" s="167">
        <v>94596185</v>
      </c>
      <c r="S22" s="167"/>
      <c r="T22" s="167"/>
      <c r="U22" s="167"/>
      <c r="V22" s="167"/>
      <c r="W22" s="167"/>
      <c r="X22" s="167"/>
      <c r="Y22" s="167"/>
      <c r="Z22" s="167"/>
      <c r="AA22" s="167"/>
      <c r="AB22" s="167"/>
      <c r="AC22" s="167">
        <f>SUM(Q22:AB22)</f>
        <v>1155007481</v>
      </c>
      <c r="AD22" s="174"/>
      <c r="AE22" s="3"/>
      <c r="AF22" s="3"/>
    </row>
    <row r="23" spans="1:41" x14ac:dyDescent="0.25">
      <c r="A23" s="384" t="s">
        <v>379</v>
      </c>
      <c r="B23" s="385"/>
      <c r="C23" s="164"/>
      <c r="D23" s="163"/>
      <c r="E23" s="163"/>
      <c r="F23" s="163"/>
      <c r="G23" s="163"/>
      <c r="H23" s="163"/>
      <c r="I23" s="163"/>
      <c r="J23" s="163"/>
      <c r="K23" s="163"/>
      <c r="L23" s="163"/>
      <c r="M23" s="163"/>
      <c r="N23" s="163"/>
      <c r="O23" s="163">
        <f>SUM(C23:N23)</f>
        <v>0</v>
      </c>
      <c r="P23" s="182" t="str">
        <f>IFERROR(O23/(SUMIF(C23:N23,"&gt;0",C22:N22))," ")</f>
        <v xml:space="preserve"> </v>
      </c>
      <c r="Q23" s="164"/>
      <c r="R23" s="163"/>
      <c r="S23" s="163"/>
      <c r="T23" s="163"/>
      <c r="U23" s="163"/>
      <c r="V23" s="163"/>
      <c r="W23" s="163"/>
      <c r="X23" s="163"/>
      <c r="Y23" s="163"/>
      <c r="Z23" s="163"/>
      <c r="AA23" s="163"/>
      <c r="AB23" s="163"/>
      <c r="AC23" s="163">
        <f>SUM(Q23:AB23)</f>
        <v>0</v>
      </c>
      <c r="AD23" s="172" t="str">
        <f>IFERROR(AC23/(SUMIF(Q23:AB23,"&gt;0",Q22:AB22))," ")</f>
        <v xml:space="preserve"> </v>
      </c>
      <c r="AE23" s="3"/>
      <c r="AF23" s="3"/>
    </row>
    <row r="24" spans="1:41" x14ac:dyDescent="0.25">
      <c r="A24" s="384" t="s">
        <v>380</v>
      </c>
      <c r="B24" s="385"/>
      <c r="C24" s="164"/>
      <c r="D24" s="163">
        <v>5939195</v>
      </c>
      <c r="E24" s="163"/>
      <c r="F24" s="163"/>
      <c r="G24" s="163"/>
      <c r="H24" s="163"/>
      <c r="I24" s="163"/>
      <c r="J24" s="163"/>
      <c r="K24" s="163"/>
      <c r="L24" s="163"/>
      <c r="M24" s="163"/>
      <c r="N24" s="163"/>
      <c r="O24" s="163">
        <f>SUM(C24:N24)</f>
        <v>5939195</v>
      </c>
      <c r="P24" s="168"/>
      <c r="Q24" s="164"/>
      <c r="R24" s="221">
        <v>88367608</v>
      </c>
      <c r="S24" s="221">
        <v>96967261.181818187</v>
      </c>
      <c r="T24" s="221">
        <v>96967261.181818187</v>
      </c>
      <c r="U24" s="221">
        <v>96967261.181818187</v>
      </c>
      <c r="V24" s="221">
        <v>96967261.181818187</v>
      </c>
      <c r="W24" s="221">
        <v>96967261.181818187</v>
      </c>
      <c r="X24" s="221">
        <v>96967261.181818187</v>
      </c>
      <c r="Y24" s="221">
        <v>96967261.181818187</v>
      </c>
      <c r="Z24" s="221">
        <v>96967261.181818187</v>
      </c>
      <c r="AA24" s="221">
        <v>96967261.181818187</v>
      </c>
      <c r="AB24" s="221">
        <v>193934522.3636364</v>
      </c>
      <c r="AC24" s="163">
        <f>SUM(Q24:AB24)</f>
        <v>1155007481.0000005</v>
      </c>
      <c r="AD24" s="172"/>
      <c r="AE24" s="3"/>
      <c r="AF24" s="292"/>
    </row>
    <row r="25" spans="1:41" ht="15.75" thickBot="1" x14ac:dyDescent="0.3">
      <c r="A25" s="399" t="s">
        <v>381</v>
      </c>
      <c r="B25" s="400"/>
      <c r="C25" s="165"/>
      <c r="D25" s="166"/>
      <c r="E25" s="166"/>
      <c r="F25" s="166"/>
      <c r="G25" s="166"/>
      <c r="H25" s="166"/>
      <c r="I25" s="166"/>
      <c r="J25" s="166"/>
      <c r="K25" s="166"/>
      <c r="L25" s="166"/>
      <c r="M25" s="166"/>
      <c r="N25" s="166"/>
      <c r="O25" s="166">
        <f>SUM(C25:N25)</f>
        <v>0</v>
      </c>
      <c r="P25" s="171" t="str">
        <f>IFERROR(O25/(SUMIF(C25:N25,"&gt;0",C24:N24))," ")</f>
        <v xml:space="preserve"> </v>
      </c>
      <c r="Q25" s="165"/>
      <c r="R25" s="166"/>
      <c r="S25" s="166"/>
      <c r="T25" s="166"/>
      <c r="U25" s="166"/>
      <c r="V25" s="166"/>
      <c r="W25" s="166"/>
      <c r="X25" s="166"/>
      <c r="Y25" s="166"/>
      <c r="Z25" s="166"/>
      <c r="AA25" s="166"/>
      <c r="AB25" s="166"/>
      <c r="AC25" s="166">
        <f>SUM(Q25:AB25)</f>
        <v>0</v>
      </c>
      <c r="AD25" s="173" t="str">
        <f>IFERROR(AC25/(SUMIF(Q25:AB25,"&gt;0",Q24:AB24))," ")</f>
        <v xml:space="preserve"> </v>
      </c>
      <c r="AE25" s="3"/>
      <c r="AF25" s="293"/>
    </row>
    <row r="26" spans="1:41" ht="15.75"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c r="AF26" s="294"/>
    </row>
    <row r="27" spans="1:41" x14ac:dyDescent="0.25">
      <c r="A27" s="401" t="s">
        <v>76</v>
      </c>
      <c r="B27" s="402"/>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4"/>
      <c r="AF27" s="294"/>
    </row>
    <row r="28" spans="1:41" x14ac:dyDescent="0.25">
      <c r="A28" s="405" t="s">
        <v>189</v>
      </c>
      <c r="B28" s="407" t="s">
        <v>6</v>
      </c>
      <c r="C28" s="408"/>
      <c r="D28" s="385" t="s">
        <v>398</v>
      </c>
      <c r="E28" s="411"/>
      <c r="F28" s="411"/>
      <c r="G28" s="411"/>
      <c r="H28" s="411"/>
      <c r="I28" s="411"/>
      <c r="J28" s="411"/>
      <c r="K28" s="411"/>
      <c r="L28" s="411"/>
      <c r="M28" s="411"/>
      <c r="N28" s="411"/>
      <c r="O28" s="412"/>
      <c r="P28" s="413" t="s">
        <v>8</v>
      </c>
      <c r="Q28" s="413" t="s">
        <v>84</v>
      </c>
      <c r="R28" s="413"/>
      <c r="S28" s="413"/>
      <c r="T28" s="413"/>
      <c r="U28" s="413"/>
      <c r="V28" s="413"/>
      <c r="W28" s="413"/>
      <c r="X28" s="413"/>
      <c r="Y28" s="413"/>
      <c r="Z28" s="413"/>
      <c r="AA28" s="413"/>
      <c r="AB28" s="413"/>
      <c r="AC28" s="413"/>
      <c r="AD28" s="414"/>
      <c r="AF28" s="294"/>
    </row>
    <row r="29" spans="1:41" x14ac:dyDescent="0.25">
      <c r="A29" s="406"/>
      <c r="B29" s="409"/>
      <c r="C29" s="410"/>
      <c r="D29" s="88" t="s">
        <v>39</v>
      </c>
      <c r="E29" s="88" t="s">
        <v>40</v>
      </c>
      <c r="F29" s="88" t="s">
        <v>41</v>
      </c>
      <c r="G29" s="88" t="s">
        <v>42</v>
      </c>
      <c r="H29" s="88" t="s">
        <v>43</v>
      </c>
      <c r="I29" s="88" t="s">
        <v>44</v>
      </c>
      <c r="J29" s="88" t="s">
        <v>45</v>
      </c>
      <c r="K29" s="88" t="s">
        <v>46</v>
      </c>
      <c r="L29" s="88" t="s">
        <v>47</v>
      </c>
      <c r="M29" s="88" t="s">
        <v>48</v>
      </c>
      <c r="N29" s="88" t="s">
        <v>49</v>
      </c>
      <c r="O29" s="88" t="s">
        <v>50</v>
      </c>
      <c r="P29" s="412"/>
      <c r="Q29" s="413"/>
      <c r="R29" s="413"/>
      <c r="S29" s="413"/>
      <c r="T29" s="413"/>
      <c r="U29" s="413"/>
      <c r="V29" s="413"/>
      <c r="W29" s="413"/>
      <c r="X29" s="413"/>
      <c r="Y29" s="413"/>
      <c r="Z29" s="413"/>
      <c r="AA29" s="413"/>
      <c r="AB29" s="413"/>
      <c r="AC29" s="413"/>
      <c r="AD29" s="414"/>
      <c r="AF29" s="295"/>
    </row>
    <row r="30" spans="1:41" ht="15.75" thickBot="1" x14ac:dyDescent="0.3">
      <c r="A30" s="85"/>
      <c r="B30" s="415"/>
      <c r="C30" s="416"/>
      <c r="D30" s="89"/>
      <c r="E30" s="89"/>
      <c r="F30" s="89"/>
      <c r="G30" s="89"/>
      <c r="H30" s="89"/>
      <c r="I30" s="89"/>
      <c r="J30" s="89"/>
      <c r="K30" s="89"/>
      <c r="L30" s="89"/>
      <c r="M30" s="89"/>
      <c r="N30" s="89"/>
      <c r="O30" s="89"/>
      <c r="P30" s="86">
        <f>SUM(D30:O30)</f>
        <v>0</v>
      </c>
      <c r="Q30" s="417"/>
      <c r="R30" s="417"/>
      <c r="S30" s="417"/>
      <c r="T30" s="417"/>
      <c r="U30" s="417"/>
      <c r="V30" s="417"/>
      <c r="W30" s="417"/>
      <c r="X30" s="417"/>
      <c r="Y30" s="417"/>
      <c r="Z30" s="417"/>
      <c r="AA30" s="417"/>
      <c r="AB30" s="417"/>
      <c r="AC30" s="417"/>
      <c r="AD30" s="418"/>
    </row>
    <row r="31" spans="1:41" x14ac:dyDescent="0.25">
      <c r="A31" s="322" t="s">
        <v>292</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4"/>
      <c r="AF31" s="220"/>
    </row>
    <row r="32" spans="1:41" x14ac:dyDescent="0.25">
      <c r="A32" s="384" t="s">
        <v>190</v>
      </c>
      <c r="B32" s="413" t="s">
        <v>62</v>
      </c>
      <c r="C32" s="413" t="s">
        <v>6</v>
      </c>
      <c r="D32" s="413" t="s">
        <v>60</v>
      </c>
      <c r="E32" s="413"/>
      <c r="F32" s="413"/>
      <c r="G32" s="413"/>
      <c r="H32" s="413"/>
      <c r="I32" s="413"/>
      <c r="J32" s="413"/>
      <c r="K32" s="413"/>
      <c r="L32" s="413"/>
      <c r="M32" s="413"/>
      <c r="N32" s="413"/>
      <c r="O32" s="413"/>
      <c r="P32" s="413"/>
      <c r="Q32" s="413" t="s">
        <v>85</v>
      </c>
      <c r="R32" s="413"/>
      <c r="S32" s="413"/>
      <c r="T32" s="413"/>
      <c r="U32" s="413"/>
      <c r="V32" s="413"/>
      <c r="W32" s="413"/>
      <c r="X32" s="413"/>
      <c r="Y32" s="413"/>
      <c r="Z32" s="413"/>
      <c r="AA32" s="413"/>
      <c r="AB32" s="413"/>
      <c r="AC32" s="413"/>
      <c r="AD32" s="414"/>
      <c r="AG32" s="87"/>
      <c r="AH32" s="87"/>
      <c r="AI32" s="87"/>
      <c r="AJ32" s="87"/>
      <c r="AK32" s="87"/>
      <c r="AL32" s="87"/>
      <c r="AM32" s="87"/>
      <c r="AN32" s="87"/>
      <c r="AO32" s="87"/>
    </row>
    <row r="33" spans="1:41" x14ac:dyDescent="0.25">
      <c r="A33" s="384"/>
      <c r="B33" s="413"/>
      <c r="C33" s="419"/>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13" t="s">
        <v>402</v>
      </c>
      <c r="R33" s="413"/>
      <c r="S33" s="413"/>
      <c r="T33" s="413" t="s">
        <v>403</v>
      </c>
      <c r="U33" s="413"/>
      <c r="V33" s="413"/>
      <c r="W33" s="409" t="s">
        <v>81</v>
      </c>
      <c r="X33" s="430"/>
      <c r="Y33" s="430"/>
      <c r="Z33" s="410"/>
      <c r="AA33" s="409" t="s">
        <v>82</v>
      </c>
      <c r="AB33" s="430"/>
      <c r="AC33" s="430"/>
      <c r="AD33" s="431"/>
      <c r="AG33" s="87"/>
      <c r="AH33" s="87"/>
      <c r="AI33" s="87"/>
      <c r="AJ33" s="87"/>
      <c r="AK33" s="87"/>
      <c r="AL33" s="87"/>
      <c r="AM33" s="87"/>
      <c r="AN33" s="87"/>
      <c r="AO33" s="87"/>
    </row>
    <row r="34" spans="1:41" ht="39.75" customHeight="1" x14ac:dyDescent="0.25">
      <c r="A34" s="432" t="s">
        <v>423</v>
      </c>
      <c r="B34" s="434">
        <v>0.25</v>
      </c>
      <c r="C34" s="90" t="s">
        <v>9</v>
      </c>
      <c r="D34" s="150">
        <v>0.05</v>
      </c>
      <c r="E34" s="150">
        <v>0.05</v>
      </c>
      <c r="F34" s="150">
        <v>0.15</v>
      </c>
      <c r="G34" s="150">
        <v>0.05</v>
      </c>
      <c r="H34" s="150">
        <v>0.1</v>
      </c>
      <c r="I34" s="150">
        <v>0.05</v>
      </c>
      <c r="J34" s="150">
        <v>0.05</v>
      </c>
      <c r="K34" s="150">
        <v>0.05</v>
      </c>
      <c r="L34" s="150">
        <v>0.05</v>
      </c>
      <c r="M34" s="150">
        <v>0.05</v>
      </c>
      <c r="N34" s="150">
        <v>0.2</v>
      </c>
      <c r="O34" s="150">
        <v>0.15</v>
      </c>
      <c r="P34" s="150">
        <f>SUM(D34:O34)</f>
        <v>1</v>
      </c>
      <c r="Q34" s="436"/>
      <c r="R34" s="437"/>
      <c r="S34" s="438"/>
      <c r="T34" s="437"/>
      <c r="U34" s="437"/>
      <c r="V34" s="438"/>
      <c r="W34" s="436"/>
      <c r="X34" s="437"/>
      <c r="Y34" s="437"/>
      <c r="Z34" s="438"/>
      <c r="AA34" s="436"/>
      <c r="AB34" s="437"/>
      <c r="AC34" s="437"/>
      <c r="AD34" s="442"/>
      <c r="AG34" s="87"/>
      <c r="AH34" s="87"/>
      <c r="AI34" s="87"/>
      <c r="AJ34" s="87"/>
      <c r="AK34" s="87"/>
      <c r="AL34" s="87"/>
      <c r="AM34" s="87"/>
      <c r="AN34" s="87"/>
      <c r="AO34" s="87"/>
    </row>
    <row r="35" spans="1:41" ht="41.25" customHeight="1" thickBot="1" x14ac:dyDescent="0.3">
      <c r="A35" s="433"/>
      <c r="B35" s="435"/>
      <c r="C35" s="91" t="s">
        <v>10</v>
      </c>
      <c r="D35" s="92"/>
      <c r="E35" s="92"/>
      <c r="F35" s="92"/>
      <c r="G35" s="93"/>
      <c r="H35" s="93"/>
      <c r="I35" s="93"/>
      <c r="J35" s="93"/>
      <c r="K35" s="93"/>
      <c r="L35" s="93"/>
      <c r="M35" s="93"/>
      <c r="N35" s="93"/>
      <c r="O35" s="93"/>
      <c r="P35" s="151">
        <f>SUM(D35:O35)</f>
        <v>0</v>
      </c>
      <c r="Q35" s="439"/>
      <c r="R35" s="440"/>
      <c r="S35" s="441"/>
      <c r="T35" s="440"/>
      <c r="U35" s="440"/>
      <c r="V35" s="441"/>
      <c r="W35" s="439"/>
      <c r="X35" s="440"/>
      <c r="Y35" s="440"/>
      <c r="Z35" s="441"/>
      <c r="AA35" s="439"/>
      <c r="AB35" s="440"/>
      <c r="AC35" s="440"/>
      <c r="AD35" s="443"/>
      <c r="AE35" s="49"/>
      <c r="AG35" s="87"/>
      <c r="AH35" s="87"/>
      <c r="AI35" s="87"/>
      <c r="AJ35" s="87"/>
      <c r="AK35" s="87"/>
      <c r="AL35" s="87"/>
      <c r="AM35" s="87"/>
      <c r="AN35" s="87"/>
      <c r="AO35" s="87"/>
    </row>
    <row r="36" spans="1:41" ht="72" hidden="1" thickBot="1" x14ac:dyDescent="0.3">
      <c r="A36" s="296" t="s">
        <v>242</v>
      </c>
      <c r="B36" s="297">
        <v>1</v>
      </c>
      <c r="C36" s="298"/>
      <c r="D36" s="299"/>
      <c r="E36" s="299"/>
      <c r="F36" s="299"/>
      <c r="G36" s="300"/>
      <c r="H36" s="300"/>
      <c r="I36" s="300"/>
      <c r="J36" s="300"/>
      <c r="K36" s="300"/>
      <c r="L36" s="300"/>
      <c r="M36" s="300"/>
      <c r="N36" s="300"/>
      <c r="O36" s="300"/>
      <c r="P36" s="301"/>
      <c r="Q36" s="302"/>
      <c r="R36" s="303"/>
      <c r="S36" s="303"/>
      <c r="T36" s="303"/>
      <c r="U36" s="303"/>
      <c r="V36" s="303"/>
      <c r="W36" s="303"/>
      <c r="X36" s="303"/>
      <c r="Y36" s="303"/>
      <c r="Z36" s="303"/>
      <c r="AA36" s="303"/>
      <c r="AB36" s="303"/>
      <c r="AC36" s="303"/>
      <c r="AD36" s="304"/>
      <c r="AE36" s="305"/>
      <c r="AG36" s="306"/>
      <c r="AH36" s="306"/>
      <c r="AI36" s="306"/>
      <c r="AJ36" s="306"/>
      <c r="AK36" s="306"/>
      <c r="AL36" s="306"/>
      <c r="AM36" s="306"/>
      <c r="AN36" s="306"/>
      <c r="AO36" s="306"/>
    </row>
    <row r="37" spans="1:41" x14ac:dyDescent="0.25">
      <c r="A37" s="397" t="s">
        <v>191</v>
      </c>
      <c r="B37" s="444" t="s">
        <v>61</v>
      </c>
      <c r="C37" s="446" t="s">
        <v>11</v>
      </c>
      <c r="D37" s="446"/>
      <c r="E37" s="446"/>
      <c r="F37" s="446"/>
      <c r="G37" s="446"/>
      <c r="H37" s="446"/>
      <c r="I37" s="446"/>
      <c r="J37" s="446"/>
      <c r="K37" s="446"/>
      <c r="L37" s="446"/>
      <c r="M37" s="446"/>
      <c r="N37" s="446"/>
      <c r="O37" s="446"/>
      <c r="P37" s="446"/>
      <c r="Q37" s="398" t="s">
        <v>78</v>
      </c>
      <c r="R37" s="447"/>
      <c r="S37" s="447"/>
      <c r="T37" s="447"/>
      <c r="U37" s="447"/>
      <c r="V37" s="447"/>
      <c r="W37" s="447"/>
      <c r="X37" s="447"/>
      <c r="Y37" s="447"/>
      <c r="Z37" s="447"/>
      <c r="AA37" s="447"/>
      <c r="AB37" s="447"/>
      <c r="AC37" s="447"/>
      <c r="AD37" s="448"/>
      <c r="AG37" s="87"/>
      <c r="AH37" s="87"/>
      <c r="AI37" s="87"/>
      <c r="AJ37" s="87"/>
      <c r="AK37" s="87"/>
      <c r="AL37" s="87"/>
      <c r="AM37" s="87"/>
      <c r="AN37" s="87"/>
      <c r="AO37" s="87"/>
    </row>
    <row r="38" spans="1:41" ht="28.5" x14ac:dyDescent="0.25">
      <c r="A38" s="384"/>
      <c r="B38" s="445"/>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385" t="s">
        <v>83</v>
      </c>
      <c r="R38" s="411"/>
      <c r="S38" s="411"/>
      <c r="T38" s="411"/>
      <c r="U38" s="411"/>
      <c r="V38" s="411"/>
      <c r="W38" s="411"/>
      <c r="X38" s="411"/>
      <c r="Y38" s="411"/>
      <c r="Z38" s="411"/>
      <c r="AA38" s="411"/>
      <c r="AB38" s="411"/>
      <c r="AC38" s="411"/>
      <c r="AD38" s="449"/>
      <c r="AG38" s="94"/>
      <c r="AH38" s="94"/>
      <c r="AI38" s="94"/>
      <c r="AJ38" s="94"/>
      <c r="AK38" s="94"/>
      <c r="AL38" s="94"/>
      <c r="AM38" s="94"/>
      <c r="AN38" s="94"/>
      <c r="AO38" s="94"/>
    </row>
    <row r="39" spans="1:41" ht="22.9" customHeight="1" x14ac:dyDescent="0.25">
      <c r="A39" s="420" t="s">
        <v>427</v>
      </c>
      <c r="B39" s="422">
        <v>0.1</v>
      </c>
      <c r="C39" s="90" t="s">
        <v>9</v>
      </c>
      <c r="D39" s="95">
        <v>1</v>
      </c>
      <c r="E39" s="95"/>
      <c r="F39" s="95"/>
      <c r="G39" s="95"/>
      <c r="H39" s="95"/>
      <c r="I39" s="95"/>
      <c r="J39" s="95"/>
      <c r="K39" s="95"/>
      <c r="L39" s="95"/>
      <c r="M39" s="95"/>
      <c r="N39" s="95"/>
      <c r="O39" s="95"/>
      <c r="P39" s="96">
        <f t="shared" ref="P39:P49" si="0">SUM(D39:O39)</f>
        <v>1</v>
      </c>
      <c r="Q39" s="424" t="s">
        <v>404</v>
      </c>
      <c r="R39" s="425"/>
      <c r="S39" s="425"/>
      <c r="T39" s="425"/>
      <c r="U39" s="425"/>
      <c r="V39" s="425"/>
      <c r="W39" s="425"/>
      <c r="X39" s="425"/>
      <c r="Y39" s="425"/>
      <c r="Z39" s="425"/>
      <c r="AA39" s="425"/>
      <c r="AB39" s="425"/>
      <c r="AC39" s="425"/>
      <c r="AD39" s="426"/>
      <c r="AE39" s="97"/>
      <c r="AG39" s="98"/>
      <c r="AH39" s="98"/>
      <c r="AI39" s="98"/>
      <c r="AJ39" s="98"/>
      <c r="AK39" s="98"/>
      <c r="AL39" s="98"/>
      <c r="AM39" s="98"/>
      <c r="AN39" s="98"/>
      <c r="AO39" s="98"/>
    </row>
    <row r="40" spans="1:41" ht="22.9" customHeight="1" x14ac:dyDescent="0.25">
      <c r="A40" s="421"/>
      <c r="B40" s="423"/>
      <c r="C40" s="99" t="s">
        <v>10</v>
      </c>
      <c r="D40" s="100"/>
      <c r="E40" s="100"/>
      <c r="F40" s="100"/>
      <c r="G40" s="100"/>
      <c r="H40" s="100"/>
      <c r="I40" s="100"/>
      <c r="J40" s="100"/>
      <c r="K40" s="100"/>
      <c r="L40" s="100"/>
      <c r="M40" s="100"/>
      <c r="N40" s="100"/>
      <c r="O40" s="100"/>
      <c r="P40" s="101">
        <f t="shared" si="0"/>
        <v>0</v>
      </c>
      <c r="Q40" s="427"/>
      <c r="R40" s="428"/>
      <c r="S40" s="428"/>
      <c r="T40" s="428"/>
      <c r="U40" s="428"/>
      <c r="V40" s="428"/>
      <c r="W40" s="428"/>
      <c r="X40" s="428"/>
      <c r="Y40" s="428"/>
      <c r="Z40" s="428"/>
      <c r="AA40" s="428"/>
      <c r="AB40" s="428"/>
      <c r="AC40" s="428"/>
      <c r="AD40" s="429"/>
      <c r="AE40" s="97"/>
    </row>
    <row r="41" spans="1:41" ht="28.5" hidden="1" x14ac:dyDescent="0.25">
      <c r="A41" s="296" t="s">
        <v>434</v>
      </c>
      <c r="B41" s="297">
        <v>16</v>
      </c>
      <c r="C41" s="298"/>
      <c r="D41" s="299"/>
      <c r="E41" s="299"/>
      <c r="F41" s="299"/>
      <c r="G41" s="300"/>
      <c r="H41" s="300"/>
      <c r="I41" s="300"/>
      <c r="J41" s="300"/>
      <c r="K41" s="300"/>
      <c r="L41" s="300"/>
      <c r="M41" s="300"/>
      <c r="N41" s="300"/>
      <c r="O41" s="300"/>
      <c r="P41" s="301"/>
      <c r="Q41" s="302"/>
      <c r="R41" s="303"/>
      <c r="S41" s="303"/>
      <c r="T41" s="303"/>
      <c r="U41" s="303"/>
      <c r="V41" s="303"/>
      <c r="W41" s="303"/>
      <c r="X41" s="303"/>
      <c r="Y41" s="303"/>
      <c r="Z41" s="303"/>
      <c r="AA41" s="303"/>
      <c r="AB41" s="303"/>
      <c r="AC41" s="303"/>
      <c r="AD41" s="304"/>
      <c r="AE41" s="305"/>
      <c r="AG41" s="306"/>
      <c r="AH41" s="306"/>
      <c r="AI41" s="306"/>
      <c r="AJ41" s="306"/>
      <c r="AK41" s="306"/>
      <c r="AL41" s="306"/>
      <c r="AM41" s="306"/>
      <c r="AN41" s="306"/>
      <c r="AO41" s="306"/>
    </row>
    <row r="42" spans="1:41" x14ac:dyDescent="0.25">
      <c r="A42" s="421" t="s">
        <v>428</v>
      </c>
      <c r="B42" s="452">
        <v>0.05</v>
      </c>
      <c r="C42" s="102" t="s">
        <v>9</v>
      </c>
      <c r="D42" s="103">
        <v>0</v>
      </c>
      <c r="E42" s="103">
        <v>0.05</v>
      </c>
      <c r="F42" s="103">
        <v>0.25</v>
      </c>
      <c r="G42" s="103">
        <v>0.05</v>
      </c>
      <c r="H42" s="103">
        <v>0.05</v>
      </c>
      <c r="I42" s="103">
        <v>0.05</v>
      </c>
      <c r="J42" s="103">
        <v>0.05</v>
      </c>
      <c r="K42" s="103">
        <v>0.05</v>
      </c>
      <c r="L42" s="103">
        <v>0.05</v>
      </c>
      <c r="M42" s="103">
        <v>0.05</v>
      </c>
      <c r="N42" s="103">
        <v>0.25</v>
      </c>
      <c r="O42" s="103">
        <v>0.1</v>
      </c>
      <c r="P42" s="101">
        <f t="shared" si="0"/>
        <v>1</v>
      </c>
      <c r="Q42" s="454"/>
      <c r="R42" s="455"/>
      <c r="S42" s="455"/>
      <c r="T42" s="455"/>
      <c r="U42" s="455"/>
      <c r="V42" s="455"/>
      <c r="W42" s="455"/>
      <c r="X42" s="455"/>
      <c r="Y42" s="455"/>
      <c r="Z42" s="455"/>
      <c r="AA42" s="455"/>
      <c r="AB42" s="455"/>
      <c r="AC42" s="455"/>
      <c r="AD42" s="456"/>
      <c r="AE42" s="97"/>
    </row>
    <row r="43" spans="1:41" x14ac:dyDescent="0.25">
      <c r="A43" s="421"/>
      <c r="B43" s="423"/>
      <c r="C43" s="99" t="s">
        <v>10</v>
      </c>
      <c r="D43" s="100"/>
      <c r="E43" s="100"/>
      <c r="F43" s="100"/>
      <c r="G43" s="100"/>
      <c r="H43" s="100"/>
      <c r="I43" s="100"/>
      <c r="J43" s="100"/>
      <c r="K43" s="100"/>
      <c r="L43" s="104"/>
      <c r="M43" s="104"/>
      <c r="N43" s="104"/>
      <c r="O43" s="104"/>
      <c r="P43" s="101">
        <f t="shared" si="0"/>
        <v>0</v>
      </c>
      <c r="Q43" s="460"/>
      <c r="R43" s="461"/>
      <c r="S43" s="461"/>
      <c r="T43" s="461"/>
      <c r="U43" s="461"/>
      <c r="V43" s="461"/>
      <c r="W43" s="461"/>
      <c r="X43" s="461"/>
      <c r="Y43" s="461"/>
      <c r="Z43" s="461"/>
      <c r="AA43" s="461"/>
      <c r="AB43" s="461"/>
      <c r="AC43" s="461"/>
      <c r="AD43" s="462"/>
      <c r="AE43" s="97"/>
    </row>
    <row r="44" spans="1:41" ht="57" hidden="1" x14ac:dyDescent="0.25">
      <c r="A44" s="296" t="s">
        <v>446</v>
      </c>
      <c r="B44" s="307">
        <v>1</v>
      </c>
      <c r="C44" s="298"/>
      <c r="D44" s="299"/>
      <c r="E44" s="299"/>
      <c r="F44" s="299"/>
      <c r="G44" s="300"/>
      <c r="H44" s="300"/>
      <c r="I44" s="300"/>
      <c r="J44" s="300"/>
      <c r="K44" s="300"/>
      <c r="L44" s="300"/>
      <c r="M44" s="300"/>
      <c r="N44" s="300"/>
      <c r="O44" s="300"/>
      <c r="P44" s="301"/>
      <c r="Q44" s="302"/>
      <c r="R44" s="303"/>
      <c r="S44" s="303"/>
      <c r="T44" s="303"/>
      <c r="U44" s="303"/>
      <c r="V44" s="303"/>
      <c r="W44" s="303"/>
      <c r="X44" s="303"/>
      <c r="Y44" s="303"/>
      <c r="Z44" s="303"/>
      <c r="AA44" s="303"/>
      <c r="AB44" s="303"/>
      <c r="AC44" s="303"/>
      <c r="AD44" s="304"/>
      <c r="AE44" s="305"/>
      <c r="AG44" s="306"/>
      <c r="AH44" s="306"/>
      <c r="AI44" s="306"/>
      <c r="AJ44" s="306"/>
      <c r="AK44" s="306"/>
      <c r="AL44" s="306"/>
      <c r="AM44" s="306"/>
      <c r="AN44" s="306"/>
      <c r="AO44" s="306"/>
    </row>
    <row r="45" spans="1:41" x14ac:dyDescent="0.25">
      <c r="A45" s="450" t="s">
        <v>429</v>
      </c>
      <c r="B45" s="452">
        <v>0.05</v>
      </c>
      <c r="C45" s="102" t="s">
        <v>9</v>
      </c>
      <c r="D45" s="103">
        <v>0.05</v>
      </c>
      <c r="E45" s="103">
        <v>0.05</v>
      </c>
      <c r="F45" s="103">
        <v>0.15</v>
      </c>
      <c r="G45" s="103">
        <v>0.05</v>
      </c>
      <c r="H45" s="103">
        <v>0.1</v>
      </c>
      <c r="I45" s="103">
        <v>0.05</v>
      </c>
      <c r="J45" s="103">
        <v>0.05</v>
      </c>
      <c r="K45" s="103">
        <v>0.05</v>
      </c>
      <c r="L45" s="103">
        <v>0.05</v>
      </c>
      <c r="M45" s="103">
        <v>0.05</v>
      </c>
      <c r="N45" s="103">
        <v>0.2</v>
      </c>
      <c r="O45" s="103">
        <v>0.15</v>
      </c>
      <c r="P45" s="101">
        <f t="shared" si="0"/>
        <v>1</v>
      </c>
      <c r="Q45" s="454"/>
      <c r="R45" s="455"/>
      <c r="S45" s="455"/>
      <c r="T45" s="455"/>
      <c r="U45" s="455"/>
      <c r="V45" s="455"/>
      <c r="W45" s="455"/>
      <c r="X45" s="455"/>
      <c r="Y45" s="455"/>
      <c r="Z45" s="455"/>
      <c r="AA45" s="455"/>
      <c r="AB45" s="455"/>
      <c r="AC45" s="455"/>
      <c r="AD45" s="456"/>
      <c r="AE45" s="97"/>
    </row>
    <row r="46" spans="1:41" x14ac:dyDescent="0.25">
      <c r="A46" s="420"/>
      <c r="B46" s="423"/>
      <c r="C46" s="99" t="s">
        <v>10</v>
      </c>
      <c r="D46" s="100"/>
      <c r="E46" s="100"/>
      <c r="F46" s="100"/>
      <c r="G46" s="100"/>
      <c r="H46" s="100"/>
      <c r="I46" s="100"/>
      <c r="J46" s="100"/>
      <c r="K46" s="100"/>
      <c r="L46" s="104"/>
      <c r="M46" s="104"/>
      <c r="N46" s="104"/>
      <c r="O46" s="104"/>
      <c r="P46" s="101">
        <f t="shared" si="0"/>
        <v>0</v>
      </c>
      <c r="Q46" s="460"/>
      <c r="R46" s="461"/>
      <c r="S46" s="461"/>
      <c r="T46" s="461"/>
      <c r="U46" s="461"/>
      <c r="V46" s="461"/>
      <c r="W46" s="461"/>
      <c r="X46" s="461"/>
      <c r="Y46" s="461"/>
      <c r="Z46" s="461"/>
      <c r="AA46" s="461"/>
      <c r="AB46" s="461"/>
      <c r="AC46" s="461"/>
      <c r="AD46" s="462"/>
      <c r="AE46" s="97"/>
    </row>
    <row r="47" spans="1:41" ht="28.5" hidden="1" x14ac:dyDescent="0.25">
      <c r="A47" s="296" t="s">
        <v>445</v>
      </c>
      <c r="B47" s="297">
        <v>4000</v>
      </c>
      <c r="C47" s="298"/>
      <c r="D47" s="299"/>
      <c r="E47" s="299"/>
      <c r="F47" s="299"/>
      <c r="G47" s="300"/>
      <c r="H47" s="300"/>
      <c r="I47" s="300"/>
      <c r="J47" s="300"/>
      <c r="K47" s="300"/>
      <c r="L47" s="300"/>
      <c r="M47" s="300"/>
      <c r="N47" s="300"/>
      <c r="O47" s="300"/>
      <c r="P47" s="301"/>
      <c r="Q47" s="302"/>
      <c r="R47" s="303"/>
      <c r="S47" s="303"/>
      <c r="T47" s="303"/>
      <c r="U47" s="303"/>
      <c r="V47" s="303"/>
      <c r="W47" s="303"/>
      <c r="X47" s="303"/>
      <c r="Y47" s="303"/>
      <c r="Z47" s="303"/>
      <c r="AA47" s="303"/>
      <c r="AB47" s="303"/>
      <c r="AC47" s="303"/>
      <c r="AD47" s="304"/>
      <c r="AE47" s="305"/>
      <c r="AG47" s="306"/>
      <c r="AH47" s="306"/>
      <c r="AI47" s="306"/>
      <c r="AJ47" s="306"/>
      <c r="AK47" s="306"/>
      <c r="AL47" s="306"/>
      <c r="AM47" s="306"/>
      <c r="AN47" s="306"/>
      <c r="AO47" s="306"/>
    </row>
    <row r="48" spans="1:41" x14ac:dyDescent="0.25">
      <c r="A48" s="450" t="s">
        <v>430</v>
      </c>
      <c r="B48" s="452">
        <v>0.05</v>
      </c>
      <c r="C48" s="102" t="s">
        <v>9</v>
      </c>
      <c r="D48" s="103">
        <v>0.05</v>
      </c>
      <c r="E48" s="103">
        <v>0.05</v>
      </c>
      <c r="F48" s="103">
        <v>0.15</v>
      </c>
      <c r="G48" s="103">
        <v>0.05</v>
      </c>
      <c r="H48" s="103">
        <v>0.1</v>
      </c>
      <c r="I48" s="103">
        <v>0.05</v>
      </c>
      <c r="J48" s="103">
        <v>0.05</v>
      </c>
      <c r="K48" s="103">
        <v>0.05</v>
      </c>
      <c r="L48" s="103">
        <v>0.05</v>
      </c>
      <c r="M48" s="103">
        <v>0.05</v>
      </c>
      <c r="N48" s="103">
        <v>0.2</v>
      </c>
      <c r="O48" s="103">
        <v>0.15</v>
      </c>
      <c r="P48" s="101">
        <f t="shared" si="0"/>
        <v>1</v>
      </c>
      <c r="Q48" s="454"/>
      <c r="R48" s="455"/>
      <c r="S48" s="455"/>
      <c r="T48" s="455"/>
      <c r="U48" s="455"/>
      <c r="V48" s="455"/>
      <c r="W48" s="455"/>
      <c r="X48" s="455"/>
      <c r="Y48" s="455"/>
      <c r="Z48" s="455"/>
      <c r="AA48" s="455"/>
      <c r="AB48" s="455"/>
      <c r="AC48" s="455"/>
      <c r="AD48" s="456"/>
      <c r="AE48" s="97"/>
    </row>
    <row r="49" spans="1:41" ht="15.75" thickBot="1" x14ac:dyDescent="0.3">
      <c r="A49" s="451"/>
      <c r="B49" s="453"/>
      <c r="C49" s="91" t="s">
        <v>10</v>
      </c>
      <c r="D49" s="105"/>
      <c r="E49" s="105"/>
      <c r="F49" s="105"/>
      <c r="G49" s="105"/>
      <c r="H49" s="105"/>
      <c r="I49" s="105"/>
      <c r="J49" s="105"/>
      <c r="K49" s="105"/>
      <c r="L49" s="106"/>
      <c r="M49" s="106"/>
      <c r="N49" s="106"/>
      <c r="O49" s="106"/>
      <c r="P49" s="107">
        <f t="shared" si="0"/>
        <v>0</v>
      </c>
      <c r="Q49" s="457"/>
      <c r="R49" s="458"/>
      <c r="S49" s="458"/>
      <c r="T49" s="458"/>
      <c r="U49" s="458"/>
      <c r="V49" s="458"/>
      <c r="W49" s="458"/>
      <c r="X49" s="458"/>
      <c r="Y49" s="458"/>
      <c r="Z49" s="458"/>
      <c r="AA49" s="458"/>
      <c r="AB49" s="458"/>
      <c r="AC49" s="458"/>
      <c r="AD49" s="459"/>
      <c r="AE49" s="97"/>
    </row>
    <row r="50" spans="1:41" ht="28.5" hidden="1" x14ac:dyDescent="0.25">
      <c r="A50" s="296" t="s">
        <v>447</v>
      </c>
      <c r="B50" s="297">
        <v>5000</v>
      </c>
      <c r="C50" s="298"/>
      <c r="D50" s="299"/>
      <c r="E50" s="299"/>
      <c r="F50" s="299"/>
      <c r="G50" s="300"/>
      <c r="H50" s="300"/>
      <c r="I50" s="300"/>
      <c r="J50" s="300"/>
      <c r="K50" s="300"/>
      <c r="L50" s="300"/>
      <c r="M50" s="300"/>
      <c r="N50" s="300"/>
      <c r="O50" s="300"/>
      <c r="P50" s="301"/>
      <c r="Q50" s="302"/>
      <c r="R50" s="303"/>
      <c r="S50" s="303"/>
      <c r="T50" s="303"/>
      <c r="U50" s="303"/>
      <c r="V50" s="303"/>
      <c r="W50" s="303"/>
      <c r="X50" s="303"/>
      <c r="Y50" s="303"/>
      <c r="Z50" s="303"/>
      <c r="AA50" s="303"/>
      <c r="AB50" s="303"/>
      <c r="AC50" s="303"/>
      <c r="AD50" s="304"/>
      <c r="AE50" s="305"/>
      <c r="AG50" s="306"/>
      <c r="AH50" s="306"/>
      <c r="AI50" s="306"/>
      <c r="AJ50" s="306"/>
      <c r="AK50" s="306"/>
      <c r="AL50" s="306"/>
      <c r="AM50" s="306"/>
      <c r="AN50" s="306"/>
      <c r="AO50" s="306"/>
    </row>
    <row r="51" spans="1:41" x14ac:dyDescent="0.25">
      <c r="A51" s="50" t="s">
        <v>294</v>
      </c>
    </row>
    <row r="53" spans="1:41" x14ac:dyDescent="0.25">
      <c r="B53" s="281"/>
    </row>
  </sheetData>
  <mergeCells count="82">
    <mergeCell ref="A48:A49"/>
    <mergeCell ref="B48:B49"/>
    <mergeCell ref="Q48:AD49"/>
    <mergeCell ref="A42:A43"/>
    <mergeCell ref="B42:B43"/>
    <mergeCell ref="Q42:AD43"/>
    <mergeCell ref="A45:A46"/>
    <mergeCell ref="B45:B46"/>
    <mergeCell ref="Q45:AD46"/>
    <mergeCell ref="A39:A40"/>
    <mergeCell ref="B39:B40"/>
    <mergeCell ref="Q39:AD40"/>
    <mergeCell ref="W33:Z33"/>
    <mergeCell ref="AA33:AD33"/>
    <mergeCell ref="A34:A35"/>
    <mergeCell ref="B34:B35"/>
    <mergeCell ref="Q34:S35"/>
    <mergeCell ref="T34:V35"/>
    <mergeCell ref="W34:Z35"/>
    <mergeCell ref="AA34:AD35"/>
    <mergeCell ref="A37:A38"/>
    <mergeCell ref="B37:B38"/>
    <mergeCell ref="C37:P37"/>
    <mergeCell ref="Q37:AD37"/>
    <mergeCell ref="Q38:AD38"/>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9:AD40 Q42:AD43 Q45:AD46 Q48:AD49" xr:uid="{00000000-0002-0000-0000-000002000000}">
      <formula1>2000</formula1>
    </dataValidation>
  </dataValidations>
  <pageMargins left="0.25" right="0.25" top="0.75" bottom="0.75" header="0.3" footer="0.3"/>
  <pageSetup scale="22" orientation="landscape" r:id="rId1"/>
  <customProperties>
    <customPr name="_pios_id" r:id="rId2"/>
  </customProperties>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RowHeight="15" x14ac:dyDescent="0.25"/>
  <cols>
    <col min="3" max="3" width="6.85546875" customWidth="1"/>
    <col min="4" max="4" width="8.85546875" customWidth="1"/>
    <col min="5" max="5" width="10.85546875" customWidth="1"/>
  </cols>
  <sheetData>
    <row r="1" spans="1:14" x14ac:dyDescent="0.25">
      <c r="B1" t="s">
        <v>19</v>
      </c>
      <c r="C1" s="640" t="s">
        <v>20</v>
      </c>
      <c r="D1" s="640"/>
      <c r="E1" s="640"/>
      <c r="F1" s="640"/>
      <c r="G1" s="641" t="s">
        <v>22</v>
      </c>
      <c r="H1" s="642"/>
      <c r="I1" s="642"/>
      <c r="J1" s="643"/>
      <c r="K1" s="639" t="s">
        <v>23</v>
      </c>
      <c r="L1" s="639"/>
      <c r="M1" s="639"/>
      <c r="N1" s="639"/>
    </row>
    <row r="2" spans="1:14" x14ac:dyDescent="0.25">
      <c r="C2" s="4"/>
      <c r="D2" s="4"/>
      <c r="E2" s="4"/>
      <c r="F2" s="4" t="s">
        <v>21</v>
      </c>
      <c r="G2" s="30"/>
      <c r="H2" s="4"/>
      <c r="I2" s="4"/>
      <c r="J2" s="31" t="s">
        <v>21</v>
      </c>
      <c r="K2" s="4"/>
      <c r="L2" s="4"/>
      <c r="M2" s="4"/>
      <c r="N2" s="4" t="s">
        <v>21</v>
      </c>
    </row>
    <row r="3" spans="1:14" x14ac:dyDescent="0.25">
      <c r="A3" s="638"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638"/>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638"/>
      <c r="B5" s="5">
        <v>3</v>
      </c>
      <c r="C5" s="6">
        <v>0.05</v>
      </c>
      <c r="D5" s="6">
        <v>0.05</v>
      </c>
      <c r="E5" s="6">
        <v>0.1</v>
      </c>
      <c r="F5" s="7">
        <f>(C5+D5+E5)</f>
        <v>0.2</v>
      </c>
      <c r="G5" s="32">
        <v>0.1</v>
      </c>
      <c r="H5" s="6">
        <v>0.1</v>
      </c>
      <c r="I5" s="6">
        <v>0.1</v>
      </c>
      <c r="J5" s="33">
        <f>(G5+H5+I5)</f>
        <v>0.30000000000000004</v>
      </c>
      <c r="K5" s="24"/>
      <c r="L5" s="5"/>
      <c r="M5" s="5"/>
      <c r="N5" s="5"/>
    </row>
    <row r="6" spans="1:14" x14ac:dyDescent="0.25">
      <c r="A6" s="638"/>
      <c r="B6" s="5">
        <v>4</v>
      </c>
      <c r="C6" s="6">
        <v>0.1</v>
      </c>
      <c r="D6" s="6">
        <v>0.1</v>
      </c>
      <c r="E6" s="6">
        <v>0.2</v>
      </c>
      <c r="F6" s="7">
        <f>(C6+D6+E6)</f>
        <v>0.4</v>
      </c>
      <c r="G6" s="32">
        <v>0</v>
      </c>
      <c r="H6" s="6">
        <v>0</v>
      </c>
      <c r="I6" s="6">
        <v>0.1</v>
      </c>
      <c r="J6" s="33">
        <f>(G6+H6+I6)</f>
        <v>0.1</v>
      </c>
      <c r="K6" s="24"/>
      <c r="L6" s="5"/>
      <c r="M6" s="5"/>
      <c r="N6" s="5"/>
    </row>
    <row r="7" spans="1:14" x14ac:dyDescent="0.25">
      <c r="A7" s="638"/>
      <c r="B7" s="5">
        <v>5</v>
      </c>
      <c r="C7" s="6">
        <v>0</v>
      </c>
      <c r="D7" s="6">
        <v>0</v>
      </c>
      <c r="E7" s="6">
        <v>0</v>
      </c>
      <c r="F7" s="7">
        <f>(C7+D7+E7)</f>
        <v>0</v>
      </c>
      <c r="G7" s="32">
        <v>0</v>
      </c>
      <c r="H7" s="6">
        <v>0</v>
      </c>
      <c r="I7" s="6">
        <v>0</v>
      </c>
      <c r="J7" s="33">
        <f>(G7+H7+I7)</f>
        <v>0</v>
      </c>
      <c r="K7" s="24"/>
      <c r="L7" s="5"/>
      <c r="M7" s="5"/>
      <c r="N7" s="5"/>
    </row>
    <row r="8" spans="1:14" x14ac:dyDescent="0.25">
      <c r="A8" s="638" t="s">
        <v>25</v>
      </c>
      <c r="B8" s="9">
        <v>6</v>
      </c>
      <c r="C8" s="10">
        <v>0.1</v>
      </c>
      <c r="D8" s="10">
        <v>0.1</v>
      </c>
      <c r="E8" s="10">
        <v>0.1</v>
      </c>
      <c r="F8" s="11">
        <f>C8+D8+E8</f>
        <v>0.30000000000000004</v>
      </c>
      <c r="G8" s="34"/>
      <c r="H8" s="9"/>
      <c r="I8" s="9"/>
      <c r="J8" s="35"/>
      <c r="K8" s="25"/>
      <c r="L8" s="9"/>
      <c r="M8" s="9"/>
      <c r="N8" s="9"/>
    </row>
    <row r="9" spans="1:14" x14ac:dyDescent="0.25">
      <c r="A9" s="638"/>
      <c r="B9" s="9">
        <v>7</v>
      </c>
      <c r="C9" s="9"/>
      <c r="D9" s="9"/>
      <c r="E9" s="9"/>
      <c r="F9" s="19"/>
      <c r="G9" s="36"/>
      <c r="H9" s="9"/>
      <c r="I9" s="9"/>
      <c r="J9" s="35"/>
      <c r="K9" s="25"/>
      <c r="L9" s="9"/>
      <c r="M9" s="9"/>
      <c r="N9" s="9"/>
    </row>
    <row r="10" spans="1:14" x14ac:dyDescent="0.25">
      <c r="A10" s="638"/>
      <c r="B10" s="9">
        <v>8</v>
      </c>
      <c r="C10" s="9"/>
      <c r="D10" s="9"/>
      <c r="E10" s="9"/>
      <c r="F10" s="19"/>
      <c r="G10" s="36"/>
      <c r="H10" s="9"/>
      <c r="I10" s="9"/>
      <c r="J10" s="35"/>
      <c r="K10" s="25"/>
      <c r="L10" s="9"/>
      <c r="M10" s="9"/>
      <c r="N10" s="9"/>
    </row>
    <row r="11" spans="1:14" x14ac:dyDescent="0.25">
      <c r="A11" s="638"/>
      <c r="B11" s="9">
        <v>9</v>
      </c>
      <c r="C11" s="9"/>
      <c r="D11" s="9"/>
      <c r="E11" s="9"/>
      <c r="F11" s="19"/>
      <c r="G11" s="36"/>
      <c r="H11" s="9"/>
      <c r="I11" s="9"/>
      <c r="J11" s="35"/>
      <c r="K11" s="25"/>
      <c r="L11" s="9"/>
      <c r="M11" s="9"/>
      <c r="N11" s="9"/>
    </row>
    <row r="12" spans="1:14" x14ac:dyDescent="0.25">
      <c r="A12" s="638" t="s">
        <v>26</v>
      </c>
      <c r="B12" s="14">
        <v>10</v>
      </c>
      <c r="C12" s="14"/>
      <c r="D12" s="14"/>
      <c r="E12" s="14"/>
      <c r="F12" s="20"/>
      <c r="G12" s="37"/>
      <c r="H12" s="14"/>
      <c r="I12" s="14"/>
      <c r="J12" s="38"/>
      <c r="K12" s="26"/>
      <c r="L12" s="14"/>
      <c r="M12" s="14"/>
      <c r="N12" s="14"/>
    </row>
    <row r="13" spans="1:14" x14ac:dyDescent="0.25">
      <c r="A13" s="638"/>
      <c r="B13" s="14">
        <v>11</v>
      </c>
      <c r="C13" s="14"/>
      <c r="D13" s="14"/>
      <c r="E13" s="14"/>
      <c r="F13" s="20"/>
      <c r="G13" s="37"/>
      <c r="H13" s="14"/>
      <c r="I13" s="14"/>
      <c r="J13" s="38"/>
      <c r="K13" s="26"/>
      <c r="L13" s="14"/>
      <c r="M13" s="14"/>
      <c r="N13" s="14"/>
    </row>
    <row r="14" spans="1:14" x14ac:dyDescent="0.25">
      <c r="A14" s="638"/>
      <c r="B14" s="14">
        <v>12</v>
      </c>
      <c r="C14" s="14"/>
      <c r="D14" s="14"/>
      <c r="E14" s="14"/>
      <c r="F14" s="20"/>
      <c r="G14" s="37"/>
      <c r="H14" s="14"/>
      <c r="I14" s="14"/>
      <c r="J14" s="38"/>
      <c r="K14" s="26"/>
      <c r="L14" s="14"/>
      <c r="M14" s="14"/>
      <c r="N14" s="14"/>
    </row>
    <row r="15" spans="1:14" x14ac:dyDescent="0.25">
      <c r="A15" s="638"/>
      <c r="B15" s="14">
        <v>13</v>
      </c>
      <c r="C15" s="14"/>
      <c r="D15" s="14"/>
      <c r="E15" s="14"/>
      <c r="F15" s="20"/>
      <c r="G15" s="37"/>
      <c r="H15" s="14"/>
      <c r="I15" s="14"/>
      <c r="J15" s="38"/>
      <c r="K15" s="26"/>
      <c r="L15" s="14"/>
      <c r="M15" s="14"/>
      <c r="N15" s="14"/>
    </row>
    <row r="16" spans="1:14" x14ac:dyDescent="0.25">
      <c r="A16" s="638" t="s">
        <v>27</v>
      </c>
      <c r="B16" s="15">
        <v>14</v>
      </c>
      <c r="C16" s="15"/>
      <c r="D16" s="15"/>
      <c r="E16" s="15"/>
      <c r="F16" s="21"/>
      <c r="G16" s="39"/>
      <c r="H16" s="15"/>
      <c r="I16" s="15"/>
      <c r="J16" s="40"/>
      <c r="K16" s="27"/>
      <c r="L16" s="15"/>
      <c r="M16" s="15"/>
      <c r="N16" s="15"/>
    </row>
    <row r="17" spans="1:14" x14ac:dyDescent="0.25">
      <c r="A17" s="638"/>
      <c r="B17" s="15">
        <v>15</v>
      </c>
      <c r="C17" s="15"/>
      <c r="D17" s="15"/>
      <c r="E17" s="15"/>
      <c r="F17" s="21"/>
      <c r="G17" s="39"/>
      <c r="H17" s="15"/>
      <c r="I17" s="15"/>
      <c r="J17" s="40"/>
      <c r="K17" s="27"/>
      <c r="L17" s="15"/>
      <c r="M17" s="15"/>
      <c r="N17" s="15"/>
    </row>
    <row r="18" spans="1:14" x14ac:dyDescent="0.25">
      <c r="A18" s="638"/>
      <c r="B18" s="15">
        <v>16</v>
      </c>
      <c r="C18" s="15"/>
      <c r="D18" s="15"/>
      <c r="E18" s="15"/>
      <c r="F18" s="21"/>
      <c r="G18" s="39"/>
      <c r="H18" s="15"/>
      <c r="I18" s="15"/>
      <c r="J18" s="40"/>
      <c r="K18" s="27"/>
      <c r="L18" s="15"/>
      <c r="M18" s="15"/>
      <c r="N18" s="15"/>
    </row>
    <row r="19" spans="1:14" x14ac:dyDescent="0.25">
      <c r="A19" s="638" t="s">
        <v>28</v>
      </c>
      <c r="B19" s="18">
        <v>17</v>
      </c>
      <c r="C19" s="18"/>
      <c r="D19" s="18"/>
      <c r="E19" s="18"/>
      <c r="F19" s="22"/>
      <c r="G19" s="41"/>
      <c r="H19" s="18"/>
      <c r="I19" s="18"/>
      <c r="J19" s="42"/>
      <c r="K19" s="28"/>
      <c r="L19" s="18"/>
      <c r="M19" s="18"/>
      <c r="N19" s="18"/>
    </row>
    <row r="20" spans="1:14" x14ac:dyDescent="0.25">
      <c r="A20" s="638"/>
      <c r="B20" s="18">
        <v>18</v>
      </c>
      <c r="C20" s="18"/>
      <c r="D20" s="18"/>
      <c r="E20" s="18"/>
      <c r="F20" s="22"/>
      <c r="G20" s="41"/>
      <c r="H20" s="18"/>
      <c r="I20" s="18"/>
      <c r="J20" s="42"/>
      <c r="K20" s="28"/>
      <c r="L20" s="18"/>
      <c r="M20" s="18"/>
      <c r="N20" s="18"/>
    </row>
    <row r="21" spans="1:14" x14ac:dyDescent="0.25">
      <c r="A21" s="638"/>
      <c r="B21" s="18">
        <v>19</v>
      </c>
      <c r="C21" s="18"/>
      <c r="D21" s="18"/>
      <c r="E21" s="18"/>
      <c r="F21" s="22"/>
      <c r="G21" s="41"/>
      <c r="H21" s="18"/>
      <c r="I21" s="18"/>
      <c r="J21" s="42"/>
      <c r="K21" s="28"/>
      <c r="L21" s="18"/>
      <c r="M21" s="18"/>
      <c r="N21" s="18"/>
    </row>
    <row r="22" spans="1:14" x14ac:dyDescent="0.25">
      <c r="A22" s="638"/>
      <c r="B22" s="18">
        <v>20</v>
      </c>
      <c r="C22" s="18"/>
      <c r="D22" s="18"/>
      <c r="E22" s="18"/>
      <c r="F22" s="22"/>
      <c r="G22" s="41"/>
      <c r="H22" s="18"/>
      <c r="I22" s="18"/>
      <c r="J22" s="42"/>
      <c r="K22" s="28"/>
      <c r="L22" s="18"/>
      <c r="M22" s="18"/>
      <c r="N22" s="18"/>
    </row>
    <row r="23" spans="1:14" x14ac:dyDescent="0.25">
      <c r="A23" s="638" t="s">
        <v>29</v>
      </c>
      <c r="B23" s="13">
        <v>21</v>
      </c>
      <c r="C23" s="13"/>
      <c r="D23" s="13"/>
      <c r="E23" s="13"/>
      <c r="F23" s="23"/>
      <c r="G23" s="43"/>
      <c r="H23" s="13"/>
      <c r="I23" s="13"/>
      <c r="J23" s="44"/>
      <c r="K23" s="29"/>
      <c r="L23" s="13"/>
      <c r="M23" s="13"/>
      <c r="N23" s="13"/>
    </row>
    <row r="24" spans="1:14" x14ac:dyDescent="0.25">
      <c r="A24" s="638"/>
      <c r="B24" s="13">
        <v>22</v>
      </c>
      <c r="C24" s="13"/>
      <c r="D24" s="13"/>
      <c r="E24" s="13"/>
      <c r="F24" s="23"/>
      <c r="G24" s="43"/>
      <c r="H24" s="13"/>
      <c r="I24" s="13"/>
      <c r="J24" s="44"/>
      <c r="K24" s="29"/>
      <c r="L24" s="13"/>
      <c r="M24" s="13"/>
      <c r="N24" s="13"/>
    </row>
    <row r="25" spans="1:14" x14ac:dyDescent="0.25">
      <c r="A25" s="638"/>
      <c r="B25" s="13">
        <v>23</v>
      </c>
      <c r="C25" s="13"/>
      <c r="D25" s="13"/>
      <c r="E25" s="13"/>
      <c r="F25" s="23"/>
      <c r="G25" s="43"/>
      <c r="H25" s="13"/>
      <c r="I25" s="13"/>
      <c r="J25" s="44"/>
      <c r="K25" s="29"/>
      <c r="L25" s="13"/>
      <c r="M25" s="13"/>
      <c r="N25" s="13"/>
    </row>
    <row r="26" spans="1:14" x14ac:dyDescent="0.25">
      <c r="A26" s="638"/>
      <c r="B26" s="13">
        <v>24</v>
      </c>
      <c r="C26" s="13"/>
      <c r="D26" s="13"/>
      <c r="E26" s="13"/>
      <c r="F26" s="23"/>
      <c r="G26" s="43"/>
      <c r="H26" s="13"/>
      <c r="I26" s="13"/>
      <c r="J26" s="44"/>
      <c r="K26" s="29"/>
      <c r="L26" s="13"/>
      <c r="M26" s="13"/>
      <c r="N26" s="13"/>
    </row>
    <row r="27" spans="1:14" x14ac:dyDescent="0.25">
      <c r="A27" s="638" t="s">
        <v>30</v>
      </c>
      <c r="B27" s="9">
        <v>25</v>
      </c>
      <c r="C27" s="9"/>
      <c r="D27" s="9"/>
      <c r="E27" s="9"/>
      <c r="F27" s="9"/>
      <c r="G27" s="9"/>
      <c r="H27" s="9"/>
      <c r="I27" s="9"/>
      <c r="J27" s="9"/>
      <c r="K27" s="9"/>
      <c r="L27" s="9"/>
      <c r="M27" s="9"/>
      <c r="N27" s="9"/>
    </row>
    <row r="28" spans="1:14" x14ac:dyDescent="0.25">
      <c r="A28" s="638"/>
      <c r="B28" s="9">
        <v>26</v>
      </c>
      <c r="C28" s="9"/>
      <c r="D28" s="9"/>
      <c r="E28" s="9"/>
      <c r="F28" s="9"/>
      <c r="G28" s="9"/>
      <c r="H28" s="9"/>
      <c r="I28" s="9"/>
      <c r="J28" s="9"/>
      <c r="K28" s="9"/>
      <c r="L28" s="9"/>
      <c r="M28" s="9"/>
      <c r="N28" s="9"/>
    </row>
    <row r="29" spans="1:14" x14ac:dyDescent="0.25">
      <c r="A29" s="638"/>
      <c r="B29" s="9">
        <v>27</v>
      </c>
      <c r="C29" s="9"/>
      <c r="D29" s="9"/>
      <c r="E29" s="9"/>
      <c r="F29" s="9"/>
      <c r="G29" s="9"/>
      <c r="H29" s="9"/>
      <c r="I29" s="9"/>
      <c r="J29" s="9"/>
      <c r="K29" s="9"/>
      <c r="L29" s="9"/>
      <c r="M29" s="9"/>
      <c r="N29" s="9"/>
    </row>
    <row r="30" spans="1:14" x14ac:dyDescent="0.25">
      <c r="A30" s="638"/>
      <c r="B30" s="9">
        <v>28</v>
      </c>
      <c r="C30" s="9"/>
      <c r="D30" s="9"/>
      <c r="E30" s="9"/>
      <c r="F30" s="9"/>
      <c r="G30" s="9"/>
      <c r="H30" s="9"/>
      <c r="I30" s="9"/>
      <c r="J30" s="9"/>
      <c r="K30" s="9"/>
      <c r="L30" s="9"/>
      <c r="M30" s="9"/>
      <c r="N30" s="9"/>
    </row>
    <row r="31" spans="1:14" x14ac:dyDescent="0.25">
      <c r="A31" s="638"/>
      <c r="B31" s="9">
        <v>29</v>
      </c>
      <c r="C31" s="9"/>
      <c r="D31" s="9"/>
      <c r="E31" s="9"/>
      <c r="F31" s="9"/>
      <c r="G31" s="9"/>
      <c r="H31" s="9"/>
      <c r="I31" s="9"/>
      <c r="J31" s="9"/>
      <c r="K31" s="9"/>
      <c r="L31" s="9"/>
      <c r="M31" s="9"/>
      <c r="N31" s="9"/>
    </row>
    <row r="32" spans="1:14" x14ac:dyDescent="0.25">
      <c r="A32" s="638" t="s">
        <v>31</v>
      </c>
      <c r="B32" s="16">
        <v>30</v>
      </c>
      <c r="C32" s="16"/>
      <c r="D32" s="16"/>
      <c r="E32" s="16"/>
      <c r="F32" s="16"/>
      <c r="G32" s="16"/>
      <c r="H32" s="16"/>
      <c r="I32" s="16"/>
      <c r="J32" s="16"/>
      <c r="K32" s="16"/>
      <c r="L32" s="16"/>
      <c r="M32" s="16"/>
      <c r="N32" s="16"/>
    </row>
    <row r="33" spans="1:14" x14ac:dyDescent="0.25">
      <c r="A33" s="638"/>
      <c r="B33" s="16">
        <v>31</v>
      </c>
      <c r="C33" s="16"/>
      <c r="D33" s="16"/>
      <c r="E33" s="16"/>
      <c r="F33" s="16"/>
      <c r="G33" s="16"/>
      <c r="H33" s="16"/>
      <c r="I33" s="16"/>
      <c r="J33" s="16"/>
      <c r="K33" s="16"/>
      <c r="L33" s="16"/>
      <c r="M33" s="16"/>
      <c r="N33" s="16"/>
    </row>
    <row r="34" spans="1:14" x14ac:dyDescent="0.25">
      <c r="A34" s="638"/>
      <c r="B34" s="16">
        <v>32</v>
      </c>
      <c r="C34" s="16"/>
      <c r="D34" s="16"/>
      <c r="E34" s="16"/>
      <c r="F34" s="16"/>
      <c r="G34" s="16"/>
      <c r="H34" s="16"/>
      <c r="I34" s="16"/>
      <c r="J34" s="16"/>
      <c r="K34" s="16"/>
      <c r="L34" s="16"/>
      <c r="M34" s="16"/>
      <c r="N34" s="16"/>
    </row>
    <row r="35" spans="1:14" x14ac:dyDescent="0.25">
      <c r="A35" s="638" t="s">
        <v>32</v>
      </c>
      <c r="B35" s="17">
        <v>33</v>
      </c>
      <c r="C35" s="14"/>
      <c r="D35" s="14"/>
      <c r="E35" s="14"/>
      <c r="F35" s="14"/>
      <c r="G35" s="14"/>
      <c r="H35" s="14"/>
      <c r="I35" s="14"/>
      <c r="J35" s="14"/>
      <c r="K35" s="14"/>
      <c r="L35" s="14"/>
      <c r="M35" s="14"/>
      <c r="N35" s="14"/>
    </row>
    <row r="36" spans="1:14" x14ac:dyDescent="0.25">
      <c r="A36" s="638"/>
      <c r="B36" s="14">
        <v>34</v>
      </c>
      <c r="C36" s="14"/>
      <c r="D36" s="14"/>
      <c r="E36" s="14"/>
      <c r="F36" s="14"/>
      <c r="G36" s="14"/>
      <c r="H36" s="14"/>
      <c r="I36" s="14"/>
      <c r="J36" s="14"/>
      <c r="K36" s="14"/>
      <c r="L36" s="14"/>
      <c r="M36" s="14"/>
      <c r="N36" s="14"/>
    </row>
    <row r="37" spans="1:14" x14ac:dyDescent="0.25">
      <c r="A37" s="638"/>
      <c r="B37" s="45">
        <v>35</v>
      </c>
      <c r="C37" s="14"/>
      <c r="D37" s="14"/>
      <c r="E37" s="14"/>
      <c r="F37" s="14"/>
      <c r="G37" s="14"/>
      <c r="H37" s="14"/>
      <c r="I37" s="14"/>
      <c r="J37" s="14"/>
      <c r="K37" s="14"/>
      <c r="L37" s="14"/>
      <c r="M37" s="14"/>
      <c r="N37" s="14"/>
    </row>
    <row r="38" spans="1:14" x14ac:dyDescent="0.25">
      <c r="A38" s="638" t="s">
        <v>33</v>
      </c>
      <c r="B38" s="8">
        <v>36</v>
      </c>
      <c r="C38" s="8"/>
      <c r="D38" s="8"/>
      <c r="E38" s="8"/>
      <c r="F38" s="8"/>
      <c r="G38" s="8"/>
      <c r="H38" s="8"/>
      <c r="I38" s="8"/>
      <c r="J38" s="8"/>
      <c r="K38" s="8"/>
      <c r="L38" s="8"/>
      <c r="M38" s="8"/>
      <c r="N38" s="8"/>
    </row>
    <row r="39" spans="1:14" x14ac:dyDescent="0.25">
      <c r="A39" s="638"/>
      <c r="B39" s="8">
        <v>37</v>
      </c>
      <c r="C39" s="8"/>
      <c r="D39" s="8"/>
      <c r="E39" s="8"/>
      <c r="F39" s="8"/>
      <c r="G39" s="8"/>
      <c r="H39" s="8"/>
      <c r="I39" s="8"/>
      <c r="J39" s="8"/>
      <c r="K39" s="8"/>
      <c r="L39" s="8"/>
      <c r="M39" s="8"/>
      <c r="N39" s="8"/>
    </row>
    <row r="40" spans="1:14" x14ac:dyDescent="0.25">
      <c r="A40" s="638"/>
      <c r="B40" s="8">
        <v>38</v>
      </c>
      <c r="C40" s="8"/>
      <c r="D40" s="8"/>
      <c r="E40" s="8"/>
      <c r="F40" s="8"/>
      <c r="G40" s="8"/>
      <c r="H40" s="8"/>
      <c r="I40" s="8"/>
      <c r="J40" s="8"/>
      <c r="K40" s="8"/>
      <c r="L40" s="8"/>
      <c r="M40" s="8"/>
      <c r="N40" s="8"/>
    </row>
    <row r="41" spans="1:14" x14ac:dyDescent="0.25">
      <c r="A41" s="644" t="s">
        <v>34</v>
      </c>
      <c r="B41" s="46">
        <v>39</v>
      </c>
      <c r="C41" s="47"/>
      <c r="D41" s="47"/>
      <c r="E41" s="47"/>
      <c r="F41" s="47"/>
      <c r="G41" s="47"/>
      <c r="H41" s="47"/>
      <c r="I41" s="47"/>
      <c r="J41" s="47"/>
      <c r="K41" s="47"/>
      <c r="L41" s="47"/>
      <c r="M41" s="47"/>
      <c r="N41" s="47"/>
    </row>
    <row r="42" spans="1:14" x14ac:dyDescent="0.25">
      <c r="A42" s="644"/>
      <c r="B42" s="47">
        <v>40</v>
      </c>
      <c r="C42" s="47"/>
      <c r="D42" s="47"/>
      <c r="E42" s="47"/>
      <c r="F42" s="47"/>
      <c r="G42" s="47"/>
      <c r="H42" s="47"/>
      <c r="I42" s="47"/>
      <c r="J42" s="47"/>
      <c r="K42" s="47"/>
      <c r="L42" s="47"/>
      <c r="M42" s="47"/>
      <c r="N42" s="47"/>
    </row>
    <row r="43" spans="1:14" x14ac:dyDescent="0.25">
      <c r="A43" s="644"/>
      <c r="B43" s="47">
        <v>41</v>
      </c>
      <c r="C43" s="47"/>
      <c r="D43" s="47"/>
      <c r="E43" s="47"/>
      <c r="F43" s="47"/>
      <c r="G43" s="47"/>
      <c r="H43" s="47"/>
      <c r="I43" s="47"/>
      <c r="J43" s="47"/>
      <c r="K43" s="47"/>
      <c r="L43" s="47"/>
      <c r="M43" s="47"/>
      <c r="N43" s="47"/>
    </row>
    <row r="44" spans="1:14" x14ac:dyDescent="0.25">
      <c r="A44" s="644"/>
      <c r="B44" s="48">
        <v>42</v>
      </c>
      <c r="C44" s="47"/>
      <c r="D44" s="47"/>
      <c r="E44" s="47"/>
      <c r="F44" s="47"/>
      <c r="G44" s="47"/>
      <c r="H44" s="47"/>
      <c r="I44" s="47"/>
      <c r="J44" s="47"/>
      <c r="K44" s="47"/>
      <c r="L44" s="47"/>
      <c r="M44" s="47"/>
      <c r="N44" s="47"/>
    </row>
    <row r="45" spans="1:14" x14ac:dyDescent="0.25">
      <c r="A45" s="637" t="s">
        <v>35</v>
      </c>
      <c r="B45" s="12">
        <v>43</v>
      </c>
      <c r="C45" s="12"/>
      <c r="D45" s="12"/>
      <c r="E45" s="12"/>
      <c r="F45" s="12"/>
      <c r="G45" s="12"/>
      <c r="H45" s="12"/>
      <c r="I45" s="12"/>
      <c r="J45" s="12"/>
      <c r="K45" s="12"/>
      <c r="L45" s="12"/>
      <c r="M45" s="12"/>
      <c r="N45" s="12"/>
    </row>
    <row r="46" spans="1:14" x14ac:dyDescent="0.25">
      <c r="A46" s="637"/>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62"/>
  <sheetViews>
    <sheetView showGridLines="0" zoomScale="60" zoomScaleNormal="60" workbookViewId="0">
      <selection sqref="A1:A4"/>
    </sheetView>
  </sheetViews>
  <sheetFormatPr baseColWidth="10" defaultColWidth="10.85546875" defaultRowHeight="15" x14ac:dyDescent="0.25"/>
  <cols>
    <col min="1" max="1" width="44.7109375" style="50" customWidth="1"/>
    <col min="2" max="2" width="24.28515625" style="50" customWidth="1"/>
    <col min="3" max="14" width="20.7109375" style="50" customWidth="1"/>
    <col min="15" max="15" width="18.28515625" style="50" customWidth="1"/>
    <col min="16" max="21" width="18.140625" style="50" customWidth="1"/>
    <col min="22" max="22" width="20.570312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16.5" thickBot="1" x14ac:dyDescent="0.3">
      <c r="A1" s="310"/>
      <c r="B1" s="313" t="s">
        <v>16</v>
      </c>
      <c r="C1" s="314"/>
      <c r="D1" s="314"/>
      <c r="E1" s="314"/>
      <c r="F1" s="314"/>
      <c r="G1" s="314"/>
      <c r="H1" s="314"/>
      <c r="I1" s="314"/>
      <c r="J1" s="314"/>
      <c r="K1" s="314"/>
      <c r="L1" s="314"/>
      <c r="M1" s="314"/>
      <c r="N1" s="314"/>
      <c r="O1" s="314"/>
      <c r="P1" s="314"/>
      <c r="Q1" s="314"/>
      <c r="R1" s="314"/>
      <c r="S1" s="314"/>
      <c r="T1" s="314"/>
      <c r="U1" s="314"/>
      <c r="V1" s="314"/>
      <c r="W1" s="314"/>
      <c r="X1" s="314"/>
      <c r="Y1" s="314"/>
      <c r="Z1" s="314"/>
      <c r="AA1" s="315"/>
      <c r="AB1" s="316" t="s">
        <v>419</v>
      </c>
      <c r="AC1" s="317"/>
      <c r="AD1" s="318"/>
    </row>
    <row r="2" spans="1:30" ht="16.5" thickBot="1" x14ac:dyDescent="0.3">
      <c r="A2" s="311"/>
      <c r="B2" s="313" t="s">
        <v>17</v>
      </c>
      <c r="C2" s="314"/>
      <c r="D2" s="314"/>
      <c r="E2" s="314"/>
      <c r="F2" s="314"/>
      <c r="G2" s="314"/>
      <c r="H2" s="314"/>
      <c r="I2" s="314"/>
      <c r="J2" s="314"/>
      <c r="K2" s="314"/>
      <c r="L2" s="314"/>
      <c r="M2" s="314"/>
      <c r="N2" s="314"/>
      <c r="O2" s="314"/>
      <c r="P2" s="314"/>
      <c r="Q2" s="314"/>
      <c r="R2" s="314"/>
      <c r="S2" s="314"/>
      <c r="T2" s="314"/>
      <c r="U2" s="314"/>
      <c r="V2" s="314"/>
      <c r="W2" s="314"/>
      <c r="X2" s="314"/>
      <c r="Y2" s="314"/>
      <c r="Z2" s="314"/>
      <c r="AA2" s="315"/>
      <c r="AB2" s="319" t="s">
        <v>414</v>
      </c>
      <c r="AC2" s="320"/>
      <c r="AD2" s="321"/>
    </row>
    <row r="3" spans="1:30" ht="15.75" x14ac:dyDescent="0.25">
      <c r="A3" s="311"/>
      <c r="B3" s="322" t="s">
        <v>295</v>
      </c>
      <c r="C3" s="323"/>
      <c r="D3" s="323"/>
      <c r="E3" s="323"/>
      <c r="F3" s="323"/>
      <c r="G3" s="323"/>
      <c r="H3" s="323"/>
      <c r="I3" s="323"/>
      <c r="J3" s="323"/>
      <c r="K3" s="323"/>
      <c r="L3" s="323"/>
      <c r="M3" s="323"/>
      <c r="N3" s="323"/>
      <c r="O3" s="323"/>
      <c r="P3" s="323"/>
      <c r="Q3" s="323"/>
      <c r="R3" s="323"/>
      <c r="S3" s="323"/>
      <c r="T3" s="323"/>
      <c r="U3" s="323"/>
      <c r="V3" s="323"/>
      <c r="W3" s="323"/>
      <c r="X3" s="323"/>
      <c r="Y3" s="323"/>
      <c r="Z3" s="323"/>
      <c r="AA3" s="324"/>
      <c r="AB3" s="319" t="s">
        <v>420</v>
      </c>
      <c r="AC3" s="320"/>
      <c r="AD3" s="321"/>
    </row>
    <row r="4" spans="1:30" ht="16.5" thickBot="1" x14ac:dyDescent="0.3">
      <c r="A4" s="312"/>
      <c r="B4" s="325"/>
      <c r="C4" s="326"/>
      <c r="D4" s="326"/>
      <c r="E4" s="326"/>
      <c r="F4" s="326"/>
      <c r="G4" s="326"/>
      <c r="H4" s="326"/>
      <c r="I4" s="326"/>
      <c r="J4" s="326"/>
      <c r="K4" s="326"/>
      <c r="L4" s="326"/>
      <c r="M4" s="326"/>
      <c r="N4" s="326"/>
      <c r="O4" s="326"/>
      <c r="P4" s="326"/>
      <c r="Q4" s="326"/>
      <c r="R4" s="326"/>
      <c r="S4" s="326"/>
      <c r="T4" s="326"/>
      <c r="U4" s="326"/>
      <c r="V4" s="326"/>
      <c r="W4" s="326"/>
      <c r="X4" s="326"/>
      <c r="Y4" s="326"/>
      <c r="Z4" s="326"/>
      <c r="AA4" s="327"/>
      <c r="AB4" s="328" t="s">
        <v>175</v>
      </c>
      <c r="AC4" s="329"/>
      <c r="AD4" s="330"/>
    </row>
    <row r="5" spans="1:30" ht="15.75" thickBot="1" x14ac:dyDescent="0.3">
      <c r="A5" s="51"/>
      <c r="B5" s="195"/>
      <c r="C5" s="19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75"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31" t="s">
        <v>293</v>
      </c>
      <c r="B7" s="332"/>
      <c r="C7" s="346"/>
      <c r="D7" s="331" t="s">
        <v>71</v>
      </c>
      <c r="E7" s="349"/>
      <c r="F7" s="349"/>
      <c r="G7" s="349"/>
      <c r="H7" s="332"/>
      <c r="I7" s="352">
        <v>44942</v>
      </c>
      <c r="J7" s="353"/>
      <c r="K7" s="331" t="s">
        <v>67</v>
      </c>
      <c r="L7" s="332"/>
      <c r="M7" s="358" t="s">
        <v>70</v>
      </c>
      <c r="N7" s="359"/>
      <c r="O7" s="363" t="s">
        <v>498</v>
      </c>
      <c r="P7" s="364"/>
      <c r="Q7" s="54"/>
      <c r="R7" s="54"/>
      <c r="S7" s="54"/>
      <c r="T7" s="54"/>
      <c r="U7" s="54"/>
      <c r="V7" s="54"/>
      <c r="W7" s="54"/>
      <c r="X7" s="54"/>
      <c r="Y7" s="54"/>
      <c r="Z7" s="55"/>
      <c r="AA7" s="54"/>
      <c r="AB7" s="54"/>
      <c r="AC7" s="60"/>
      <c r="AD7" s="61"/>
    </row>
    <row r="8" spans="1:30" x14ac:dyDescent="0.25">
      <c r="A8" s="333"/>
      <c r="B8" s="334"/>
      <c r="C8" s="347"/>
      <c r="D8" s="333"/>
      <c r="E8" s="350"/>
      <c r="F8" s="350"/>
      <c r="G8" s="350"/>
      <c r="H8" s="334"/>
      <c r="I8" s="354"/>
      <c r="J8" s="355"/>
      <c r="K8" s="333"/>
      <c r="L8" s="334"/>
      <c r="M8" s="365" t="s">
        <v>68</v>
      </c>
      <c r="N8" s="366"/>
      <c r="O8" s="367"/>
      <c r="P8" s="368"/>
      <c r="Q8" s="54"/>
      <c r="R8" s="54"/>
      <c r="S8" s="54"/>
      <c r="T8" s="54"/>
      <c r="U8" s="54"/>
      <c r="V8" s="54"/>
      <c r="W8" s="54"/>
      <c r="X8" s="54"/>
      <c r="Y8" s="54"/>
      <c r="Z8" s="55"/>
      <c r="AA8" s="54"/>
      <c r="AB8" s="54"/>
      <c r="AC8" s="60"/>
      <c r="AD8" s="61"/>
    </row>
    <row r="9" spans="1:30" ht="15.75" thickBot="1" x14ac:dyDescent="0.3">
      <c r="A9" s="335"/>
      <c r="B9" s="336"/>
      <c r="C9" s="348"/>
      <c r="D9" s="335"/>
      <c r="E9" s="351"/>
      <c r="F9" s="351"/>
      <c r="G9" s="351"/>
      <c r="H9" s="336"/>
      <c r="I9" s="356"/>
      <c r="J9" s="357"/>
      <c r="K9" s="335"/>
      <c r="L9" s="336"/>
      <c r="M9" s="369" t="s">
        <v>69</v>
      </c>
      <c r="N9" s="370"/>
      <c r="O9" s="371"/>
      <c r="P9" s="372"/>
      <c r="Q9" s="54"/>
      <c r="R9" s="54"/>
      <c r="S9" s="54"/>
      <c r="T9" s="54"/>
      <c r="U9" s="54"/>
      <c r="V9" s="54"/>
      <c r="W9" s="54"/>
      <c r="X9" s="54"/>
      <c r="Y9" s="54"/>
      <c r="Z9" s="55"/>
      <c r="AA9" s="54"/>
      <c r="AB9" s="54"/>
      <c r="AC9" s="60"/>
      <c r="AD9" s="61"/>
    </row>
    <row r="10" spans="1:30" ht="15.75" thickBot="1" x14ac:dyDescent="0.3">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x14ac:dyDescent="0.25">
      <c r="A11" s="331" t="s">
        <v>0</v>
      </c>
      <c r="B11" s="332"/>
      <c r="C11" s="337" t="s">
        <v>152</v>
      </c>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9"/>
    </row>
    <row r="12" spans="1:30" x14ac:dyDescent="0.25">
      <c r="A12" s="333"/>
      <c r="B12" s="334"/>
      <c r="C12" s="340"/>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2"/>
    </row>
    <row r="13" spans="1:30" ht="15.75" thickBot="1" x14ac:dyDescent="0.3">
      <c r="A13" s="335"/>
      <c r="B13" s="336"/>
      <c r="C13" s="343"/>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5"/>
    </row>
    <row r="14" spans="1:30" ht="15.75"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15.75" thickBot="1" x14ac:dyDescent="0.3">
      <c r="A15" s="373" t="s">
        <v>77</v>
      </c>
      <c r="B15" s="374"/>
      <c r="C15" s="375" t="s">
        <v>421</v>
      </c>
      <c r="D15" s="376"/>
      <c r="E15" s="376"/>
      <c r="F15" s="376"/>
      <c r="G15" s="376"/>
      <c r="H15" s="376"/>
      <c r="I15" s="376"/>
      <c r="J15" s="376"/>
      <c r="K15" s="377"/>
      <c r="L15" s="378" t="s">
        <v>73</v>
      </c>
      <c r="M15" s="379"/>
      <c r="N15" s="379"/>
      <c r="O15" s="379"/>
      <c r="P15" s="379"/>
      <c r="Q15" s="380"/>
      <c r="R15" s="381" t="s">
        <v>426</v>
      </c>
      <c r="S15" s="382"/>
      <c r="T15" s="382"/>
      <c r="U15" s="382"/>
      <c r="V15" s="382"/>
      <c r="W15" s="382"/>
      <c r="X15" s="383"/>
      <c r="Y15" s="378" t="s">
        <v>72</v>
      </c>
      <c r="Z15" s="380"/>
      <c r="AA15" s="360" t="s">
        <v>425</v>
      </c>
      <c r="AB15" s="361"/>
      <c r="AC15" s="361"/>
      <c r="AD15" s="362"/>
    </row>
    <row r="16" spans="1:30" ht="15.75" thickBot="1" x14ac:dyDescent="0.3">
      <c r="A16" s="59"/>
      <c r="B16" s="54"/>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73"/>
      <c r="AD16" s="74"/>
    </row>
    <row r="17" spans="1:41" s="76" customFormat="1" ht="17.25" thickBot="1" x14ac:dyDescent="0.3">
      <c r="A17" s="373" t="s">
        <v>79</v>
      </c>
      <c r="B17" s="374"/>
      <c r="C17" s="375" t="s">
        <v>421</v>
      </c>
      <c r="D17" s="376"/>
      <c r="E17" s="376"/>
      <c r="F17" s="376"/>
      <c r="G17" s="376"/>
      <c r="H17" s="376"/>
      <c r="I17" s="376"/>
      <c r="J17" s="376"/>
      <c r="K17" s="376"/>
      <c r="L17" s="376"/>
      <c r="M17" s="376"/>
      <c r="N17" s="376"/>
      <c r="O17" s="376"/>
      <c r="P17" s="376"/>
      <c r="Q17" s="377"/>
      <c r="R17" s="378" t="s">
        <v>374</v>
      </c>
      <c r="S17" s="379"/>
      <c r="T17" s="379"/>
      <c r="U17" s="379"/>
      <c r="V17" s="380"/>
      <c r="W17" s="471">
        <v>20000000</v>
      </c>
      <c r="X17" s="472"/>
      <c r="Y17" s="379" t="s">
        <v>15</v>
      </c>
      <c r="Z17" s="379"/>
      <c r="AA17" s="379"/>
      <c r="AB17" s="380"/>
      <c r="AC17" s="389">
        <v>0.94</v>
      </c>
      <c r="AD17" s="390"/>
    </row>
    <row r="18" spans="1:41" ht="15.75" thickBot="1" x14ac:dyDescent="0.3">
      <c r="A18" s="77"/>
      <c r="B18" s="78"/>
      <c r="C18" s="78"/>
      <c r="D18" s="78"/>
      <c r="E18" s="78"/>
      <c r="F18" s="78"/>
      <c r="G18" s="78"/>
      <c r="H18" s="78"/>
      <c r="I18" s="78"/>
      <c r="J18" s="78"/>
      <c r="K18" s="78"/>
      <c r="L18" s="78"/>
      <c r="M18" s="78"/>
      <c r="N18" s="78"/>
      <c r="O18" s="78"/>
      <c r="P18" s="78"/>
      <c r="Q18" s="78"/>
      <c r="R18" s="78"/>
      <c r="S18" s="78"/>
      <c r="T18" s="78"/>
      <c r="U18" s="78"/>
      <c r="V18" s="78"/>
      <c r="W18" s="217"/>
      <c r="X18" s="78"/>
      <c r="Y18" s="78"/>
      <c r="Z18" s="78"/>
      <c r="AA18" s="78"/>
      <c r="AB18" s="78"/>
      <c r="AC18" s="78"/>
      <c r="AD18" s="79"/>
    </row>
    <row r="19" spans="1:41" ht="15.75" thickBot="1" x14ac:dyDescent="0.3">
      <c r="A19" s="378" t="s">
        <v>1</v>
      </c>
      <c r="B19" s="379"/>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80"/>
      <c r="AE19" s="83"/>
      <c r="AF19" s="83"/>
    </row>
    <row r="20" spans="1:41" ht="15.75" thickBot="1" x14ac:dyDescent="0.3">
      <c r="A20" s="82"/>
      <c r="B20" s="60"/>
      <c r="C20" s="391" t="s">
        <v>376</v>
      </c>
      <c r="D20" s="392"/>
      <c r="E20" s="392"/>
      <c r="F20" s="392"/>
      <c r="G20" s="392"/>
      <c r="H20" s="392"/>
      <c r="I20" s="392"/>
      <c r="J20" s="392"/>
      <c r="K20" s="392"/>
      <c r="L20" s="392"/>
      <c r="M20" s="392"/>
      <c r="N20" s="392"/>
      <c r="O20" s="392"/>
      <c r="P20" s="393"/>
      <c r="Q20" s="394" t="s">
        <v>377</v>
      </c>
      <c r="R20" s="395"/>
      <c r="S20" s="395"/>
      <c r="T20" s="395"/>
      <c r="U20" s="395"/>
      <c r="V20" s="395"/>
      <c r="W20" s="395"/>
      <c r="X20" s="395"/>
      <c r="Y20" s="395"/>
      <c r="Z20" s="395"/>
      <c r="AA20" s="395"/>
      <c r="AB20" s="395"/>
      <c r="AC20" s="395"/>
      <c r="AD20" s="396"/>
      <c r="AE20" s="83"/>
      <c r="AF20" s="83"/>
    </row>
    <row r="21" spans="1:41" ht="15.75" thickBot="1" x14ac:dyDescent="0.3">
      <c r="A21" s="59"/>
      <c r="B21" s="54"/>
      <c r="C21" s="147" t="s">
        <v>39</v>
      </c>
      <c r="D21" s="148" t="s">
        <v>40</v>
      </c>
      <c r="E21" s="148" t="s">
        <v>41</v>
      </c>
      <c r="F21" s="148" t="s">
        <v>42</v>
      </c>
      <c r="G21" s="148" t="s">
        <v>43</v>
      </c>
      <c r="H21" s="148" t="s">
        <v>44</v>
      </c>
      <c r="I21" s="148" t="s">
        <v>45</v>
      </c>
      <c r="J21" s="148" t="s">
        <v>46</v>
      </c>
      <c r="K21" s="148" t="s">
        <v>47</v>
      </c>
      <c r="L21" s="148" t="s">
        <v>48</v>
      </c>
      <c r="M21" s="148" t="s">
        <v>49</v>
      </c>
      <c r="N21" s="148" t="s">
        <v>50</v>
      </c>
      <c r="O21" s="148" t="s">
        <v>8</v>
      </c>
      <c r="P21" s="149" t="s">
        <v>382</v>
      </c>
      <c r="Q21" s="147" t="s">
        <v>39</v>
      </c>
      <c r="R21" s="148" t="s">
        <v>40</v>
      </c>
      <c r="S21" s="148" t="s">
        <v>41</v>
      </c>
      <c r="T21" s="148" t="s">
        <v>42</v>
      </c>
      <c r="U21" s="148" t="s">
        <v>43</v>
      </c>
      <c r="V21" s="148" t="s">
        <v>44</v>
      </c>
      <c r="W21" s="148" t="s">
        <v>45</v>
      </c>
      <c r="X21" s="148" t="s">
        <v>46</v>
      </c>
      <c r="Y21" s="148" t="s">
        <v>47</v>
      </c>
      <c r="Z21" s="148" t="s">
        <v>48</v>
      </c>
      <c r="AA21" s="148" t="s">
        <v>49</v>
      </c>
      <c r="AB21" s="148" t="s">
        <v>50</v>
      </c>
      <c r="AC21" s="148" t="s">
        <v>8</v>
      </c>
      <c r="AD21" s="149" t="s">
        <v>382</v>
      </c>
      <c r="AE21" s="3"/>
      <c r="AF21" s="3"/>
    </row>
    <row r="22" spans="1:41" x14ac:dyDescent="0.25">
      <c r="A22" s="397" t="s">
        <v>378</v>
      </c>
      <c r="B22" s="398"/>
      <c r="C22" s="169"/>
      <c r="D22" s="167"/>
      <c r="E22" s="167"/>
      <c r="F22" s="167"/>
      <c r="G22" s="167"/>
      <c r="H22" s="167"/>
      <c r="I22" s="167"/>
      <c r="J22" s="167"/>
      <c r="K22" s="167"/>
      <c r="L22" s="167"/>
      <c r="M22" s="167"/>
      <c r="N22" s="167"/>
      <c r="O22" s="167">
        <f>SUM(C22:N22)</f>
        <v>0</v>
      </c>
      <c r="P22" s="170"/>
      <c r="Q22" s="169">
        <v>493084918</v>
      </c>
      <c r="R22" s="167">
        <v>190302601</v>
      </c>
      <c r="S22" s="167"/>
      <c r="T22" s="167">
        <v>3264988000</v>
      </c>
      <c r="U22" s="167"/>
      <c r="V22" s="167"/>
      <c r="W22" s="167"/>
      <c r="X22" s="167"/>
      <c r="Y22" s="167"/>
      <c r="Z22" s="167"/>
      <c r="AA22" s="167"/>
      <c r="AB22" s="167"/>
      <c r="AC22" s="167">
        <f>SUM(Q22:AB22)</f>
        <v>3948375519</v>
      </c>
      <c r="AD22" s="174"/>
      <c r="AE22" s="3"/>
      <c r="AF22" s="3"/>
    </row>
    <row r="23" spans="1:41" x14ac:dyDescent="0.25">
      <c r="A23" s="384" t="s">
        <v>379</v>
      </c>
      <c r="B23" s="385"/>
      <c r="C23" s="164"/>
      <c r="D23" s="163"/>
      <c r="E23" s="163"/>
      <c r="F23" s="163"/>
      <c r="G23" s="163"/>
      <c r="H23" s="163"/>
      <c r="I23" s="163"/>
      <c r="J23" s="163"/>
      <c r="K23" s="163"/>
      <c r="L23" s="163"/>
      <c r="M23" s="163"/>
      <c r="N23" s="163"/>
      <c r="O23" s="163">
        <f>SUM(C23:N23)</f>
        <v>0</v>
      </c>
      <c r="P23" s="182" t="str">
        <f>IFERROR(O23/(SUMIF(C23:N23,"&gt;0",C22:N22))," ")</f>
        <v xml:space="preserve"> </v>
      </c>
      <c r="Q23" s="164"/>
      <c r="R23" s="163"/>
      <c r="S23" s="163"/>
      <c r="T23" s="163"/>
      <c r="U23" s="163"/>
      <c r="V23" s="163"/>
      <c r="W23" s="163"/>
      <c r="X23" s="163"/>
      <c r="Y23" s="163"/>
      <c r="Z23" s="163"/>
      <c r="AA23" s="163"/>
      <c r="AB23" s="163"/>
      <c r="AC23" s="163">
        <f>SUM(Q23:AB23)</f>
        <v>0</v>
      </c>
      <c r="AD23" s="172" t="str">
        <f>IFERROR(AC23/(SUMIF(Q23:AB23,"&gt;0",Q22:AB22))," ")</f>
        <v xml:space="preserve"> </v>
      </c>
      <c r="AE23" s="3"/>
      <c r="AF23" s="3"/>
    </row>
    <row r="24" spans="1:41" x14ac:dyDescent="0.25">
      <c r="A24" s="384" t="s">
        <v>380</v>
      </c>
      <c r="B24" s="385"/>
      <c r="C24" s="164"/>
      <c r="D24" s="163">
        <v>1086454274</v>
      </c>
      <c r="E24" s="163"/>
      <c r="F24" s="163"/>
      <c r="G24" s="163"/>
      <c r="H24" s="163"/>
      <c r="I24" s="163"/>
      <c r="J24" s="163"/>
      <c r="K24" s="163"/>
      <c r="L24" s="163"/>
      <c r="M24" s="163"/>
      <c r="N24" s="163"/>
      <c r="O24" s="163">
        <f>SUM(C24:N24)</f>
        <v>1086454274</v>
      </c>
      <c r="P24" s="168"/>
      <c r="Q24" s="164"/>
      <c r="R24" s="163">
        <v>41090409.833333336</v>
      </c>
      <c r="S24" s="163">
        <v>58390646.287878789</v>
      </c>
      <c r="T24" s="163">
        <v>58390646.287878789</v>
      </c>
      <c r="U24" s="163">
        <v>466514146.28787881</v>
      </c>
      <c r="V24" s="221">
        <v>466514146.28787881</v>
      </c>
      <c r="W24" s="163">
        <v>466514146.28787881</v>
      </c>
      <c r="X24" s="163">
        <v>466514146.28787881</v>
      </c>
      <c r="Y24" s="163">
        <v>466514146.28787881</v>
      </c>
      <c r="Z24" s="163">
        <v>466514146.28787881</v>
      </c>
      <c r="AA24" s="163">
        <v>466514146.28787881</v>
      </c>
      <c r="AB24" s="163">
        <v>524904792.57575697</v>
      </c>
      <c r="AC24" s="163">
        <f>SUM(Q24:AB24)</f>
        <v>3948375519</v>
      </c>
      <c r="AD24" s="172"/>
      <c r="AE24" s="3"/>
      <c r="AF24" s="3"/>
    </row>
    <row r="25" spans="1:41" ht="15.75" thickBot="1" x14ac:dyDescent="0.3">
      <c r="A25" s="399" t="s">
        <v>381</v>
      </c>
      <c r="B25" s="400"/>
      <c r="C25" s="165"/>
      <c r="D25" s="166"/>
      <c r="E25" s="166"/>
      <c r="F25" s="166"/>
      <c r="G25" s="166"/>
      <c r="H25" s="166"/>
      <c r="I25" s="166"/>
      <c r="J25" s="166"/>
      <c r="K25" s="166"/>
      <c r="L25" s="166"/>
      <c r="M25" s="166"/>
      <c r="N25" s="166"/>
      <c r="O25" s="166">
        <f>SUM(C25:N25)</f>
        <v>0</v>
      </c>
      <c r="P25" s="171" t="str">
        <f>IFERROR(O25/(SUMIF(C25:N25,"&gt;0",C24:N24))," ")</f>
        <v xml:space="preserve"> </v>
      </c>
      <c r="Q25" s="165"/>
      <c r="R25" s="166"/>
      <c r="S25" s="166"/>
      <c r="T25" s="166"/>
      <c r="U25" s="166"/>
      <c r="V25" s="166"/>
      <c r="W25" s="166"/>
      <c r="X25" s="166"/>
      <c r="Y25" s="166"/>
      <c r="Z25" s="166"/>
      <c r="AA25" s="166"/>
      <c r="AB25" s="166"/>
      <c r="AC25" s="166">
        <f>SUM(Q25:AB25)</f>
        <v>0</v>
      </c>
      <c r="AD25" s="173" t="str">
        <f>IFERROR(AC25/(SUMIF(Q25:AB25,"&gt;0",Q24:AB24))," ")</f>
        <v xml:space="preserve"> </v>
      </c>
      <c r="AE25" s="3"/>
      <c r="AF25" s="3"/>
    </row>
    <row r="26" spans="1:41" ht="15.75"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row>
    <row r="27" spans="1:41" x14ac:dyDescent="0.25">
      <c r="A27" s="401" t="s">
        <v>76</v>
      </c>
      <c r="B27" s="402"/>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4"/>
      <c r="AF27" s="83"/>
    </row>
    <row r="28" spans="1:41" x14ac:dyDescent="0.25">
      <c r="A28" s="405" t="s">
        <v>189</v>
      </c>
      <c r="B28" s="407" t="s">
        <v>6</v>
      </c>
      <c r="C28" s="408"/>
      <c r="D28" s="385" t="s">
        <v>398</v>
      </c>
      <c r="E28" s="411"/>
      <c r="F28" s="411"/>
      <c r="G28" s="411"/>
      <c r="H28" s="411"/>
      <c r="I28" s="411"/>
      <c r="J28" s="411"/>
      <c r="K28" s="411"/>
      <c r="L28" s="411"/>
      <c r="M28" s="411"/>
      <c r="N28" s="411"/>
      <c r="O28" s="412"/>
      <c r="P28" s="413" t="s">
        <v>8</v>
      </c>
      <c r="Q28" s="413" t="s">
        <v>84</v>
      </c>
      <c r="R28" s="413"/>
      <c r="S28" s="413"/>
      <c r="T28" s="413"/>
      <c r="U28" s="413"/>
      <c r="V28" s="413"/>
      <c r="W28" s="413"/>
      <c r="X28" s="413"/>
      <c r="Y28" s="413"/>
      <c r="Z28" s="413"/>
      <c r="AA28" s="413"/>
      <c r="AB28" s="413"/>
      <c r="AC28" s="413"/>
      <c r="AD28" s="414"/>
    </row>
    <row r="29" spans="1:41" x14ac:dyDescent="0.25">
      <c r="A29" s="406"/>
      <c r="B29" s="409"/>
      <c r="C29" s="410"/>
      <c r="D29" s="88" t="s">
        <v>39</v>
      </c>
      <c r="E29" s="88" t="s">
        <v>40</v>
      </c>
      <c r="F29" s="88" t="s">
        <v>41</v>
      </c>
      <c r="G29" s="88" t="s">
        <v>42</v>
      </c>
      <c r="H29" s="88" t="s">
        <v>43</v>
      </c>
      <c r="I29" s="88" t="s">
        <v>44</v>
      </c>
      <c r="J29" s="88" t="s">
        <v>45</v>
      </c>
      <c r="K29" s="88" t="s">
        <v>46</v>
      </c>
      <c r="L29" s="88" t="s">
        <v>47</v>
      </c>
      <c r="M29" s="88" t="s">
        <v>48</v>
      </c>
      <c r="N29" s="88" t="s">
        <v>49</v>
      </c>
      <c r="O29" s="88" t="s">
        <v>50</v>
      </c>
      <c r="P29" s="412"/>
      <c r="Q29" s="413"/>
      <c r="R29" s="413"/>
      <c r="S29" s="413"/>
      <c r="T29" s="413"/>
      <c r="U29" s="413"/>
      <c r="V29" s="413"/>
      <c r="W29" s="413"/>
      <c r="X29" s="413"/>
      <c r="Y29" s="413"/>
      <c r="Z29" s="413"/>
      <c r="AA29" s="413"/>
      <c r="AB29" s="413"/>
      <c r="AC29" s="413"/>
      <c r="AD29" s="414"/>
    </row>
    <row r="30" spans="1:41" ht="15.75" thickBot="1" x14ac:dyDescent="0.3">
      <c r="A30" s="85"/>
      <c r="B30" s="415"/>
      <c r="C30" s="416"/>
      <c r="D30" s="89"/>
      <c r="E30" s="89"/>
      <c r="F30" s="89"/>
      <c r="G30" s="89"/>
      <c r="H30" s="89"/>
      <c r="I30" s="89"/>
      <c r="J30" s="89"/>
      <c r="K30" s="89"/>
      <c r="L30" s="89"/>
      <c r="M30" s="89"/>
      <c r="N30" s="89"/>
      <c r="O30" s="89"/>
      <c r="P30" s="86">
        <f>SUM(D30:O30)</f>
        <v>0</v>
      </c>
      <c r="Q30" s="417"/>
      <c r="R30" s="417"/>
      <c r="S30" s="417"/>
      <c r="T30" s="417"/>
      <c r="U30" s="417"/>
      <c r="V30" s="417"/>
      <c r="W30" s="417"/>
      <c r="X30" s="417"/>
      <c r="Y30" s="417"/>
      <c r="Z30" s="417"/>
      <c r="AA30" s="417"/>
      <c r="AB30" s="417"/>
      <c r="AC30" s="417"/>
      <c r="AD30" s="418"/>
      <c r="AF30" s="220"/>
    </row>
    <row r="31" spans="1:41" x14ac:dyDescent="0.25">
      <c r="A31" s="322" t="s">
        <v>292</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4"/>
    </row>
    <row r="32" spans="1:41" x14ac:dyDescent="0.25">
      <c r="A32" s="384" t="s">
        <v>190</v>
      </c>
      <c r="B32" s="413" t="s">
        <v>62</v>
      </c>
      <c r="C32" s="413" t="s">
        <v>6</v>
      </c>
      <c r="D32" s="413" t="s">
        <v>60</v>
      </c>
      <c r="E32" s="413"/>
      <c r="F32" s="413"/>
      <c r="G32" s="413"/>
      <c r="H32" s="413"/>
      <c r="I32" s="413"/>
      <c r="J32" s="413"/>
      <c r="K32" s="413"/>
      <c r="L32" s="413"/>
      <c r="M32" s="413"/>
      <c r="N32" s="413"/>
      <c r="O32" s="413"/>
      <c r="P32" s="413"/>
      <c r="Q32" s="413" t="s">
        <v>85</v>
      </c>
      <c r="R32" s="413"/>
      <c r="S32" s="413"/>
      <c r="T32" s="413"/>
      <c r="U32" s="413"/>
      <c r="V32" s="413"/>
      <c r="W32" s="413"/>
      <c r="X32" s="413"/>
      <c r="Y32" s="413"/>
      <c r="Z32" s="413"/>
      <c r="AA32" s="413"/>
      <c r="AB32" s="413"/>
      <c r="AC32" s="413"/>
      <c r="AD32" s="414"/>
      <c r="AG32" s="87"/>
      <c r="AH32" s="87"/>
      <c r="AI32" s="87"/>
      <c r="AJ32" s="87"/>
      <c r="AK32" s="87"/>
      <c r="AL32" s="87"/>
      <c r="AM32" s="87"/>
      <c r="AN32" s="87"/>
      <c r="AO32" s="87"/>
    </row>
    <row r="33" spans="1:41" x14ac:dyDescent="0.25">
      <c r="A33" s="384"/>
      <c r="B33" s="413"/>
      <c r="C33" s="419"/>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13" t="s">
        <v>402</v>
      </c>
      <c r="R33" s="413"/>
      <c r="S33" s="413"/>
      <c r="T33" s="413" t="s">
        <v>403</v>
      </c>
      <c r="U33" s="413"/>
      <c r="V33" s="413"/>
      <c r="W33" s="409" t="s">
        <v>81</v>
      </c>
      <c r="X33" s="430"/>
      <c r="Y33" s="430"/>
      <c r="Z33" s="410"/>
      <c r="AA33" s="409" t="s">
        <v>82</v>
      </c>
      <c r="AB33" s="430"/>
      <c r="AC33" s="430"/>
      <c r="AD33" s="431"/>
      <c r="AG33" s="87"/>
      <c r="AH33" s="87"/>
      <c r="AI33" s="87"/>
      <c r="AJ33" s="87"/>
      <c r="AK33" s="87"/>
      <c r="AL33" s="87"/>
      <c r="AM33" s="87"/>
      <c r="AN33" s="87"/>
      <c r="AO33" s="87"/>
    </row>
    <row r="34" spans="1:41" ht="79.5" customHeight="1" x14ac:dyDescent="0.25">
      <c r="A34" s="432" t="s">
        <v>433</v>
      </c>
      <c r="B34" s="434">
        <v>0.75</v>
      </c>
      <c r="C34" s="90" t="s">
        <v>9</v>
      </c>
      <c r="D34" s="150">
        <v>0.05</v>
      </c>
      <c r="E34" s="150">
        <v>0.05</v>
      </c>
      <c r="F34" s="150">
        <v>0.15</v>
      </c>
      <c r="G34" s="150">
        <v>0.05</v>
      </c>
      <c r="H34" s="150">
        <v>0.1</v>
      </c>
      <c r="I34" s="150">
        <v>0.05</v>
      </c>
      <c r="J34" s="150">
        <v>0.05</v>
      </c>
      <c r="K34" s="150">
        <v>0.05</v>
      </c>
      <c r="L34" s="150">
        <v>0.05</v>
      </c>
      <c r="M34" s="150">
        <v>0.05</v>
      </c>
      <c r="N34" s="150">
        <v>0.2</v>
      </c>
      <c r="O34" s="150">
        <v>0.15</v>
      </c>
      <c r="P34" s="150">
        <f>SUM(D34:O34)</f>
        <v>1</v>
      </c>
      <c r="Q34" s="436"/>
      <c r="R34" s="437"/>
      <c r="S34" s="438"/>
      <c r="T34" s="437"/>
      <c r="U34" s="437"/>
      <c r="V34" s="438"/>
      <c r="W34" s="436"/>
      <c r="X34" s="437"/>
      <c r="Y34" s="437"/>
      <c r="Z34" s="438"/>
      <c r="AA34" s="436"/>
      <c r="AB34" s="437"/>
      <c r="AC34" s="437"/>
      <c r="AD34" s="442"/>
      <c r="AG34" s="87"/>
      <c r="AH34" s="87"/>
      <c r="AI34" s="87"/>
      <c r="AJ34" s="87"/>
      <c r="AK34" s="87"/>
      <c r="AL34" s="87"/>
      <c r="AM34" s="87"/>
      <c r="AN34" s="87"/>
      <c r="AO34" s="87"/>
    </row>
    <row r="35" spans="1:41" ht="79.5" customHeight="1" thickBot="1" x14ac:dyDescent="0.3">
      <c r="A35" s="433"/>
      <c r="B35" s="435"/>
      <c r="C35" s="91" t="s">
        <v>10</v>
      </c>
      <c r="D35" s="92"/>
      <c r="E35" s="92"/>
      <c r="F35" s="92"/>
      <c r="G35" s="93"/>
      <c r="H35" s="93"/>
      <c r="I35" s="93"/>
      <c r="J35" s="93"/>
      <c r="K35" s="93"/>
      <c r="L35" s="93"/>
      <c r="M35" s="93"/>
      <c r="N35" s="93"/>
      <c r="O35" s="93"/>
      <c r="P35" s="151">
        <f>SUM(D35:O35)</f>
        <v>0</v>
      </c>
      <c r="Q35" s="439"/>
      <c r="R35" s="440"/>
      <c r="S35" s="441"/>
      <c r="T35" s="440"/>
      <c r="U35" s="440"/>
      <c r="V35" s="441"/>
      <c r="W35" s="439"/>
      <c r="X35" s="440"/>
      <c r="Y35" s="440"/>
      <c r="Z35" s="441"/>
      <c r="AA35" s="439"/>
      <c r="AB35" s="440"/>
      <c r="AC35" s="440"/>
      <c r="AD35" s="443"/>
      <c r="AE35" s="49"/>
      <c r="AG35" s="87"/>
      <c r="AH35" s="87"/>
      <c r="AI35" s="87"/>
      <c r="AJ35" s="87"/>
      <c r="AK35" s="87"/>
      <c r="AL35" s="87"/>
      <c r="AM35" s="87"/>
      <c r="AN35" s="87"/>
      <c r="AO35" s="87"/>
    </row>
    <row r="36" spans="1:41" ht="29.25" hidden="1" customHeight="1" thickBot="1" x14ac:dyDescent="0.3">
      <c r="A36" s="296" t="s">
        <v>440</v>
      </c>
      <c r="B36" s="297">
        <v>20000000</v>
      </c>
      <c r="C36" s="298"/>
      <c r="D36" s="299"/>
      <c r="E36" s="299"/>
      <c r="F36" s="299"/>
      <c r="G36" s="300"/>
      <c r="H36" s="300"/>
      <c r="I36" s="300"/>
      <c r="J36" s="300"/>
      <c r="K36" s="300"/>
      <c r="L36" s="300"/>
      <c r="M36" s="300"/>
      <c r="N36" s="300"/>
      <c r="O36" s="300"/>
      <c r="P36" s="301"/>
      <c r="Q36" s="302"/>
      <c r="R36" s="303"/>
      <c r="S36" s="303"/>
      <c r="T36" s="303"/>
      <c r="U36" s="303"/>
      <c r="V36" s="303"/>
      <c r="W36" s="303"/>
      <c r="X36" s="303"/>
      <c r="Y36" s="303"/>
      <c r="Z36" s="303"/>
      <c r="AA36" s="303"/>
      <c r="AB36" s="303"/>
      <c r="AC36" s="303"/>
      <c r="AD36" s="304"/>
      <c r="AE36" s="305"/>
      <c r="AG36" s="306"/>
      <c r="AH36" s="306"/>
      <c r="AI36" s="306"/>
      <c r="AJ36" s="306"/>
      <c r="AK36" s="306"/>
      <c r="AL36" s="306"/>
      <c r="AM36" s="306"/>
      <c r="AN36" s="306"/>
      <c r="AO36" s="306"/>
    </row>
    <row r="37" spans="1:41" x14ac:dyDescent="0.25">
      <c r="A37" s="397" t="s">
        <v>191</v>
      </c>
      <c r="B37" s="444" t="s">
        <v>61</v>
      </c>
      <c r="C37" s="446" t="s">
        <v>11</v>
      </c>
      <c r="D37" s="446"/>
      <c r="E37" s="446"/>
      <c r="F37" s="446"/>
      <c r="G37" s="446"/>
      <c r="H37" s="446"/>
      <c r="I37" s="446"/>
      <c r="J37" s="446"/>
      <c r="K37" s="446"/>
      <c r="L37" s="446"/>
      <c r="M37" s="446"/>
      <c r="N37" s="446"/>
      <c r="O37" s="446"/>
      <c r="P37" s="446"/>
      <c r="Q37" s="398" t="s">
        <v>78</v>
      </c>
      <c r="R37" s="447"/>
      <c r="S37" s="447"/>
      <c r="T37" s="447"/>
      <c r="U37" s="447"/>
      <c r="V37" s="447"/>
      <c r="W37" s="447"/>
      <c r="X37" s="447"/>
      <c r="Y37" s="447"/>
      <c r="Z37" s="447"/>
      <c r="AA37" s="447"/>
      <c r="AB37" s="447"/>
      <c r="AC37" s="447"/>
      <c r="AD37" s="448"/>
      <c r="AG37" s="87"/>
      <c r="AH37" s="87"/>
      <c r="AI37" s="87"/>
      <c r="AJ37" s="87"/>
      <c r="AK37" s="87"/>
      <c r="AL37" s="87"/>
      <c r="AM37" s="87"/>
      <c r="AN37" s="87"/>
      <c r="AO37" s="87"/>
    </row>
    <row r="38" spans="1:41" ht="28.5" x14ac:dyDescent="0.25">
      <c r="A38" s="384"/>
      <c r="B38" s="445"/>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385" t="s">
        <v>83</v>
      </c>
      <c r="R38" s="411"/>
      <c r="S38" s="411"/>
      <c r="T38" s="411"/>
      <c r="U38" s="411"/>
      <c r="V38" s="411"/>
      <c r="W38" s="411"/>
      <c r="X38" s="411"/>
      <c r="Y38" s="411"/>
      <c r="Z38" s="411"/>
      <c r="AA38" s="411"/>
      <c r="AB38" s="411"/>
      <c r="AC38" s="411"/>
      <c r="AD38" s="449"/>
      <c r="AG38" s="94"/>
      <c r="AH38" s="94"/>
      <c r="AI38" s="94"/>
      <c r="AJ38" s="94"/>
      <c r="AK38" s="94"/>
      <c r="AL38" s="94"/>
      <c r="AM38" s="94"/>
      <c r="AN38" s="94"/>
      <c r="AO38" s="94"/>
    </row>
    <row r="39" spans="1:41" x14ac:dyDescent="0.25">
      <c r="A39" s="420" t="s">
        <v>431</v>
      </c>
      <c r="B39" s="422">
        <v>0.1</v>
      </c>
      <c r="C39" s="90" t="s">
        <v>9</v>
      </c>
      <c r="D39" s="95">
        <v>1</v>
      </c>
      <c r="E39" s="95"/>
      <c r="F39" s="95"/>
      <c r="G39" s="95"/>
      <c r="H39" s="95"/>
      <c r="I39" s="95"/>
      <c r="J39" s="95"/>
      <c r="K39" s="95"/>
      <c r="L39" s="95"/>
      <c r="M39" s="95"/>
      <c r="N39" s="95"/>
      <c r="O39" s="95"/>
      <c r="P39" s="96">
        <f t="shared" ref="P39:P55" si="0">SUM(D39:O39)</f>
        <v>1</v>
      </c>
      <c r="Q39" s="424"/>
      <c r="R39" s="425"/>
      <c r="S39" s="425"/>
      <c r="T39" s="425"/>
      <c r="U39" s="425"/>
      <c r="V39" s="425"/>
      <c r="W39" s="425"/>
      <c r="X39" s="425"/>
      <c r="Y39" s="425"/>
      <c r="Z39" s="425"/>
      <c r="AA39" s="425"/>
      <c r="AB39" s="425"/>
      <c r="AC39" s="425"/>
      <c r="AD39" s="426"/>
      <c r="AE39" s="97"/>
      <c r="AG39" s="98"/>
      <c r="AH39" s="98"/>
      <c r="AI39" s="98"/>
      <c r="AJ39" s="98"/>
      <c r="AK39" s="98"/>
      <c r="AL39" s="98"/>
      <c r="AM39" s="98"/>
      <c r="AN39" s="98"/>
      <c r="AO39" s="98"/>
    </row>
    <row r="40" spans="1:41" x14ac:dyDescent="0.25">
      <c r="A40" s="421"/>
      <c r="B40" s="423"/>
      <c r="C40" s="99" t="s">
        <v>10</v>
      </c>
      <c r="D40" s="100"/>
      <c r="E40" s="100"/>
      <c r="F40" s="100"/>
      <c r="G40" s="100"/>
      <c r="H40" s="100"/>
      <c r="I40" s="100"/>
      <c r="J40" s="100"/>
      <c r="K40" s="100"/>
      <c r="L40" s="100"/>
      <c r="M40" s="100"/>
      <c r="N40" s="100"/>
      <c r="O40" s="100"/>
      <c r="P40" s="101">
        <f t="shared" si="0"/>
        <v>0</v>
      </c>
      <c r="Q40" s="427"/>
      <c r="R40" s="428"/>
      <c r="S40" s="428"/>
      <c r="T40" s="428"/>
      <c r="U40" s="428"/>
      <c r="V40" s="428"/>
      <c r="W40" s="428"/>
      <c r="X40" s="428"/>
      <c r="Y40" s="428"/>
      <c r="Z40" s="428"/>
      <c r="AA40" s="428"/>
      <c r="AB40" s="428"/>
      <c r="AC40" s="428"/>
      <c r="AD40" s="429"/>
      <c r="AE40" s="97"/>
    </row>
    <row r="41" spans="1:41" ht="28.5" hidden="1" x14ac:dyDescent="0.25">
      <c r="A41" s="296" t="s">
        <v>434</v>
      </c>
      <c r="B41" s="297">
        <v>9</v>
      </c>
      <c r="C41" s="298"/>
      <c r="D41" s="299"/>
      <c r="E41" s="299"/>
      <c r="F41" s="299"/>
      <c r="G41" s="300"/>
      <c r="H41" s="300"/>
      <c r="I41" s="300"/>
      <c r="J41" s="300"/>
      <c r="K41" s="300"/>
      <c r="L41" s="300"/>
      <c r="M41" s="300"/>
      <c r="N41" s="300"/>
      <c r="O41" s="300"/>
      <c r="P41" s="301"/>
      <c r="Q41" s="302"/>
      <c r="R41" s="303"/>
      <c r="S41" s="303"/>
      <c r="T41" s="303"/>
      <c r="U41" s="303"/>
      <c r="V41" s="303"/>
      <c r="W41" s="303"/>
      <c r="X41" s="303"/>
      <c r="Y41" s="303"/>
      <c r="Z41" s="303"/>
      <c r="AA41" s="303"/>
      <c r="AB41" s="303"/>
      <c r="AC41" s="303"/>
      <c r="AD41" s="304"/>
      <c r="AE41" s="305"/>
      <c r="AG41" s="306"/>
      <c r="AH41" s="306"/>
      <c r="AI41" s="306"/>
      <c r="AJ41" s="306"/>
      <c r="AK41" s="306"/>
      <c r="AL41" s="306"/>
      <c r="AM41" s="306"/>
      <c r="AN41" s="306"/>
      <c r="AO41" s="306"/>
    </row>
    <row r="42" spans="1:41" x14ac:dyDescent="0.25">
      <c r="A42" s="421" t="s">
        <v>432</v>
      </c>
      <c r="B42" s="452">
        <v>0.1</v>
      </c>
      <c r="C42" s="102" t="s">
        <v>9</v>
      </c>
      <c r="D42" s="103"/>
      <c r="E42" s="103"/>
      <c r="F42" s="103"/>
      <c r="G42" s="103">
        <v>1</v>
      </c>
      <c r="H42" s="103"/>
      <c r="I42" s="103"/>
      <c r="J42" s="103"/>
      <c r="K42" s="103"/>
      <c r="L42" s="103"/>
      <c r="M42" s="103"/>
      <c r="N42" s="103"/>
      <c r="O42" s="103"/>
      <c r="P42" s="101">
        <f t="shared" si="0"/>
        <v>1</v>
      </c>
      <c r="Q42" s="454"/>
      <c r="R42" s="455"/>
      <c r="S42" s="455"/>
      <c r="T42" s="455"/>
      <c r="U42" s="455"/>
      <c r="V42" s="455"/>
      <c r="W42" s="455"/>
      <c r="X42" s="455"/>
      <c r="Y42" s="455"/>
      <c r="Z42" s="455"/>
      <c r="AA42" s="455"/>
      <c r="AB42" s="455"/>
      <c r="AC42" s="455"/>
      <c r="AD42" s="456"/>
      <c r="AE42" s="97"/>
    </row>
    <row r="43" spans="1:41" x14ac:dyDescent="0.25">
      <c r="A43" s="421"/>
      <c r="B43" s="423"/>
      <c r="C43" s="99" t="s">
        <v>10</v>
      </c>
      <c r="D43" s="100"/>
      <c r="E43" s="100"/>
      <c r="F43" s="100"/>
      <c r="G43" s="100"/>
      <c r="H43" s="100"/>
      <c r="I43" s="100"/>
      <c r="J43" s="100"/>
      <c r="K43" s="100"/>
      <c r="L43" s="104"/>
      <c r="M43" s="104"/>
      <c r="N43" s="104"/>
      <c r="O43" s="104"/>
      <c r="P43" s="101">
        <f t="shared" si="0"/>
        <v>0</v>
      </c>
      <c r="Q43" s="460"/>
      <c r="R43" s="461"/>
      <c r="S43" s="461"/>
      <c r="T43" s="461"/>
      <c r="U43" s="461"/>
      <c r="V43" s="461"/>
      <c r="W43" s="461"/>
      <c r="X43" s="461"/>
      <c r="Y43" s="461"/>
      <c r="Z43" s="461"/>
      <c r="AA43" s="461"/>
      <c r="AB43" s="461"/>
      <c r="AC43" s="461"/>
      <c r="AD43" s="462"/>
      <c r="AE43" s="97"/>
    </row>
    <row r="44" spans="1:41" hidden="1" x14ac:dyDescent="0.25">
      <c r="A44" s="296" t="s">
        <v>435</v>
      </c>
      <c r="B44" s="297">
        <v>1</v>
      </c>
      <c r="C44" s="298"/>
      <c r="D44" s="299"/>
      <c r="E44" s="299"/>
      <c r="F44" s="299"/>
      <c r="G44" s="300"/>
      <c r="H44" s="300"/>
      <c r="I44" s="300"/>
      <c r="J44" s="300"/>
      <c r="K44" s="300"/>
      <c r="L44" s="300"/>
      <c r="M44" s="300"/>
      <c r="N44" s="300"/>
      <c r="O44" s="300"/>
      <c r="P44" s="301"/>
      <c r="Q44" s="302"/>
      <c r="R44" s="303"/>
      <c r="S44" s="303"/>
      <c r="T44" s="303"/>
      <c r="U44" s="303"/>
      <c r="V44" s="303"/>
      <c r="W44" s="303"/>
      <c r="X44" s="303"/>
      <c r="Y44" s="303"/>
      <c r="Z44" s="303"/>
      <c r="AA44" s="303"/>
      <c r="AB44" s="303"/>
      <c r="AC44" s="303"/>
      <c r="AD44" s="304"/>
      <c r="AE44" s="305"/>
      <c r="AG44" s="306"/>
      <c r="AH44" s="306"/>
      <c r="AI44" s="306"/>
      <c r="AJ44" s="306"/>
      <c r="AK44" s="306"/>
      <c r="AL44" s="306"/>
      <c r="AM44" s="306"/>
      <c r="AN44" s="306"/>
      <c r="AO44" s="306"/>
    </row>
    <row r="45" spans="1:41" x14ac:dyDescent="0.25">
      <c r="A45" s="421" t="s">
        <v>441</v>
      </c>
      <c r="B45" s="464">
        <v>0.15</v>
      </c>
      <c r="C45" s="102" t="s">
        <v>9</v>
      </c>
      <c r="D45" s="103">
        <v>0</v>
      </c>
      <c r="E45" s="103">
        <v>8.3299999999999999E-2</v>
      </c>
      <c r="F45" s="103">
        <v>8.3299999999999999E-2</v>
      </c>
      <c r="G45" s="103">
        <v>8.3299999999999999E-2</v>
      </c>
      <c r="H45" s="103">
        <v>8.3299999999999999E-2</v>
      </c>
      <c r="I45" s="103">
        <v>8.3299999999999999E-2</v>
      </c>
      <c r="J45" s="103">
        <v>8.3299999999999999E-2</v>
      </c>
      <c r="K45" s="103">
        <v>8.3299999999999999E-2</v>
      </c>
      <c r="L45" s="103">
        <v>8.3299999999999999E-2</v>
      </c>
      <c r="M45" s="103">
        <v>8.3299999999999999E-2</v>
      </c>
      <c r="N45" s="103">
        <v>0.15</v>
      </c>
      <c r="O45" s="103">
        <v>0.1</v>
      </c>
      <c r="P45" s="218">
        <f t="shared" ref="P45:P46" si="1">SUM(D45:O45)</f>
        <v>0.99970000000000003</v>
      </c>
      <c r="Q45" s="466"/>
      <c r="R45" s="466"/>
      <c r="S45" s="466"/>
      <c r="T45" s="466"/>
      <c r="U45" s="466"/>
      <c r="V45" s="466"/>
      <c r="W45" s="466"/>
      <c r="X45" s="466"/>
      <c r="Y45" s="466"/>
      <c r="Z45" s="466"/>
      <c r="AA45" s="466"/>
      <c r="AB45" s="466"/>
      <c r="AC45" s="466"/>
      <c r="AD45" s="467"/>
      <c r="AE45" s="97"/>
    </row>
    <row r="46" spans="1:41" x14ac:dyDescent="0.25">
      <c r="A46" s="470"/>
      <c r="B46" s="464"/>
      <c r="C46" s="99" t="s">
        <v>10</v>
      </c>
      <c r="D46" s="100"/>
      <c r="E46" s="100"/>
      <c r="F46" s="100"/>
      <c r="G46" s="100"/>
      <c r="H46" s="100"/>
      <c r="I46" s="100"/>
      <c r="J46" s="100"/>
      <c r="K46" s="100"/>
      <c r="L46" s="100"/>
      <c r="M46" s="100"/>
      <c r="N46" s="100"/>
      <c r="O46" s="100"/>
      <c r="P46" s="218">
        <f t="shared" si="1"/>
        <v>0</v>
      </c>
      <c r="Q46" s="466"/>
      <c r="R46" s="466"/>
      <c r="S46" s="466"/>
      <c r="T46" s="466"/>
      <c r="U46" s="466"/>
      <c r="V46" s="466"/>
      <c r="W46" s="466"/>
      <c r="X46" s="466"/>
      <c r="Y46" s="466"/>
      <c r="Z46" s="466"/>
      <c r="AA46" s="466"/>
      <c r="AB46" s="466"/>
      <c r="AC46" s="466"/>
      <c r="AD46" s="467"/>
      <c r="AE46" s="97"/>
    </row>
    <row r="47" spans="1:41" ht="85.5" hidden="1" x14ac:dyDescent="0.25">
      <c r="A47" s="296" t="s">
        <v>436</v>
      </c>
      <c r="B47" s="297">
        <f>+B36*30%</f>
        <v>6000000</v>
      </c>
      <c r="C47" s="298"/>
      <c r="D47" s="299"/>
      <c r="E47" s="299"/>
      <c r="F47" s="299"/>
      <c r="G47" s="300"/>
      <c r="H47" s="300"/>
      <c r="I47" s="300"/>
      <c r="J47" s="300"/>
      <c r="K47" s="300"/>
      <c r="L47" s="300"/>
      <c r="M47" s="300"/>
      <c r="N47" s="300"/>
      <c r="O47" s="300"/>
      <c r="P47" s="301"/>
      <c r="Q47" s="302"/>
      <c r="R47" s="303"/>
      <c r="S47" s="303"/>
      <c r="T47" s="303"/>
      <c r="U47" s="303"/>
      <c r="V47" s="303"/>
      <c r="W47" s="303"/>
      <c r="X47" s="303"/>
      <c r="Y47" s="303"/>
      <c r="Z47" s="303"/>
      <c r="AA47" s="303"/>
      <c r="AB47" s="303"/>
      <c r="AC47" s="303"/>
      <c r="AD47" s="304"/>
      <c r="AE47" s="305"/>
      <c r="AG47" s="306"/>
      <c r="AH47" s="306"/>
      <c r="AI47" s="306"/>
      <c r="AJ47" s="306"/>
      <c r="AK47" s="306"/>
      <c r="AL47" s="306"/>
      <c r="AM47" s="306"/>
      <c r="AN47" s="306"/>
      <c r="AO47" s="306"/>
    </row>
    <row r="48" spans="1:41" x14ac:dyDescent="0.25">
      <c r="A48" s="421" t="s">
        <v>442</v>
      </c>
      <c r="B48" s="464">
        <v>0.2</v>
      </c>
      <c r="C48" s="102" t="s">
        <v>9</v>
      </c>
      <c r="D48" s="103">
        <v>0</v>
      </c>
      <c r="E48" s="103">
        <v>0</v>
      </c>
      <c r="F48" s="103">
        <v>0</v>
      </c>
      <c r="G48" s="103">
        <v>0</v>
      </c>
      <c r="H48" s="103">
        <v>0.1</v>
      </c>
      <c r="I48" s="103">
        <v>0.1</v>
      </c>
      <c r="J48" s="103">
        <v>0.05</v>
      </c>
      <c r="K48" s="103">
        <v>0.05</v>
      </c>
      <c r="L48" s="103">
        <v>0.1</v>
      </c>
      <c r="M48" s="103">
        <v>0.05</v>
      </c>
      <c r="N48" s="103">
        <v>0.2</v>
      </c>
      <c r="O48" s="103">
        <v>0.35</v>
      </c>
      <c r="P48" s="218">
        <f t="shared" si="0"/>
        <v>1</v>
      </c>
      <c r="Q48" s="466"/>
      <c r="R48" s="466"/>
      <c r="S48" s="466"/>
      <c r="T48" s="466"/>
      <c r="U48" s="466"/>
      <c r="V48" s="466"/>
      <c r="W48" s="466"/>
      <c r="X48" s="466"/>
      <c r="Y48" s="466"/>
      <c r="Z48" s="466"/>
      <c r="AA48" s="466"/>
      <c r="AB48" s="466"/>
      <c r="AC48" s="466"/>
      <c r="AD48" s="467"/>
      <c r="AE48" s="97"/>
    </row>
    <row r="49" spans="1:41" x14ac:dyDescent="0.25">
      <c r="A49" s="470"/>
      <c r="B49" s="464"/>
      <c r="C49" s="99" t="s">
        <v>10</v>
      </c>
      <c r="D49" s="100"/>
      <c r="E49" s="100"/>
      <c r="F49" s="100"/>
      <c r="G49" s="100"/>
      <c r="H49" s="100"/>
      <c r="I49" s="100"/>
      <c r="J49" s="100"/>
      <c r="K49" s="100"/>
      <c r="L49" s="100"/>
      <c r="M49" s="100"/>
      <c r="N49" s="100"/>
      <c r="O49" s="100"/>
      <c r="P49" s="218">
        <f t="shared" si="0"/>
        <v>0</v>
      </c>
      <c r="Q49" s="466"/>
      <c r="R49" s="466"/>
      <c r="S49" s="466"/>
      <c r="T49" s="466"/>
      <c r="U49" s="466"/>
      <c r="V49" s="466"/>
      <c r="W49" s="466"/>
      <c r="X49" s="466"/>
      <c r="Y49" s="466"/>
      <c r="Z49" s="466"/>
      <c r="AA49" s="466"/>
      <c r="AB49" s="466"/>
      <c r="AC49" s="466"/>
      <c r="AD49" s="467"/>
      <c r="AE49" s="97"/>
    </row>
    <row r="50" spans="1:41" ht="128.25" hidden="1" x14ac:dyDescent="0.25">
      <c r="A50" s="296" t="s">
        <v>437</v>
      </c>
      <c r="B50" s="297">
        <v>13000000</v>
      </c>
      <c r="C50" s="298"/>
      <c r="D50" s="299"/>
      <c r="E50" s="299"/>
      <c r="F50" s="299"/>
      <c r="G50" s="300"/>
      <c r="H50" s="300"/>
      <c r="I50" s="300"/>
      <c r="J50" s="300"/>
      <c r="K50" s="300"/>
      <c r="L50" s="300"/>
      <c r="M50" s="300"/>
      <c r="N50" s="300"/>
      <c r="O50" s="300"/>
      <c r="P50" s="301"/>
      <c r="Q50" s="302"/>
      <c r="R50" s="303"/>
      <c r="S50" s="303"/>
      <c r="T50" s="303"/>
      <c r="U50" s="303"/>
      <c r="V50" s="303"/>
      <c r="W50" s="303"/>
      <c r="X50" s="303"/>
      <c r="Y50" s="303"/>
      <c r="Z50" s="303"/>
      <c r="AA50" s="303"/>
      <c r="AB50" s="303"/>
      <c r="AC50" s="303"/>
      <c r="AD50" s="304"/>
      <c r="AE50" s="305"/>
      <c r="AG50" s="306"/>
      <c r="AH50" s="306"/>
      <c r="AI50" s="306"/>
      <c r="AJ50" s="306"/>
      <c r="AK50" s="306"/>
      <c r="AL50" s="306"/>
      <c r="AM50" s="306"/>
      <c r="AN50" s="306"/>
      <c r="AO50" s="306"/>
    </row>
    <row r="51" spans="1:41" x14ac:dyDescent="0.25">
      <c r="A51" s="421" t="s">
        <v>443</v>
      </c>
      <c r="B51" s="464">
        <v>0.1</v>
      </c>
      <c r="C51" s="102" t="s">
        <v>9</v>
      </c>
      <c r="D51" s="103">
        <v>0</v>
      </c>
      <c r="E51" s="103">
        <v>8.3299999999999999E-2</v>
      </c>
      <c r="F51" s="103">
        <v>8.3299999999999999E-2</v>
      </c>
      <c r="G51" s="103">
        <v>8.3299999999999999E-2</v>
      </c>
      <c r="H51" s="103">
        <v>8.3299999999999999E-2</v>
      </c>
      <c r="I51" s="103">
        <v>8.3299999999999999E-2</v>
      </c>
      <c r="J51" s="103">
        <v>8.3299999999999999E-2</v>
      </c>
      <c r="K51" s="103">
        <v>8.3299999999999999E-2</v>
      </c>
      <c r="L51" s="103">
        <v>8.3299999999999999E-2</v>
      </c>
      <c r="M51" s="103">
        <v>8.3299999999999999E-2</v>
      </c>
      <c r="N51" s="103">
        <v>0.15</v>
      </c>
      <c r="O51" s="103">
        <v>0.1</v>
      </c>
      <c r="P51" s="218">
        <f t="shared" ref="P51:P52" si="2">SUM(D51:O51)</f>
        <v>0.99970000000000003</v>
      </c>
      <c r="Q51" s="466"/>
      <c r="R51" s="466"/>
      <c r="S51" s="466"/>
      <c r="T51" s="466"/>
      <c r="U51" s="466"/>
      <c r="V51" s="466"/>
      <c r="W51" s="466"/>
      <c r="X51" s="466"/>
      <c r="Y51" s="466"/>
      <c r="Z51" s="466"/>
      <c r="AA51" s="466"/>
      <c r="AB51" s="466"/>
      <c r="AC51" s="466"/>
      <c r="AD51" s="467"/>
      <c r="AE51" s="97"/>
    </row>
    <row r="52" spans="1:41" x14ac:dyDescent="0.25">
      <c r="A52" s="470"/>
      <c r="B52" s="464"/>
      <c r="C52" s="99" t="s">
        <v>10</v>
      </c>
      <c r="D52" s="100"/>
      <c r="E52" s="100"/>
      <c r="F52" s="100"/>
      <c r="G52" s="100"/>
      <c r="H52" s="100"/>
      <c r="I52" s="100"/>
      <c r="J52" s="100"/>
      <c r="K52" s="100"/>
      <c r="L52" s="100"/>
      <c r="M52" s="100"/>
      <c r="N52" s="100"/>
      <c r="O52" s="100"/>
      <c r="P52" s="218">
        <f t="shared" si="2"/>
        <v>0</v>
      </c>
      <c r="Q52" s="466"/>
      <c r="R52" s="466"/>
      <c r="S52" s="466"/>
      <c r="T52" s="466"/>
      <c r="U52" s="466"/>
      <c r="V52" s="466"/>
      <c r="W52" s="466"/>
      <c r="X52" s="466"/>
      <c r="Y52" s="466"/>
      <c r="Z52" s="466"/>
      <c r="AA52" s="466"/>
      <c r="AB52" s="466"/>
      <c r="AC52" s="466"/>
      <c r="AD52" s="467"/>
      <c r="AE52" s="97"/>
    </row>
    <row r="53" spans="1:41" hidden="1" x14ac:dyDescent="0.25">
      <c r="A53" s="296" t="s">
        <v>438</v>
      </c>
      <c r="B53" s="297">
        <v>1000000</v>
      </c>
      <c r="C53" s="298"/>
      <c r="D53" s="299"/>
      <c r="E53" s="299"/>
      <c r="F53" s="299"/>
      <c r="G53" s="300"/>
      <c r="H53" s="300"/>
      <c r="I53" s="300"/>
      <c r="J53" s="300"/>
      <c r="K53" s="300"/>
      <c r="L53" s="300"/>
      <c r="M53" s="300"/>
      <c r="N53" s="300"/>
      <c r="O53" s="300"/>
      <c r="P53" s="301"/>
      <c r="Q53" s="302"/>
      <c r="R53" s="303"/>
      <c r="S53" s="303"/>
      <c r="T53" s="303"/>
      <c r="U53" s="303"/>
      <c r="V53" s="303"/>
      <c r="W53" s="303"/>
      <c r="X53" s="303"/>
      <c r="Y53" s="303"/>
      <c r="Z53" s="303"/>
      <c r="AA53" s="303"/>
      <c r="AB53" s="303"/>
      <c r="AC53" s="303"/>
      <c r="AD53" s="304"/>
      <c r="AE53" s="305"/>
      <c r="AG53" s="306"/>
      <c r="AH53" s="306"/>
      <c r="AI53" s="306"/>
      <c r="AJ53" s="306"/>
      <c r="AK53" s="306"/>
      <c r="AL53" s="306"/>
      <c r="AM53" s="306"/>
      <c r="AN53" s="306"/>
      <c r="AO53" s="306"/>
    </row>
    <row r="54" spans="1:41" x14ac:dyDescent="0.25">
      <c r="A54" s="421" t="s">
        <v>444</v>
      </c>
      <c r="B54" s="464">
        <v>0.1</v>
      </c>
      <c r="C54" s="102" t="s">
        <v>9</v>
      </c>
      <c r="D54" s="103">
        <v>0</v>
      </c>
      <c r="E54" s="103">
        <v>8.3299999999999999E-2</v>
      </c>
      <c r="F54" s="103">
        <v>8.3299999999999999E-2</v>
      </c>
      <c r="G54" s="103">
        <v>8.3299999999999999E-2</v>
      </c>
      <c r="H54" s="103">
        <v>8.3299999999999999E-2</v>
      </c>
      <c r="I54" s="103">
        <v>8.3299999999999999E-2</v>
      </c>
      <c r="J54" s="103">
        <v>8.3299999999999999E-2</v>
      </c>
      <c r="K54" s="103">
        <v>8.3299999999999999E-2</v>
      </c>
      <c r="L54" s="103">
        <v>8.3299999999999999E-2</v>
      </c>
      <c r="M54" s="103">
        <v>8.3299999999999999E-2</v>
      </c>
      <c r="N54" s="103">
        <v>0.15</v>
      </c>
      <c r="O54" s="103">
        <v>0.1</v>
      </c>
      <c r="P54" s="218">
        <f t="shared" si="0"/>
        <v>0.99970000000000003</v>
      </c>
      <c r="Q54" s="466"/>
      <c r="R54" s="466"/>
      <c r="S54" s="466"/>
      <c r="T54" s="466"/>
      <c r="U54" s="466"/>
      <c r="V54" s="466"/>
      <c r="W54" s="466"/>
      <c r="X54" s="466"/>
      <c r="Y54" s="466"/>
      <c r="Z54" s="466"/>
      <c r="AA54" s="466"/>
      <c r="AB54" s="466"/>
      <c r="AC54" s="466"/>
      <c r="AD54" s="467"/>
      <c r="AE54" s="97"/>
    </row>
    <row r="55" spans="1:41" ht="15.75" thickBot="1" x14ac:dyDescent="0.3">
      <c r="A55" s="463"/>
      <c r="B55" s="465"/>
      <c r="C55" s="91" t="s">
        <v>10</v>
      </c>
      <c r="D55" s="105"/>
      <c r="E55" s="105"/>
      <c r="F55" s="105"/>
      <c r="G55" s="105"/>
      <c r="H55" s="105"/>
      <c r="I55" s="105"/>
      <c r="J55" s="105"/>
      <c r="K55" s="105"/>
      <c r="L55" s="105"/>
      <c r="M55" s="105"/>
      <c r="N55" s="105"/>
      <c r="O55" s="105"/>
      <c r="P55" s="219">
        <f t="shared" si="0"/>
        <v>0</v>
      </c>
      <c r="Q55" s="468"/>
      <c r="R55" s="468"/>
      <c r="S55" s="468"/>
      <c r="T55" s="468"/>
      <c r="U55" s="468"/>
      <c r="V55" s="468"/>
      <c r="W55" s="468"/>
      <c r="X55" s="468"/>
      <c r="Y55" s="468"/>
      <c r="Z55" s="468"/>
      <c r="AA55" s="468"/>
      <c r="AB55" s="468"/>
      <c r="AC55" s="468"/>
      <c r="AD55" s="469"/>
      <c r="AE55" s="97"/>
    </row>
    <row r="56" spans="1:41" ht="42.75" hidden="1" x14ac:dyDescent="0.25">
      <c r="A56" s="296" t="s">
        <v>439</v>
      </c>
      <c r="B56" s="297">
        <v>60</v>
      </c>
      <c r="C56" s="298"/>
      <c r="D56" s="299"/>
      <c r="E56" s="299"/>
      <c r="F56" s="299"/>
      <c r="G56" s="300"/>
      <c r="H56" s="300"/>
      <c r="I56" s="300"/>
      <c r="J56" s="300"/>
      <c r="K56" s="300"/>
      <c r="L56" s="300"/>
      <c r="M56" s="300"/>
      <c r="N56" s="300"/>
      <c r="O56" s="300"/>
      <c r="P56" s="301"/>
      <c r="Q56" s="302"/>
      <c r="R56" s="303"/>
      <c r="S56" s="303"/>
      <c r="T56" s="303"/>
      <c r="U56" s="303"/>
      <c r="V56" s="303"/>
      <c r="W56" s="303"/>
      <c r="X56" s="303"/>
      <c r="Y56" s="303"/>
      <c r="Z56" s="303"/>
      <c r="AA56" s="303"/>
      <c r="AB56" s="303"/>
      <c r="AC56" s="303"/>
      <c r="AD56" s="304"/>
      <c r="AE56" s="305"/>
      <c r="AG56" s="306"/>
      <c r="AH56" s="306"/>
      <c r="AI56" s="306"/>
      <c r="AJ56" s="306"/>
      <c r="AK56" s="306"/>
      <c r="AL56" s="306"/>
      <c r="AM56" s="306"/>
      <c r="AN56" s="306"/>
      <c r="AO56" s="306"/>
    </row>
    <row r="57" spans="1:41" x14ac:dyDescent="0.25">
      <c r="A57" s="50" t="s">
        <v>294</v>
      </c>
    </row>
    <row r="61" spans="1:41" x14ac:dyDescent="0.25">
      <c r="B61" s="282"/>
    </row>
    <row r="62" spans="1:41" x14ac:dyDescent="0.25">
      <c r="B62" s="282"/>
    </row>
  </sheetData>
  <mergeCells count="88">
    <mergeCell ref="B48:B49"/>
    <mergeCell ref="Q48:AD49"/>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 ref="A24:B24"/>
    <mergeCell ref="A19:AD19"/>
    <mergeCell ref="Q20:AD20"/>
    <mergeCell ref="C20:P20"/>
    <mergeCell ref="A22:B22"/>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1:A4"/>
    <mergeCell ref="B1:AA1"/>
    <mergeCell ref="AB1:AD1"/>
    <mergeCell ref="B2:AA2"/>
    <mergeCell ref="AB2:AD2"/>
    <mergeCell ref="B3:AA4"/>
    <mergeCell ref="AB3:AD3"/>
    <mergeCell ref="AB4:AD4"/>
    <mergeCell ref="R15:X15"/>
    <mergeCell ref="Y15:Z15"/>
    <mergeCell ref="W17:X17"/>
    <mergeCell ref="Y17:AB17"/>
    <mergeCell ref="A15:B15"/>
    <mergeCell ref="C15:K15"/>
    <mergeCell ref="C16:AB16"/>
    <mergeCell ref="A17:B17"/>
    <mergeCell ref="C17:Q17"/>
    <mergeCell ref="A34:A35"/>
    <mergeCell ref="B34:B35"/>
    <mergeCell ref="W34:Z35"/>
    <mergeCell ref="AA34:AD35"/>
    <mergeCell ref="Q33:S33"/>
    <mergeCell ref="T33:V33"/>
    <mergeCell ref="Q34:S35"/>
    <mergeCell ref="T34:V35"/>
    <mergeCell ref="C32:C33"/>
    <mergeCell ref="D32:P32"/>
    <mergeCell ref="Q32:AD32"/>
    <mergeCell ref="W33:Z33"/>
    <mergeCell ref="AA33:AD33"/>
    <mergeCell ref="A37:A38"/>
    <mergeCell ref="B37:B38"/>
    <mergeCell ref="C37:P37"/>
    <mergeCell ref="Q37:AD37"/>
    <mergeCell ref="Q38:AD38"/>
    <mergeCell ref="A39:A40"/>
    <mergeCell ref="B39:B40"/>
    <mergeCell ref="Q39:AD40"/>
    <mergeCell ref="A54:A55"/>
    <mergeCell ref="B54:B55"/>
    <mergeCell ref="Q54:AD55"/>
    <mergeCell ref="A42:A43"/>
    <mergeCell ref="B42:B43"/>
    <mergeCell ref="Q42:AD43"/>
    <mergeCell ref="A51:A52"/>
    <mergeCell ref="A45:A46"/>
    <mergeCell ref="B45:B46"/>
    <mergeCell ref="Q45:AD46"/>
    <mergeCell ref="B51:B52"/>
    <mergeCell ref="Q51:AD52"/>
    <mergeCell ref="A48:A49"/>
  </mergeCells>
  <dataValidations count="3">
    <dataValidation type="textLength" operator="lessThanOrEqual" allowBlank="1" showInputMessage="1" showErrorMessage="1" errorTitle="Máximo 2.000 caracteres" error="Máximo 2.000 caracteres" sqref="AA34 Q34 W34 Q39:AD40 Q42:AD43 Q45:AD46 Q48:AD49 Q51:AD52 Q54:AD55"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2" orientation="landscape" r:id="rId1"/>
  <customProperties>
    <customPr name="_pios_id" r:id="rId2"/>
  </customPropertie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524"/>
      <c r="B1" s="500" t="s">
        <v>16</v>
      </c>
      <c r="C1" s="501"/>
      <c r="D1" s="501"/>
      <c r="E1" s="501"/>
      <c r="F1" s="501"/>
      <c r="G1" s="501"/>
      <c r="H1" s="501"/>
      <c r="I1" s="501"/>
      <c r="J1" s="501"/>
      <c r="K1" s="501"/>
      <c r="L1" s="501"/>
      <c r="M1" s="501"/>
      <c r="N1" s="501"/>
      <c r="O1" s="501"/>
      <c r="P1" s="501"/>
      <c r="Q1" s="501"/>
      <c r="R1" s="501"/>
      <c r="S1" s="501"/>
      <c r="T1" s="501"/>
      <c r="U1" s="501"/>
      <c r="V1" s="501"/>
      <c r="W1" s="501"/>
      <c r="X1" s="501"/>
      <c r="Y1" s="502"/>
      <c r="Z1" s="543" t="s">
        <v>18</v>
      </c>
      <c r="AA1" s="544"/>
      <c r="AB1" s="545"/>
    </row>
    <row r="2" spans="1:28" ht="30.75" customHeight="1" x14ac:dyDescent="0.25">
      <c r="A2" s="525"/>
      <c r="B2" s="503" t="s">
        <v>17</v>
      </c>
      <c r="C2" s="504"/>
      <c r="D2" s="504"/>
      <c r="E2" s="504"/>
      <c r="F2" s="504"/>
      <c r="G2" s="504"/>
      <c r="H2" s="504"/>
      <c r="I2" s="504"/>
      <c r="J2" s="504"/>
      <c r="K2" s="504"/>
      <c r="L2" s="504"/>
      <c r="M2" s="504"/>
      <c r="N2" s="504"/>
      <c r="O2" s="504"/>
      <c r="P2" s="504"/>
      <c r="Q2" s="504"/>
      <c r="R2" s="504"/>
      <c r="S2" s="504"/>
      <c r="T2" s="504"/>
      <c r="U2" s="504"/>
      <c r="V2" s="504"/>
      <c r="W2" s="504"/>
      <c r="X2" s="504"/>
      <c r="Y2" s="505"/>
      <c r="Z2" s="527" t="s">
        <v>180</v>
      </c>
      <c r="AA2" s="528"/>
      <c r="AB2" s="529"/>
    </row>
    <row r="3" spans="1:28" ht="24" customHeight="1" x14ac:dyDescent="0.25">
      <c r="A3" s="525"/>
      <c r="B3" s="534" t="s">
        <v>295</v>
      </c>
      <c r="C3" s="535"/>
      <c r="D3" s="535"/>
      <c r="E3" s="535"/>
      <c r="F3" s="535"/>
      <c r="G3" s="535"/>
      <c r="H3" s="535"/>
      <c r="I3" s="535"/>
      <c r="J3" s="535"/>
      <c r="K3" s="535"/>
      <c r="L3" s="535"/>
      <c r="M3" s="535"/>
      <c r="N3" s="535"/>
      <c r="O3" s="535"/>
      <c r="P3" s="535"/>
      <c r="Q3" s="535"/>
      <c r="R3" s="535"/>
      <c r="S3" s="535"/>
      <c r="T3" s="535"/>
      <c r="U3" s="535"/>
      <c r="V3" s="535"/>
      <c r="W3" s="535"/>
      <c r="X3" s="535"/>
      <c r="Y3" s="536"/>
      <c r="Z3" s="527" t="s">
        <v>181</v>
      </c>
      <c r="AA3" s="528"/>
      <c r="AB3" s="529"/>
    </row>
    <row r="4" spans="1:28" ht="15.75" customHeight="1" thickBot="1" x14ac:dyDescent="0.3">
      <c r="A4" s="526"/>
      <c r="B4" s="537"/>
      <c r="C4" s="538"/>
      <c r="D4" s="538"/>
      <c r="E4" s="538"/>
      <c r="F4" s="538"/>
      <c r="G4" s="538"/>
      <c r="H4" s="538"/>
      <c r="I4" s="538"/>
      <c r="J4" s="538"/>
      <c r="K4" s="538"/>
      <c r="L4" s="538"/>
      <c r="M4" s="538"/>
      <c r="N4" s="538"/>
      <c r="O4" s="538"/>
      <c r="P4" s="538"/>
      <c r="Q4" s="538"/>
      <c r="R4" s="538"/>
      <c r="S4" s="538"/>
      <c r="T4" s="538"/>
      <c r="U4" s="538"/>
      <c r="V4" s="538"/>
      <c r="W4" s="538"/>
      <c r="X4" s="538"/>
      <c r="Y4" s="539"/>
      <c r="Z4" s="530" t="s">
        <v>175</v>
      </c>
      <c r="AA4" s="531"/>
      <c r="AB4" s="532"/>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331" t="s">
        <v>0</v>
      </c>
      <c r="B7" s="332"/>
      <c r="C7" s="540"/>
      <c r="D7" s="541"/>
      <c r="E7" s="541"/>
      <c r="F7" s="541"/>
      <c r="G7" s="541"/>
      <c r="H7" s="541"/>
      <c r="I7" s="541"/>
      <c r="J7" s="541"/>
      <c r="K7" s="542"/>
      <c r="L7" s="62"/>
      <c r="M7" s="63"/>
      <c r="N7" s="63"/>
      <c r="O7" s="63"/>
      <c r="P7" s="63"/>
      <c r="Q7" s="64"/>
      <c r="R7" s="483" t="s">
        <v>71</v>
      </c>
      <c r="S7" s="533"/>
      <c r="T7" s="484"/>
      <c r="U7" s="477" t="s">
        <v>74</v>
      </c>
      <c r="V7" s="478"/>
      <c r="W7" s="483" t="s">
        <v>67</v>
      </c>
      <c r="X7" s="484"/>
      <c r="Y7" s="358" t="s">
        <v>70</v>
      </c>
      <c r="Z7" s="359"/>
      <c r="AA7" s="363"/>
      <c r="AB7" s="364"/>
    </row>
    <row r="8" spans="1:28" ht="15" customHeight="1" x14ac:dyDescent="0.25">
      <c r="A8" s="333"/>
      <c r="B8" s="334"/>
      <c r="C8" s="534"/>
      <c r="D8" s="535"/>
      <c r="E8" s="535"/>
      <c r="F8" s="535"/>
      <c r="G8" s="535"/>
      <c r="H8" s="535"/>
      <c r="I8" s="535"/>
      <c r="J8" s="535"/>
      <c r="K8" s="536"/>
      <c r="L8" s="62"/>
      <c r="M8" s="63"/>
      <c r="N8" s="63"/>
      <c r="O8" s="63"/>
      <c r="P8" s="63"/>
      <c r="Q8" s="64"/>
      <c r="R8" s="394"/>
      <c r="S8" s="395"/>
      <c r="T8" s="396"/>
      <c r="U8" s="479"/>
      <c r="V8" s="480"/>
      <c r="W8" s="394"/>
      <c r="X8" s="396"/>
      <c r="Y8" s="365" t="s">
        <v>68</v>
      </c>
      <c r="Z8" s="366"/>
      <c r="AA8" s="367"/>
      <c r="AB8" s="368"/>
    </row>
    <row r="9" spans="1:28" ht="15" customHeight="1" thickBot="1" x14ac:dyDescent="0.3">
      <c r="A9" s="335"/>
      <c r="B9" s="336"/>
      <c r="C9" s="537"/>
      <c r="D9" s="538"/>
      <c r="E9" s="538"/>
      <c r="F9" s="538"/>
      <c r="G9" s="538"/>
      <c r="H9" s="538"/>
      <c r="I9" s="538"/>
      <c r="J9" s="538"/>
      <c r="K9" s="539"/>
      <c r="L9" s="62"/>
      <c r="M9" s="63"/>
      <c r="N9" s="63"/>
      <c r="O9" s="63"/>
      <c r="P9" s="63"/>
      <c r="Q9" s="64"/>
      <c r="R9" s="391"/>
      <c r="S9" s="392"/>
      <c r="T9" s="393"/>
      <c r="U9" s="481"/>
      <c r="V9" s="482"/>
      <c r="W9" s="391"/>
      <c r="X9" s="393"/>
      <c r="Y9" s="369" t="s">
        <v>69</v>
      </c>
      <c r="Z9" s="370"/>
      <c r="AA9" s="371"/>
      <c r="AB9" s="372"/>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373" t="s">
        <v>77</v>
      </c>
      <c r="B11" s="374"/>
      <c r="C11" s="485"/>
      <c r="D11" s="486"/>
      <c r="E11" s="486"/>
      <c r="F11" s="486"/>
      <c r="G11" s="486"/>
      <c r="H11" s="486"/>
      <c r="I11" s="486"/>
      <c r="J11" s="486"/>
      <c r="K11" s="487"/>
      <c r="L11" s="72"/>
      <c r="M11" s="378" t="s">
        <v>73</v>
      </c>
      <c r="N11" s="379"/>
      <c r="O11" s="379"/>
      <c r="P11" s="379"/>
      <c r="Q11" s="380"/>
      <c r="R11" s="381"/>
      <c r="S11" s="382"/>
      <c r="T11" s="382"/>
      <c r="U11" s="382"/>
      <c r="V11" s="383"/>
      <c r="W11" s="378" t="s">
        <v>72</v>
      </c>
      <c r="X11" s="380"/>
      <c r="Y11" s="360"/>
      <c r="Z11" s="361"/>
      <c r="AA11" s="361"/>
      <c r="AB11" s="362"/>
    </row>
    <row r="12" spans="1:28" ht="9" customHeight="1" thickBot="1" x14ac:dyDescent="0.3">
      <c r="A12" s="59"/>
      <c r="B12" s="54"/>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73"/>
      <c r="AB12" s="74"/>
    </row>
    <row r="13" spans="1:28" s="76" customFormat="1" ht="37.5" customHeight="1" thickBot="1" x14ac:dyDescent="0.3">
      <c r="A13" s="373" t="s">
        <v>79</v>
      </c>
      <c r="B13" s="374"/>
      <c r="C13" s="521"/>
      <c r="D13" s="522"/>
      <c r="E13" s="522"/>
      <c r="F13" s="522"/>
      <c r="G13" s="522"/>
      <c r="H13" s="522"/>
      <c r="I13" s="522"/>
      <c r="J13" s="522"/>
      <c r="K13" s="522"/>
      <c r="L13" s="522"/>
      <c r="M13" s="522"/>
      <c r="N13" s="522"/>
      <c r="O13" s="522"/>
      <c r="P13" s="522"/>
      <c r="Q13" s="523"/>
      <c r="R13" s="54"/>
      <c r="S13" s="506" t="s">
        <v>14</v>
      </c>
      <c r="T13" s="506"/>
      <c r="U13" s="75"/>
      <c r="V13" s="511" t="s">
        <v>15</v>
      </c>
      <c r="W13" s="506"/>
      <c r="X13" s="506"/>
      <c r="Y13" s="506"/>
      <c r="Z13" s="54"/>
      <c r="AA13" s="389"/>
      <c r="AB13" s="390"/>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331" t="s">
        <v>293</v>
      </c>
      <c r="B15" s="332"/>
      <c r="C15" s="517" t="s">
        <v>321</v>
      </c>
      <c r="D15" s="80"/>
      <c r="E15" s="80"/>
      <c r="F15" s="80"/>
      <c r="G15" s="80"/>
      <c r="H15" s="80"/>
      <c r="I15" s="80"/>
      <c r="J15" s="70"/>
      <c r="K15" s="81"/>
      <c r="L15" s="70"/>
      <c r="M15" s="60"/>
      <c r="N15" s="60"/>
      <c r="O15" s="60"/>
      <c r="P15" s="60"/>
      <c r="Q15" s="512" t="s">
        <v>1</v>
      </c>
      <c r="R15" s="513"/>
      <c r="S15" s="513"/>
      <c r="T15" s="513"/>
      <c r="U15" s="513"/>
      <c r="V15" s="513"/>
      <c r="W15" s="513"/>
      <c r="X15" s="513"/>
      <c r="Y15" s="513"/>
      <c r="Z15" s="513"/>
      <c r="AA15" s="513"/>
      <c r="AB15" s="514"/>
    </row>
    <row r="16" spans="1:28" ht="35.25" customHeight="1" thickBot="1" x14ac:dyDescent="0.3">
      <c r="A16" s="335"/>
      <c r="B16" s="336"/>
      <c r="C16" s="518"/>
      <c r="D16" s="80"/>
      <c r="E16" s="80"/>
      <c r="F16" s="80"/>
      <c r="G16" s="80"/>
      <c r="H16" s="80"/>
      <c r="I16" s="80"/>
      <c r="J16" s="70"/>
      <c r="K16" s="70"/>
      <c r="L16" s="70"/>
      <c r="M16" s="60"/>
      <c r="N16" s="60"/>
      <c r="O16" s="60"/>
      <c r="P16" s="60"/>
      <c r="Q16" s="507" t="s">
        <v>2</v>
      </c>
      <c r="R16" s="475"/>
      <c r="S16" s="475"/>
      <c r="T16" s="475"/>
      <c r="U16" s="475"/>
      <c r="V16" s="508"/>
      <c r="W16" s="474" t="s">
        <v>3</v>
      </c>
      <c r="X16" s="475"/>
      <c r="Y16" s="475"/>
      <c r="Z16" s="475"/>
      <c r="AA16" s="475"/>
      <c r="AB16" s="476"/>
    </row>
    <row r="17" spans="1:39" ht="27" customHeight="1" x14ac:dyDescent="0.25">
      <c r="A17" s="82"/>
      <c r="B17" s="60"/>
      <c r="C17" s="60"/>
      <c r="D17" s="80"/>
      <c r="E17" s="80"/>
      <c r="F17" s="80"/>
      <c r="G17" s="80"/>
      <c r="H17" s="80"/>
      <c r="I17" s="80"/>
      <c r="J17" s="80"/>
      <c r="K17" s="80"/>
      <c r="L17" s="80"/>
      <c r="M17" s="60"/>
      <c r="N17" s="60"/>
      <c r="O17" s="60"/>
      <c r="P17" s="60"/>
      <c r="Q17" s="491" t="s">
        <v>4</v>
      </c>
      <c r="R17" s="492"/>
      <c r="S17" s="493"/>
      <c r="T17" s="497" t="s">
        <v>188</v>
      </c>
      <c r="U17" s="498"/>
      <c r="V17" s="499"/>
      <c r="W17" s="546" t="s">
        <v>4</v>
      </c>
      <c r="X17" s="493"/>
      <c r="Y17" s="546" t="s">
        <v>5</v>
      </c>
      <c r="Z17" s="493"/>
      <c r="AA17" s="497" t="s">
        <v>89</v>
      </c>
      <c r="AB17" s="547"/>
      <c r="AC17" s="83"/>
      <c r="AD17" s="83"/>
    </row>
    <row r="18" spans="1:39" ht="27" customHeight="1" x14ac:dyDescent="0.25">
      <c r="A18" s="82"/>
      <c r="B18" s="60"/>
      <c r="C18" s="60"/>
      <c r="D18" s="80"/>
      <c r="E18" s="80"/>
      <c r="F18" s="80"/>
      <c r="G18" s="80"/>
      <c r="H18" s="80"/>
      <c r="I18" s="80"/>
      <c r="J18" s="80"/>
      <c r="K18" s="80"/>
      <c r="L18" s="80"/>
      <c r="M18" s="60"/>
      <c r="N18" s="60"/>
      <c r="O18" s="60"/>
      <c r="P18" s="60"/>
      <c r="Q18" s="152"/>
      <c r="R18" s="153"/>
      <c r="S18" s="154"/>
      <c r="T18" s="497"/>
      <c r="U18" s="498"/>
      <c r="V18" s="499"/>
      <c r="W18" s="131"/>
      <c r="X18" s="132"/>
      <c r="Y18" s="131"/>
      <c r="Z18" s="132"/>
      <c r="AA18" s="133"/>
      <c r="AB18" s="134"/>
      <c r="AC18" s="83"/>
      <c r="AD18" s="83"/>
    </row>
    <row r="19" spans="1:39" ht="18" customHeight="1" thickBot="1" x14ac:dyDescent="0.3">
      <c r="A19" s="59"/>
      <c r="B19" s="54"/>
      <c r="C19" s="80"/>
      <c r="D19" s="80"/>
      <c r="E19" s="80"/>
      <c r="F19" s="80"/>
      <c r="G19" s="84"/>
      <c r="H19" s="84"/>
      <c r="I19" s="84"/>
      <c r="J19" s="84"/>
      <c r="K19" s="84"/>
      <c r="L19" s="84"/>
      <c r="M19" s="80"/>
      <c r="N19" s="80"/>
      <c r="O19" s="80"/>
      <c r="P19" s="80"/>
      <c r="Q19" s="488"/>
      <c r="R19" s="489"/>
      <c r="S19" s="490"/>
      <c r="T19" s="496"/>
      <c r="U19" s="489"/>
      <c r="V19" s="490"/>
      <c r="W19" s="515"/>
      <c r="X19" s="516"/>
      <c r="Y19" s="548"/>
      <c r="Z19" s="549"/>
      <c r="AA19" s="494"/>
      <c r="AB19" s="495"/>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01" t="s">
        <v>76</v>
      </c>
      <c r="B21" s="402"/>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4"/>
    </row>
    <row r="22" spans="1:39" ht="15" customHeight="1" x14ac:dyDescent="0.25">
      <c r="A22" s="405" t="s">
        <v>189</v>
      </c>
      <c r="B22" s="407" t="s">
        <v>6</v>
      </c>
      <c r="C22" s="408"/>
      <c r="D22" s="385" t="s">
        <v>7</v>
      </c>
      <c r="E22" s="411"/>
      <c r="F22" s="411"/>
      <c r="G22" s="411"/>
      <c r="H22" s="411"/>
      <c r="I22" s="411"/>
      <c r="J22" s="411"/>
      <c r="K22" s="411"/>
      <c r="L22" s="411"/>
      <c r="M22" s="411"/>
      <c r="N22" s="411"/>
      <c r="O22" s="412"/>
      <c r="P22" s="413" t="s">
        <v>8</v>
      </c>
      <c r="Q22" s="413" t="s">
        <v>84</v>
      </c>
      <c r="R22" s="413"/>
      <c r="S22" s="413"/>
      <c r="T22" s="413"/>
      <c r="U22" s="413"/>
      <c r="V22" s="413"/>
      <c r="W22" s="413"/>
      <c r="X22" s="413"/>
      <c r="Y22" s="413"/>
      <c r="Z22" s="413"/>
      <c r="AA22" s="413"/>
      <c r="AB22" s="414"/>
    </row>
    <row r="23" spans="1:39" ht="27" customHeight="1" x14ac:dyDescent="0.25">
      <c r="A23" s="406"/>
      <c r="B23" s="409"/>
      <c r="C23" s="410"/>
      <c r="D23" s="88" t="s">
        <v>39</v>
      </c>
      <c r="E23" s="88" t="s">
        <v>40</v>
      </c>
      <c r="F23" s="88" t="s">
        <v>41</v>
      </c>
      <c r="G23" s="88" t="s">
        <v>42</v>
      </c>
      <c r="H23" s="88" t="s">
        <v>43</v>
      </c>
      <c r="I23" s="88" t="s">
        <v>44</v>
      </c>
      <c r="J23" s="88" t="s">
        <v>45</v>
      </c>
      <c r="K23" s="88" t="s">
        <v>46</v>
      </c>
      <c r="L23" s="88" t="s">
        <v>47</v>
      </c>
      <c r="M23" s="88" t="s">
        <v>48</v>
      </c>
      <c r="N23" s="88" t="s">
        <v>49</v>
      </c>
      <c r="O23" s="88" t="s">
        <v>50</v>
      </c>
      <c r="P23" s="412"/>
      <c r="Q23" s="413"/>
      <c r="R23" s="413"/>
      <c r="S23" s="413"/>
      <c r="T23" s="413"/>
      <c r="U23" s="413"/>
      <c r="V23" s="413"/>
      <c r="W23" s="413"/>
      <c r="X23" s="413"/>
      <c r="Y23" s="413"/>
      <c r="Z23" s="413"/>
      <c r="AA23" s="413"/>
      <c r="AB23" s="414"/>
    </row>
    <row r="24" spans="1:39" ht="42" customHeight="1" thickBot="1" x14ac:dyDescent="0.3">
      <c r="A24" s="85"/>
      <c r="B24" s="415"/>
      <c r="C24" s="416"/>
      <c r="D24" s="89"/>
      <c r="E24" s="89"/>
      <c r="F24" s="89"/>
      <c r="G24" s="89"/>
      <c r="H24" s="89"/>
      <c r="I24" s="89"/>
      <c r="J24" s="89"/>
      <c r="K24" s="89"/>
      <c r="L24" s="89"/>
      <c r="M24" s="89"/>
      <c r="N24" s="89"/>
      <c r="O24" s="89"/>
      <c r="P24" s="86">
        <f>SUM(D24:O24)</f>
        <v>0</v>
      </c>
      <c r="Q24" s="417" t="s">
        <v>296</v>
      </c>
      <c r="R24" s="417"/>
      <c r="S24" s="417"/>
      <c r="T24" s="417"/>
      <c r="U24" s="417"/>
      <c r="V24" s="417"/>
      <c r="W24" s="417"/>
      <c r="X24" s="417"/>
      <c r="Y24" s="417"/>
      <c r="Z24" s="417"/>
      <c r="AA24" s="417"/>
      <c r="AB24" s="418"/>
    </row>
    <row r="25" spans="1:39" ht="21.95" customHeight="1" x14ac:dyDescent="0.25">
      <c r="A25" s="322" t="s">
        <v>292</v>
      </c>
      <c r="B25" s="323"/>
      <c r="C25" s="323"/>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4"/>
    </row>
    <row r="26" spans="1:39" ht="23.1" customHeight="1" x14ac:dyDescent="0.25">
      <c r="A26" s="384" t="s">
        <v>190</v>
      </c>
      <c r="B26" s="413" t="s">
        <v>62</v>
      </c>
      <c r="C26" s="413" t="s">
        <v>6</v>
      </c>
      <c r="D26" s="413" t="s">
        <v>60</v>
      </c>
      <c r="E26" s="413"/>
      <c r="F26" s="413"/>
      <c r="G26" s="413"/>
      <c r="H26" s="413"/>
      <c r="I26" s="413"/>
      <c r="J26" s="413"/>
      <c r="K26" s="413"/>
      <c r="L26" s="413"/>
      <c r="M26" s="413"/>
      <c r="N26" s="413"/>
      <c r="O26" s="413"/>
      <c r="P26" s="413"/>
      <c r="Q26" s="413" t="s">
        <v>85</v>
      </c>
      <c r="R26" s="413"/>
      <c r="S26" s="413"/>
      <c r="T26" s="413"/>
      <c r="U26" s="413"/>
      <c r="V26" s="413"/>
      <c r="W26" s="413"/>
      <c r="X26" s="413"/>
      <c r="Y26" s="413"/>
      <c r="Z26" s="413"/>
      <c r="AA26" s="413"/>
      <c r="AB26" s="414"/>
      <c r="AE26" s="87"/>
      <c r="AF26" s="87"/>
      <c r="AG26" s="87"/>
      <c r="AH26" s="87"/>
      <c r="AI26" s="87"/>
      <c r="AJ26" s="87"/>
      <c r="AK26" s="87"/>
      <c r="AL26" s="87"/>
      <c r="AM26" s="87"/>
    </row>
    <row r="27" spans="1:39" ht="23.1" customHeight="1" x14ac:dyDescent="0.25">
      <c r="A27" s="384"/>
      <c r="B27" s="413"/>
      <c r="C27" s="419"/>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409" t="s">
        <v>80</v>
      </c>
      <c r="R27" s="430"/>
      <c r="S27" s="430"/>
      <c r="T27" s="410"/>
      <c r="U27" s="409" t="s">
        <v>81</v>
      </c>
      <c r="V27" s="430"/>
      <c r="W27" s="430"/>
      <c r="X27" s="410"/>
      <c r="Y27" s="409" t="s">
        <v>82</v>
      </c>
      <c r="Z27" s="430"/>
      <c r="AA27" s="430"/>
      <c r="AB27" s="431"/>
      <c r="AE27" s="87"/>
      <c r="AF27" s="87"/>
      <c r="AG27" s="87"/>
      <c r="AH27" s="87"/>
      <c r="AI27" s="87"/>
      <c r="AJ27" s="87"/>
      <c r="AK27" s="87"/>
      <c r="AL27" s="87"/>
      <c r="AM27" s="87"/>
    </row>
    <row r="28" spans="1:39" ht="33" customHeight="1" x14ac:dyDescent="0.25">
      <c r="A28" s="432"/>
      <c r="B28" s="473"/>
      <c r="C28" s="90" t="s">
        <v>9</v>
      </c>
      <c r="D28" s="89"/>
      <c r="E28" s="89"/>
      <c r="F28" s="89"/>
      <c r="G28" s="89"/>
      <c r="H28" s="89"/>
      <c r="I28" s="89"/>
      <c r="J28" s="89"/>
      <c r="K28" s="89"/>
      <c r="L28" s="89"/>
      <c r="M28" s="89"/>
      <c r="N28" s="89"/>
      <c r="O28" s="89"/>
      <c r="P28" s="150">
        <f>SUM(D28:O28)</f>
        <v>0</v>
      </c>
      <c r="Q28" s="436" t="s">
        <v>192</v>
      </c>
      <c r="R28" s="437"/>
      <c r="S28" s="437"/>
      <c r="T28" s="438"/>
      <c r="U28" s="436" t="s">
        <v>193</v>
      </c>
      <c r="V28" s="437"/>
      <c r="W28" s="437"/>
      <c r="X28" s="438"/>
      <c r="Y28" s="436" t="s">
        <v>194</v>
      </c>
      <c r="Z28" s="437"/>
      <c r="AA28" s="437"/>
      <c r="AB28" s="442"/>
      <c r="AE28" s="87"/>
      <c r="AF28" s="87"/>
      <c r="AG28" s="87"/>
      <c r="AH28" s="87"/>
      <c r="AI28" s="87"/>
      <c r="AJ28" s="87"/>
      <c r="AK28" s="87"/>
      <c r="AL28" s="87"/>
      <c r="AM28" s="87"/>
    </row>
    <row r="29" spans="1:39" ht="33.950000000000003" customHeight="1" thickBot="1" x14ac:dyDescent="0.3">
      <c r="A29" s="433"/>
      <c r="B29" s="435"/>
      <c r="C29" s="91" t="s">
        <v>10</v>
      </c>
      <c r="D29" s="92"/>
      <c r="E29" s="92"/>
      <c r="F29" s="92"/>
      <c r="G29" s="93"/>
      <c r="H29" s="93"/>
      <c r="I29" s="93"/>
      <c r="J29" s="93"/>
      <c r="K29" s="93"/>
      <c r="L29" s="93"/>
      <c r="M29" s="93"/>
      <c r="N29" s="93"/>
      <c r="O29" s="93"/>
      <c r="P29" s="151">
        <f>SUM(D29:O29)</f>
        <v>0</v>
      </c>
      <c r="Q29" s="439"/>
      <c r="R29" s="440"/>
      <c r="S29" s="440"/>
      <c r="T29" s="441"/>
      <c r="U29" s="439"/>
      <c r="V29" s="440"/>
      <c r="W29" s="440"/>
      <c r="X29" s="441"/>
      <c r="Y29" s="439"/>
      <c r="Z29" s="440"/>
      <c r="AA29" s="440"/>
      <c r="AB29" s="443"/>
      <c r="AC29" s="49"/>
      <c r="AE29" s="87"/>
      <c r="AF29" s="87"/>
      <c r="AG29" s="87"/>
      <c r="AH29" s="87"/>
      <c r="AI29" s="87"/>
      <c r="AJ29" s="87"/>
      <c r="AK29" s="87"/>
      <c r="AL29" s="87"/>
      <c r="AM29" s="87"/>
    </row>
    <row r="30" spans="1:39" ht="26.1" customHeight="1" x14ac:dyDescent="0.25">
      <c r="A30" s="397" t="s">
        <v>191</v>
      </c>
      <c r="B30" s="444" t="s">
        <v>61</v>
      </c>
      <c r="C30" s="446" t="s">
        <v>11</v>
      </c>
      <c r="D30" s="446"/>
      <c r="E30" s="446"/>
      <c r="F30" s="446"/>
      <c r="G30" s="446"/>
      <c r="H30" s="446"/>
      <c r="I30" s="446"/>
      <c r="J30" s="446"/>
      <c r="K30" s="446"/>
      <c r="L30" s="446"/>
      <c r="M30" s="446"/>
      <c r="N30" s="446"/>
      <c r="O30" s="446"/>
      <c r="P30" s="446"/>
      <c r="Q30" s="398" t="s">
        <v>78</v>
      </c>
      <c r="R30" s="447"/>
      <c r="S30" s="447"/>
      <c r="T30" s="447"/>
      <c r="U30" s="447"/>
      <c r="V30" s="447"/>
      <c r="W30" s="447"/>
      <c r="X30" s="447"/>
      <c r="Y30" s="447"/>
      <c r="Z30" s="447"/>
      <c r="AA30" s="447"/>
      <c r="AB30" s="448"/>
      <c r="AE30" s="87"/>
      <c r="AF30" s="87"/>
      <c r="AG30" s="87"/>
      <c r="AH30" s="87"/>
      <c r="AI30" s="87"/>
      <c r="AJ30" s="87"/>
      <c r="AK30" s="87"/>
      <c r="AL30" s="87"/>
      <c r="AM30" s="87"/>
    </row>
    <row r="31" spans="1:39" ht="26.1" customHeight="1" x14ac:dyDescent="0.25">
      <c r="A31" s="384"/>
      <c r="B31" s="445"/>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385" t="s">
        <v>83</v>
      </c>
      <c r="R31" s="411"/>
      <c r="S31" s="411"/>
      <c r="T31" s="411"/>
      <c r="U31" s="411"/>
      <c r="V31" s="411"/>
      <c r="W31" s="411"/>
      <c r="X31" s="411"/>
      <c r="Y31" s="411"/>
      <c r="Z31" s="411"/>
      <c r="AA31" s="411"/>
      <c r="AB31" s="449"/>
      <c r="AE31" s="94"/>
      <c r="AF31" s="94"/>
      <c r="AG31" s="94"/>
      <c r="AH31" s="94"/>
      <c r="AI31" s="94"/>
      <c r="AJ31" s="94"/>
      <c r="AK31" s="94"/>
      <c r="AL31" s="94"/>
      <c r="AM31" s="94"/>
    </row>
    <row r="32" spans="1:39" ht="28.5" customHeight="1" x14ac:dyDescent="0.25">
      <c r="A32" s="554"/>
      <c r="B32" s="552"/>
      <c r="C32" s="90" t="s">
        <v>9</v>
      </c>
      <c r="D32" s="95"/>
      <c r="E32" s="95"/>
      <c r="F32" s="95"/>
      <c r="G32" s="95"/>
      <c r="H32" s="95"/>
      <c r="I32" s="95"/>
      <c r="J32" s="95"/>
      <c r="K32" s="95"/>
      <c r="L32" s="95"/>
      <c r="M32" s="95"/>
      <c r="N32" s="95"/>
      <c r="O32" s="95"/>
      <c r="P32" s="96">
        <f t="shared" ref="P32:P39" si="0">SUM(D32:O32)</f>
        <v>0</v>
      </c>
      <c r="Q32" s="424" t="s">
        <v>286</v>
      </c>
      <c r="R32" s="425"/>
      <c r="S32" s="425"/>
      <c r="T32" s="425"/>
      <c r="U32" s="425"/>
      <c r="V32" s="425"/>
      <c r="W32" s="425"/>
      <c r="X32" s="425"/>
      <c r="Y32" s="425"/>
      <c r="Z32" s="425"/>
      <c r="AA32" s="425"/>
      <c r="AB32" s="426"/>
      <c r="AC32" s="97"/>
      <c r="AE32" s="98"/>
      <c r="AF32" s="98"/>
      <c r="AG32" s="98"/>
      <c r="AH32" s="98"/>
      <c r="AI32" s="98"/>
      <c r="AJ32" s="98"/>
      <c r="AK32" s="98"/>
      <c r="AL32" s="98"/>
      <c r="AM32" s="98"/>
    </row>
    <row r="33" spans="1:29" ht="28.5" customHeight="1" x14ac:dyDescent="0.25">
      <c r="A33" s="555"/>
      <c r="B33" s="553"/>
      <c r="C33" s="99" t="s">
        <v>10</v>
      </c>
      <c r="D33" s="100"/>
      <c r="E33" s="100"/>
      <c r="F33" s="100"/>
      <c r="G33" s="100"/>
      <c r="H33" s="100"/>
      <c r="I33" s="100"/>
      <c r="J33" s="100"/>
      <c r="K33" s="100"/>
      <c r="L33" s="100"/>
      <c r="M33" s="100"/>
      <c r="N33" s="100"/>
      <c r="O33" s="100"/>
      <c r="P33" s="101">
        <f t="shared" si="0"/>
        <v>0</v>
      </c>
      <c r="Q33" s="427"/>
      <c r="R33" s="428"/>
      <c r="S33" s="428"/>
      <c r="T33" s="428"/>
      <c r="U33" s="428"/>
      <c r="V33" s="428"/>
      <c r="W33" s="428"/>
      <c r="X33" s="428"/>
      <c r="Y33" s="428"/>
      <c r="Z33" s="428"/>
      <c r="AA33" s="428"/>
      <c r="AB33" s="429"/>
      <c r="AC33" s="97"/>
    </row>
    <row r="34" spans="1:29" ht="28.5" customHeight="1" x14ac:dyDescent="0.25">
      <c r="A34" s="555"/>
      <c r="B34" s="519"/>
      <c r="C34" s="102" t="s">
        <v>9</v>
      </c>
      <c r="D34" s="103"/>
      <c r="E34" s="103"/>
      <c r="F34" s="103"/>
      <c r="G34" s="103"/>
      <c r="H34" s="103"/>
      <c r="I34" s="103"/>
      <c r="J34" s="103"/>
      <c r="K34" s="103"/>
      <c r="L34" s="103"/>
      <c r="M34" s="103"/>
      <c r="N34" s="103"/>
      <c r="O34" s="103"/>
      <c r="P34" s="101">
        <f t="shared" si="0"/>
        <v>0</v>
      </c>
      <c r="Q34" s="454"/>
      <c r="R34" s="455"/>
      <c r="S34" s="455"/>
      <c r="T34" s="455"/>
      <c r="U34" s="455"/>
      <c r="V34" s="455"/>
      <c r="W34" s="455"/>
      <c r="X34" s="455"/>
      <c r="Y34" s="455"/>
      <c r="Z34" s="455"/>
      <c r="AA34" s="455"/>
      <c r="AB34" s="456"/>
      <c r="AC34" s="97"/>
    </row>
    <row r="35" spans="1:29" ht="28.5" customHeight="1" x14ac:dyDescent="0.25">
      <c r="A35" s="555"/>
      <c r="B35" s="553"/>
      <c r="C35" s="99" t="s">
        <v>10</v>
      </c>
      <c r="D35" s="100"/>
      <c r="E35" s="100"/>
      <c r="F35" s="100"/>
      <c r="G35" s="100"/>
      <c r="H35" s="100"/>
      <c r="I35" s="100"/>
      <c r="J35" s="100"/>
      <c r="K35" s="100"/>
      <c r="L35" s="104"/>
      <c r="M35" s="104"/>
      <c r="N35" s="104"/>
      <c r="O35" s="104"/>
      <c r="P35" s="101">
        <f t="shared" si="0"/>
        <v>0</v>
      </c>
      <c r="Q35" s="460"/>
      <c r="R35" s="461"/>
      <c r="S35" s="461"/>
      <c r="T35" s="461"/>
      <c r="U35" s="461"/>
      <c r="V35" s="461"/>
      <c r="W35" s="461"/>
      <c r="X35" s="461"/>
      <c r="Y35" s="461"/>
      <c r="Z35" s="461"/>
      <c r="AA35" s="461"/>
      <c r="AB35" s="462"/>
      <c r="AC35" s="97"/>
    </row>
    <row r="36" spans="1:29" ht="28.5" customHeight="1" x14ac:dyDescent="0.25">
      <c r="A36" s="550"/>
      <c r="B36" s="519"/>
      <c r="C36" s="102" t="s">
        <v>9</v>
      </c>
      <c r="D36" s="103"/>
      <c r="E36" s="103"/>
      <c r="F36" s="103"/>
      <c r="G36" s="103"/>
      <c r="H36" s="103"/>
      <c r="I36" s="103"/>
      <c r="J36" s="103"/>
      <c r="K36" s="103"/>
      <c r="L36" s="103"/>
      <c r="M36" s="103"/>
      <c r="N36" s="103"/>
      <c r="O36" s="103"/>
      <c r="P36" s="101">
        <f t="shared" si="0"/>
        <v>0</v>
      </c>
      <c r="Q36" s="454"/>
      <c r="R36" s="455"/>
      <c r="S36" s="455"/>
      <c r="T36" s="455"/>
      <c r="U36" s="455"/>
      <c r="V36" s="455"/>
      <c r="W36" s="455"/>
      <c r="X36" s="455"/>
      <c r="Y36" s="455"/>
      <c r="Z36" s="455"/>
      <c r="AA36" s="455"/>
      <c r="AB36" s="456"/>
      <c r="AC36" s="97"/>
    </row>
    <row r="37" spans="1:29" ht="28.5" customHeight="1" x14ac:dyDescent="0.25">
      <c r="A37" s="551"/>
      <c r="B37" s="553"/>
      <c r="C37" s="99" t="s">
        <v>10</v>
      </c>
      <c r="D37" s="100"/>
      <c r="E37" s="100"/>
      <c r="F37" s="100"/>
      <c r="G37" s="100"/>
      <c r="H37" s="100"/>
      <c r="I37" s="100"/>
      <c r="J37" s="100"/>
      <c r="K37" s="100"/>
      <c r="L37" s="104"/>
      <c r="M37" s="104"/>
      <c r="N37" s="104"/>
      <c r="O37" s="104"/>
      <c r="P37" s="101">
        <f t="shared" si="0"/>
        <v>0</v>
      </c>
      <c r="Q37" s="460"/>
      <c r="R37" s="461"/>
      <c r="S37" s="461"/>
      <c r="T37" s="461"/>
      <c r="U37" s="461"/>
      <c r="V37" s="461"/>
      <c r="W37" s="461"/>
      <c r="X37" s="461"/>
      <c r="Y37" s="461"/>
      <c r="Z37" s="461"/>
      <c r="AA37" s="461"/>
      <c r="AB37" s="462"/>
      <c r="AC37" s="97"/>
    </row>
    <row r="38" spans="1:29" ht="28.5" customHeight="1" x14ac:dyDescent="0.25">
      <c r="A38" s="509"/>
      <c r="B38" s="519"/>
      <c r="C38" s="102" t="s">
        <v>9</v>
      </c>
      <c r="D38" s="103"/>
      <c r="E38" s="103"/>
      <c r="F38" s="103"/>
      <c r="G38" s="103"/>
      <c r="H38" s="103"/>
      <c r="I38" s="103"/>
      <c r="J38" s="103"/>
      <c r="K38" s="103"/>
      <c r="L38" s="103"/>
      <c r="M38" s="103"/>
      <c r="N38" s="103"/>
      <c r="O38" s="103"/>
      <c r="P38" s="101">
        <f t="shared" si="0"/>
        <v>0</v>
      </c>
      <c r="Q38" s="454"/>
      <c r="R38" s="455"/>
      <c r="S38" s="455"/>
      <c r="T38" s="455"/>
      <c r="U38" s="455"/>
      <c r="V38" s="455"/>
      <c r="W38" s="455"/>
      <c r="X38" s="455"/>
      <c r="Y38" s="455"/>
      <c r="Z38" s="455"/>
      <c r="AA38" s="455"/>
      <c r="AB38" s="456"/>
      <c r="AC38" s="97"/>
    </row>
    <row r="39" spans="1:29" ht="28.5" customHeight="1" thickBot="1" x14ac:dyDescent="0.3">
      <c r="A39" s="510"/>
      <c r="B39" s="520"/>
      <c r="C39" s="91" t="s">
        <v>10</v>
      </c>
      <c r="D39" s="105"/>
      <c r="E39" s="105"/>
      <c r="F39" s="105"/>
      <c r="G39" s="105"/>
      <c r="H39" s="105"/>
      <c r="I39" s="105"/>
      <c r="J39" s="105"/>
      <c r="K39" s="105"/>
      <c r="L39" s="106"/>
      <c r="M39" s="106"/>
      <c r="N39" s="106"/>
      <c r="O39" s="106"/>
      <c r="P39" s="107">
        <f t="shared" si="0"/>
        <v>0</v>
      </c>
      <c r="Q39" s="457"/>
      <c r="R39" s="458"/>
      <c r="S39" s="458"/>
      <c r="T39" s="458"/>
      <c r="U39" s="458"/>
      <c r="V39" s="458"/>
      <c r="W39" s="458"/>
      <c r="X39" s="458"/>
      <c r="Y39" s="458"/>
      <c r="Z39" s="458"/>
      <c r="AA39" s="458"/>
      <c r="AB39" s="459"/>
      <c r="AC39" s="97"/>
    </row>
    <row r="40" spans="1:29" x14ac:dyDescent="0.25">
      <c r="A40" s="50" t="s">
        <v>294</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customProperties>
    <customPr name="_pios_id" r:id="rId1"/>
  </customPropertie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Y28"/>
  <sheetViews>
    <sheetView zoomScale="60" zoomScaleNormal="60" workbookViewId="0">
      <selection sqref="A1:AW1"/>
    </sheetView>
  </sheetViews>
  <sheetFormatPr baseColWidth="10" defaultColWidth="10.85546875" defaultRowHeight="15" x14ac:dyDescent="0.25"/>
  <cols>
    <col min="1" max="1" width="10.28515625" style="108" bestFit="1" customWidth="1"/>
    <col min="2" max="2" width="10" style="108" customWidth="1"/>
    <col min="3" max="3" width="17.28515625" style="108" customWidth="1"/>
    <col min="4" max="6" width="8.28515625" style="108" customWidth="1"/>
    <col min="7" max="7" width="22.7109375" style="205" customWidth="1"/>
    <col min="8" max="8" width="14.7109375" style="108" customWidth="1"/>
    <col min="9" max="10" width="29.28515625" style="108" customWidth="1"/>
    <col min="11" max="11" width="16.85546875" style="108" customWidth="1"/>
    <col min="12" max="12" width="21.28515625" style="108" customWidth="1"/>
    <col min="13" max="13" width="15.28515625" style="108" customWidth="1"/>
    <col min="14" max="14" width="21.140625" style="108" customWidth="1"/>
    <col min="15" max="15" width="8.7109375" style="108" customWidth="1"/>
    <col min="16" max="17" width="15" style="108" bestFit="1" customWidth="1"/>
    <col min="18" max="18" width="19.42578125" style="291" customWidth="1"/>
    <col min="19" max="19" width="14" style="108" bestFit="1" customWidth="1"/>
    <col min="20" max="20" width="22.28515625" style="108" customWidth="1"/>
    <col min="21" max="21" width="17" style="108" customWidth="1"/>
    <col min="22" max="45" width="5.85546875" style="108" customWidth="1"/>
    <col min="46" max="46" width="17.140625" style="108" customWidth="1"/>
    <col min="47" max="47" width="15.85546875" style="185" customWidth="1"/>
    <col min="48" max="49" width="20.28515625" style="108" customWidth="1"/>
    <col min="50" max="51" width="24.42578125" style="108" customWidth="1"/>
    <col min="52" max="16384" width="10.85546875" style="108"/>
  </cols>
  <sheetData>
    <row r="1" spans="1:51" ht="15.95" customHeight="1" x14ac:dyDescent="0.25">
      <c r="A1" s="569" t="s">
        <v>16</v>
      </c>
      <c r="B1" s="570"/>
      <c r="C1" s="570"/>
      <c r="D1" s="570"/>
      <c r="E1" s="570"/>
      <c r="F1" s="570"/>
      <c r="G1" s="570"/>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c r="AG1" s="570"/>
      <c r="AH1" s="570"/>
      <c r="AI1" s="570"/>
      <c r="AJ1" s="570"/>
      <c r="AK1" s="570"/>
      <c r="AL1" s="570"/>
      <c r="AM1" s="570"/>
      <c r="AN1" s="570"/>
      <c r="AO1" s="570"/>
      <c r="AP1" s="570"/>
      <c r="AQ1" s="570"/>
      <c r="AR1" s="570"/>
      <c r="AS1" s="570"/>
      <c r="AT1" s="570"/>
      <c r="AU1" s="570"/>
      <c r="AV1" s="570"/>
      <c r="AW1" s="571"/>
      <c r="AX1" s="543" t="s">
        <v>419</v>
      </c>
      <c r="AY1" s="544"/>
    </row>
    <row r="2" spans="1:51" ht="15.95" customHeight="1" x14ac:dyDescent="0.25">
      <c r="A2" s="563" t="s">
        <v>17</v>
      </c>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c r="AQ2" s="564"/>
      <c r="AR2" s="564"/>
      <c r="AS2" s="564"/>
      <c r="AT2" s="564"/>
      <c r="AU2" s="564"/>
      <c r="AV2" s="564"/>
      <c r="AW2" s="565"/>
      <c r="AX2" s="574" t="s">
        <v>414</v>
      </c>
      <c r="AY2" s="575"/>
    </row>
    <row r="3" spans="1:51" ht="15" customHeight="1" x14ac:dyDescent="0.25">
      <c r="A3" s="566" t="s">
        <v>195</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c r="AV3" s="567"/>
      <c r="AW3" s="568"/>
      <c r="AX3" s="574" t="s">
        <v>420</v>
      </c>
      <c r="AY3" s="575"/>
    </row>
    <row r="4" spans="1:51" ht="15.95" customHeight="1" x14ac:dyDescent="0.25">
      <c r="A4" s="569"/>
      <c r="B4" s="570"/>
      <c r="C4" s="570"/>
      <c r="D4" s="570"/>
      <c r="E4" s="570"/>
      <c r="F4" s="570"/>
      <c r="G4" s="570"/>
      <c r="H4" s="570"/>
      <c r="I4" s="570"/>
      <c r="J4" s="570"/>
      <c r="K4" s="570"/>
      <c r="L4" s="570"/>
      <c r="M4" s="570"/>
      <c r="N4" s="570"/>
      <c r="O4" s="570"/>
      <c r="P4" s="570"/>
      <c r="Q4" s="570"/>
      <c r="R4" s="570"/>
      <c r="S4" s="570"/>
      <c r="T4" s="570"/>
      <c r="U4" s="570"/>
      <c r="V4" s="570"/>
      <c r="W4" s="570"/>
      <c r="X4" s="570"/>
      <c r="Y4" s="570"/>
      <c r="Z4" s="570"/>
      <c r="AA4" s="570"/>
      <c r="AB4" s="570"/>
      <c r="AC4" s="570"/>
      <c r="AD4" s="570"/>
      <c r="AE4" s="570"/>
      <c r="AF4" s="570"/>
      <c r="AG4" s="570"/>
      <c r="AH4" s="570"/>
      <c r="AI4" s="570"/>
      <c r="AJ4" s="570"/>
      <c r="AK4" s="570"/>
      <c r="AL4" s="570"/>
      <c r="AM4" s="570"/>
      <c r="AN4" s="570"/>
      <c r="AO4" s="570"/>
      <c r="AP4" s="570"/>
      <c r="AQ4" s="570"/>
      <c r="AR4" s="570"/>
      <c r="AS4" s="570"/>
      <c r="AT4" s="570"/>
      <c r="AU4" s="570"/>
      <c r="AV4" s="570"/>
      <c r="AW4" s="571"/>
      <c r="AX4" s="576" t="s">
        <v>176</v>
      </c>
      <c r="AY4" s="576"/>
    </row>
    <row r="5" spans="1:51" ht="15" customHeight="1" x14ac:dyDescent="0.25">
      <c r="A5" s="590" t="s">
        <v>174</v>
      </c>
      <c r="B5" s="591"/>
      <c r="C5" s="591"/>
      <c r="D5" s="591"/>
      <c r="E5" s="591"/>
      <c r="F5" s="591"/>
      <c r="G5" s="591"/>
      <c r="H5" s="591"/>
      <c r="I5" s="591"/>
      <c r="J5" s="591"/>
      <c r="K5" s="591"/>
      <c r="L5" s="591"/>
      <c r="M5" s="591"/>
      <c r="N5" s="591"/>
      <c r="O5" s="591"/>
      <c r="P5" s="591"/>
      <c r="Q5" s="591"/>
      <c r="R5" s="591"/>
      <c r="S5" s="591"/>
      <c r="T5" s="591"/>
      <c r="U5" s="591"/>
      <c r="V5" s="591"/>
      <c r="W5" s="591"/>
      <c r="X5" s="591"/>
      <c r="Y5" s="591"/>
      <c r="Z5" s="591"/>
      <c r="AA5" s="591"/>
      <c r="AB5" s="591"/>
      <c r="AC5" s="591"/>
      <c r="AD5" s="591"/>
      <c r="AE5" s="591"/>
      <c r="AF5" s="591"/>
      <c r="AG5" s="592"/>
      <c r="AH5" s="577" t="s">
        <v>69</v>
      </c>
      <c r="AI5" s="578"/>
      <c r="AJ5" s="578"/>
      <c r="AK5" s="578"/>
      <c r="AL5" s="578"/>
      <c r="AM5" s="578"/>
      <c r="AN5" s="578"/>
      <c r="AO5" s="578"/>
      <c r="AP5" s="578"/>
      <c r="AQ5" s="578"/>
      <c r="AR5" s="578"/>
      <c r="AS5" s="578"/>
      <c r="AT5" s="578"/>
      <c r="AU5" s="579"/>
      <c r="AV5" s="556" t="s">
        <v>405</v>
      </c>
      <c r="AW5" s="556" t="s">
        <v>406</v>
      </c>
      <c r="AX5" s="556" t="s">
        <v>298</v>
      </c>
      <c r="AY5" s="556" t="s">
        <v>299</v>
      </c>
    </row>
    <row r="6" spans="1:51" ht="15" customHeight="1" x14ac:dyDescent="0.25">
      <c r="A6" s="596" t="s">
        <v>71</v>
      </c>
      <c r="B6" s="596"/>
      <c r="C6" s="596"/>
      <c r="D6" s="597">
        <v>44942</v>
      </c>
      <c r="E6" s="598"/>
      <c r="F6" s="577" t="s">
        <v>67</v>
      </c>
      <c r="G6" s="579"/>
      <c r="H6" s="559" t="s">
        <v>70</v>
      </c>
      <c r="I6" s="559"/>
      <c r="J6" s="116" t="s">
        <v>498</v>
      </c>
      <c r="K6" s="577"/>
      <c r="L6" s="578"/>
      <c r="M6" s="578"/>
      <c r="N6" s="578"/>
      <c r="O6" s="578"/>
      <c r="P6" s="578"/>
      <c r="Q6" s="578"/>
      <c r="R6" s="578"/>
      <c r="S6" s="578"/>
      <c r="T6" s="578"/>
      <c r="U6" s="578"/>
      <c r="V6" s="109"/>
      <c r="W6" s="109"/>
      <c r="X6" s="109"/>
      <c r="Y6" s="109"/>
      <c r="Z6" s="109"/>
      <c r="AA6" s="109"/>
      <c r="AB6" s="109"/>
      <c r="AC6" s="109"/>
      <c r="AD6" s="109"/>
      <c r="AE6" s="109"/>
      <c r="AF6" s="109"/>
      <c r="AG6" s="110"/>
      <c r="AH6" s="580"/>
      <c r="AI6" s="581"/>
      <c r="AJ6" s="581"/>
      <c r="AK6" s="581"/>
      <c r="AL6" s="581"/>
      <c r="AM6" s="581"/>
      <c r="AN6" s="581"/>
      <c r="AO6" s="581"/>
      <c r="AP6" s="581"/>
      <c r="AQ6" s="581"/>
      <c r="AR6" s="581"/>
      <c r="AS6" s="581"/>
      <c r="AT6" s="581"/>
      <c r="AU6" s="582"/>
      <c r="AV6" s="557"/>
      <c r="AW6" s="557"/>
      <c r="AX6" s="557"/>
      <c r="AY6" s="557"/>
    </row>
    <row r="7" spans="1:51" ht="15" customHeight="1" x14ac:dyDescent="0.25">
      <c r="A7" s="596"/>
      <c r="B7" s="596"/>
      <c r="C7" s="596"/>
      <c r="D7" s="598"/>
      <c r="E7" s="598"/>
      <c r="F7" s="580"/>
      <c r="G7" s="582"/>
      <c r="H7" s="559" t="s">
        <v>68</v>
      </c>
      <c r="I7" s="559"/>
      <c r="J7" s="116"/>
      <c r="K7" s="580"/>
      <c r="L7" s="581"/>
      <c r="M7" s="581"/>
      <c r="N7" s="581"/>
      <c r="O7" s="581"/>
      <c r="P7" s="581"/>
      <c r="Q7" s="581"/>
      <c r="R7" s="581"/>
      <c r="S7" s="581"/>
      <c r="T7" s="581"/>
      <c r="U7" s="581"/>
      <c r="V7" s="111"/>
      <c r="W7" s="111"/>
      <c r="X7" s="111"/>
      <c r="Y7" s="111"/>
      <c r="Z7" s="111"/>
      <c r="AA7" s="111"/>
      <c r="AB7" s="111"/>
      <c r="AC7" s="111"/>
      <c r="AD7" s="111"/>
      <c r="AE7" s="111"/>
      <c r="AF7" s="111"/>
      <c r="AG7" s="112"/>
      <c r="AH7" s="580"/>
      <c r="AI7" s="581"/>
      <c r="AJ7" s="581"/>
      <c r="AK7" s="581"/>
      <c r="AL7" s="581"/>
      <c r="AM7" s="581"/>
      <c r="AN7" s="581"/>
      <c r="AO7" s="581"/>
      <c r="AP7" s="581"/>
      <c r="AQ7" s="581"/>
      <c r="AR7" s="581"/>
      <c r="AS7" s="581"/>
      <c r="AT7" s="581"/>
      <c r="AU7" s="582"/>
      <c r="AV7" s="557"/>
      <c r="AW7" s="557"/>
      <c r="AX7" s="557"/>
      <c r="AY7" s="557"/>
    </row>
    <row r="8" spans="1:51" ht="15" customHeight="1" x14ac:dyDescent="0.25">
      <c r="A8" s="596"/>
      <c r="B8" s="596"/>
      <c r="C8" s="596"/>
      <c r="D8" s="598"/>
      <c r="E8" s="598"/>
      <c r="F8" s="583"/>
      <c r="G8" s="585"/>
      <c r="H8" s="559" t="s">
        <v>69</v>
      </c>
      <c r="I8" s="559"/>
      <c r="J8" s="116"/>
      <c r="K8" s="583"/>
      <c r="L8" s="584"/>
      <c r="M8" s="584"/>
      <c r="N8" s="584"/>
      <c r="O8" s="584"/>
      <c r="P8" s="584"/>
      <c r="Q8" s="584"/>
      <c r="R8" s="584"/>
      <c r="S8" s="584"/>
      <c r="T8" s="584"/>
      <c r="U8" s="584"/>
      <c r="V8" s="113"/>
      <c r="W8" s="113"/>
      <c r="X8" s="113"/>
      <c r="Y8" s="113"/>
      <c r="Z8" s="113"/>
      <c r="AA8" s="113"/>
      <c r="AB8" s="113"/>
      <c r="AC8" s="113"/>
      <c r="AD8" s="113"/>
      <c r="AE8" s="113"/>
      <c r="AF8" s="113"/>
      <c r="AG8" s="114"/>
      <c r="AH8" s="580"/>
      <c r="AI8" s="581"/>
      <c r="AJ8" s="581"/>
      <c r="AK8" s="581"/>
      <c r="AL8" s="581"/>
      <c r="AM8" s="581"/>
      <c r="AN8" s="581"/>
      <c r="AO8" s="581"/>
      <c r="AP8" s="581"/>
      <c r="AQ8" s="581"/>
      <c r="AR8" s="581"/>
      <c r="AS8" s="581"/>
      <c r="AT8" s="581"/>
      <c r="AU8" s="582"/>
      <c r="AV8" s="557"/>
      <c r="AW8" s="557"/>
      <c r="AX8" s="557"/>
      <c r="AY8" s="557"/>
    </row>
    <row r="9" spans="1:51" ht="30" customHeight="1" x14ac:dyDescent="0.25">
      <c r="A9" s="560" t="s">
        <v>399</v>
      </c>
      <c r="B9" s="561"/>
      <c r="C9" s="562"/>
      <c r="D9" s="602" t="s">
        <v>117</v>
      </c>
      <c r="E9" s="603"/>
      <c r="F9" s="603"/>
      <c r="G9" s="603"/>
      <c r="H9" s="603"/>
      <c r="I9" s="603"/>
      <c r="J9" s="603"/>
      <c r="K9" s="604"/>
      <c r="L9" s="604"/>
      <c r="M9" s="604"/>
      <c r="N9" s="604"/>
      <c r="O9" s="604"/>
      <c r="P9" s="604"/>
      <c r="Q9" s="604"/>
      <c r="R9" s="604"/>
      <c r="S9" s="604"/>
      <c r="T9" s="604"/>
      <c r="U9" s="604"/>
      <c r="V9" s="604"/>
      <c r="W9" s="604"/>
      <c r="X9" s="604"/>
      <c r="Y9" s="604"/>
      <c r="Z9" s="604"/>
      <c r="AA9" s="604"/>
      <c r="AB9" s="604"/>
      <c r="AC9" s="604"/>
      <c r="AD9" s="604"/>
      <c r="AE9" s="604"/>
      <c r="AF9" s="604"/>
      <c r="AG9" s="605"/>
      <c r="AH9" s="580"/>
      <c r="AI9" s="581"/>
      <c r="AJ9" s="581"/>
      <c r="AK9" s="581"/>
      <c r="AL9" s="581"/>
      <c r="AM9" s="581"/>
      <c r="AN9" s="581"/>
      <c r="AO9" s="581"/>
      <c r="AP9" s="581"/>
      <c r="AQ9" s="581"/>
      <c r="AR9" s="581"/>
      <c r="AS9" s="581"/>
      <c r="AT9" s="581"/>
      <c r="AU9" s="582"/>
      <c r="AV9" s="557"/>
      <c r="AW9" s="557"/>
      <c r="AX9" s="557"/>
      <c r="AY9" s="557"/>
    </row>
    <row r="10" spans="1:51" ht="15" customHeight="1" x14ac:dyDescent="0.25">
      <c r="A10" s="599" t="s">
        <v>287</v>
      </c>
      <c r="B10" s="600"/>
      <c r="C10" s="601"/>
      <c r="D10" s="606" t="s">
        <v>448</v>
      </c>
      <c r="E10" s="604"/>
      <c r="F10" s="604"/>
      <c r="G10" s="604"/>
      <c r="H10" s="604"/>
      <c r="I10" s="604"/>
      <c r="J10" s="604"/>
      <c r="K10" s="604"/>
      <c r="L10" s="604"/>
      <c r="M10" s="604"/>
      <c r="N10" s="604"/>
      <c r="O10" s="604"/>
      <c r="P10" s="604"/>
      <c r="Q10" s="604"/>
      <c r="R10" s="604"/>
      <c r="S10" s="604"/>
      <c r="T10" s="604"/>
      <c r="U10" s="604"/>
      <c r="V10" s="604"/>
      <c r="W10" s="604"/>
      <c r="X10" s="604"/>
      <c r="Y10" s="604"/>
      <c r="Z10" s="604"/>
      <c r="AA10" s="604"/>
      <c r="AB10" s="604"/>
      <c r="AC10" s="604"/>
      <c r="AD10" s="604"/>
      <c r="AE10" s="604"/>
      <c r="AF10" s="604"/>
      <c r="AG10" s="605"/>
      <c r="AH10" s="583"/>
      <c r="AI10" s="584"/>
      <c r="AJ10" s="584"/>
      <c r="AK10" s="584"/>
      <c r="AL10" s="584"/>
      <c r="AM10" s="584"/>
      <c r="AN10" s="584"/>
      <c r="AO10" s="584"/>
      <c r="AP10" s="584"/>
      <c r="AQ10" s="584"/>
      <c r="AR10" s="584"/>
      <c r="AS10" s="584"/>
      <c r="AT10" s="584"/>
      <c r="AU10" s="585"/>
      <c r="AV10" s="557"/>
      <c r="AW10" s="557"/>
      <c r="AX10" s="557"/>
      <c r="AY10" s="557"/>
    </row>
    <row r="11" spans="1:51" ht="39.950000000000003" customHeight="1" x14ac:dyDescent="0.25">
      <c r="A11" s="572" t="s">
        <v>168</v>
      </c>
      <c r="B11" s="586"/>
      <c r="C11" s="586"/>
      <c r="D11" s="586"/>
      <c r="E11" s="586"/>
      <c r="F11" s="573"/>
      <c r="G11" s="572" t="s">
        <v>278</v>
      </c>
      <c r="H11" s="573"/>
      <c r="I11" s="556" t="s">
        <v>179</v>
      </c>
      <c r="J11" s="556" t="s">
        <v>279</v>
      </c>
      <c r="K11" s="556" t="s">
        <v>323</v>
      </c>
      <c r="L11" s="556" t="s">
        <v>363</v>
      </c>
      <c r="M11" s="556" t="s">
        <v>167</v>
      </c>
      <c r="N11" s="556" t="s">
        <v>182</v>
      </c>
      <c r="O11" s="572" t="s">
        <v>284</v>
      </c>
      <c r="P11" s="586"/>
      <c r="Q11" s="586"/>
      <c r="R11" s="586"/>
      <c r="S11" s="573"/>
      <c r="T11" s="556" t="s">
        <v>173</v>
      </c>
      <c r="U11" s="556" t="s">
        <v>285</v>
      </c>
      <c r="V11" s="590" t="s">
        <v>370</v>
      </c>
      <c r="W11" s="591"/>
      <c r="X11" s="591"/>
      <c r="Y11" s="591"/>
      <c r="Z11" s="591"/>
      <c r="AA11" s="591"/>
      <c r="AB11" s="591"/>
      <c r="AC11" s="591"/>
      <c r="AD11" s="591"/>
      <c r="AE11" s="591"/>
      <c r="AF11" s="591"/>
      <c r="AG11" s="592"/>
      <c r="AH11" s="590" t="s">
        <v>87</v>
      </c>
      <c r="AI11" s="591"/>
      <c r="AJ11" s="591"/>
      <c r="AK11" s="591"/>
      <c r="AL11" s="591"/>
      <c r="AM11" s="591"/>
      <c r="AN11" s="591"/>
      <c r="AO11" s="591"/>
      <c r="AP11" s="591"/>
      <c r="AQ11" s="591"/>
      <c r="AR11" s="591"/>
      <c r="AS11" s="592"/>
      <c r="AT11" s="572" t="s">
        <v>8</v>
      </c>
      <c r="AU11" s="573"/>
      <c r="AV11" s="557"/>
      <c r="AW11" s="557"/>
      <c r="AX11" s="557"/>
      <c r="AY11" s="557"/>
    </row>
    <row r="12" spans="1:51" ht="42.75" x14ac:dyDescent="0.25">
      <c r="A12" s="115" t="s">
        <v>169</v>
      </c>
      <c r="B12" s="115" t="s">
        <v>170</v>
      </c>
      <c r="C12" s="115" t="s">
        <v>171</v>
      </c>
      <c r="D12" s="115" t="s">
        <v>178</v>
      </c>
      <c r="E12" s="115" t="s">
        <v>185</v>
      </c>
      <c r="F12" s="115" t="s">
        <v>186</v>
      </c>
      <c r="G12" s="115" t="s">
        <v>277</v>
      </c>
      <c r="H12" s="115" t="s">
        <v>184</v>
      </c>
      <c r="I12" s="558"/>
      <c r="J12" s="558"/>
      <c r="K12" s="558"/>
      <c r="L12" s="558"/>
      <c r="M12" s="558"/>
      <c r="N12" s="558"/>
      <c r="O12" s="115">
        <v>2020</v>
      </c>
      <c r="P12" s="115">
        <v>2021</v>
      </c>
      <c r="Q12" s="115">
        <v>2022</v>
      </c>
      <c r="R12" s="115">
        <v>2023</v>
      </c>
      <c r="S12" s="115">
        <v>2024</v>
      </c>
      <c r="T12" s="558"/>
      <c r="U12" s="558"/>
      <c r="V12" s="120" t="s">
        <v>39</v>
      </c>
      <c r="W12" s="120" t="s">
        <v>40</v>
      </c>
      <c r="X12" s="120" t="s">
        <v>41</v>
      </c>
      <c r="Y12" s="120" t="s">
        <v>42</v>
      </c>
      <c r="Z12" s="120" t="s">
        <v>43</v>
      </c>
      <c r="AA12" s="120" t="s">
        <v>44</v>
      </c>
      <c r="AB12" s="120" t="s">
        <v>45</v>
      </c>
      <c r="AC12" s="120" t="s">
        <v>46</v>
      </c>
      <c r="AD12" s="120" t="s">
        <v>47</v>
      </c>
      <c r="AE12" s="120" t="s">
        <v>48</v>
      </c>
      <c r="AF12" s="120" t="s">
        <v>49</v>
      </c>
      <c r="AG12" s="120" t="s">
        <v>50</v>
      </c>
      <c r="AH12" s="120" t="s">
        <v>39</v>
      </c>
      <c r="AI12" s="120" t="s">
        <v>40</v>
      </c>
      <c r="AJ12" s="120" t="s">
        <v>41</v>
      </c>
      <c r="AK12" s="120" t="s">
        <v>42</v>
      </c>
      <c r="AL12" s="120" t="s">
        <v>43</v>
      </c>
      <c r="AM12" s="120" t="s">
        <v>44</v>
      </c>
      <c r="AN12" s="120" t="s">
        <v>45</v>
      </c>
      <c r="AO12" s="120" t="s">
        <v>46</v>
      </c>
      <c r="AP12" s="120" t="s">
        <v>47</v>
      </c>
      <c r="AQ12" s="120" t="s">
        <v>48</v>
      </c>
      <c r="AR12" s="120" t="s">
        <v>49</v>
      </c>
      <c r="AS12" s="120" t="s">
        <v>50</v>
      </c>
      <c r="AT12" s="115" t="s">
        <v>409</v>
      </c>
      <c r="AU12" s="184" t="s">
        <v>88</v>
      </c>
      <c r="AV12" s="558"/>
      <c r="AW12" s="558"/>
      <c r="AX12" s="558"/>
      <c r="AY12" s="558"/>
    </row>
    <row r="13" spans="1:51" s="205" customFormat="1" ht="150" x14ac:dyDescent="0.25">
      <c r="A13" s="117">
        <v>306</v>
      </c>
      <c r="B13" s="117"/>
      <c r="C13" s="117"/>
      <c r="D13" s="117"/>
      <c r="E13" s="117">
        <v>1</v>
      </c>
      <c r="F13" s="117"/>
      <c r="G13" s="125" t="s">
        <v>477</v>
      </c>
      <c r="H13" s="117"/>
      <c r="I13" s="117" t="s">
        <v>478</v>
      </c>
      <c r="J13" s="117" t="s">
        <v>242</v>
      </c>
      <c r="K13" s="117" t="s">
        <v>479</v>
      </c>
      <c r="L13" s="286">
        <v>4</v>
      </c>
      <c r="M13" s="117" t="s">
        <v>481</v>
      </c>
      <c r="N13" s="117" t="s">
        <v>482</v>
      </c>
      <c r="O13" s="286">
        <v>0.5</v>
      </c>
      <c r="P13" s="286">
        <v>1</v>
      </c>
      <c r="Q13" s="286">
        <v>1</v>
      </c>
      <c r="R13" s="286">
        <v>1</v>
      </c>
      <c r="S13" s="286">
        <v>0.5</v>
      </c>
      <c r="T13" s="118" t="s">
        <v>484</v>
      </c>
      <c r="U13" s="118" t="s">
        <v>485</v>
      </c>
      <c r="V13" s="289">
        <f>+'Metas PA proyecto (1)'!D34</f>
        <v>0.05</v>
      </c>
      <c r="W13" s="289">
        <f>+'Metas PA proyecto (1)'!E34</f>
        <v>0.05</v>
      </c>
      <c r="X13" s="289">
        <f>+'Metas PA proyecto (1)'!F34</f>
        <v>0.15</v>
      </c>
      <c r="Y13" s="289">
        <f>+'Metas PA proyecto (1)'!G34</f>
        <v>0.05</v>
      </c>
      <c r="Z13" s="289">
        <f>+'Metas PA proyecto (1)'!H34</f>
        <v>0.1</v>
      </c>
      <c r="AA13" s="289">
        <f>+'Metas PA proyecto (1)'!I34</f>
        <v>0.05</v>
      </c>
      <c r="AB13" s="289">
        <f>+'Metas PA proyecto (1)'!J34</f>
        <v>0.05</v>
      </c>
      <c r="AC13" s="289">
        <f>+'Metas PA proyecto (1)'!K34</f>
        <v>0.05</v>
      </c>
      <c r="AD13" s="289">
        <f>+'Metas PA proyecto (1)'!L34</f>
        <v>0.05</v>
      </c>
      <c r="AE13" s="289">
        <f>+'Metas PA proyecto (1)'!M34</f>
        <v>0.05</v>
      </c>
      <c r="AF13" s="289">
        <f>+'Metas PA proyecto (1)'!N34</f>
        <v>0.2</v>
      </c>
      <c r="AG13" s="289">
        <f>+'Metas PA proyecto (1)'!O34</f>
        <v>0.15</v>
      </c>
      <c r="AH13" s="289">
        <f>+'Metas PA proyecto (1)'!D35</f>
        <v>0</v>
      </c>
      <c r="AI13" s="289">
        <f>+'Metas PA proyecto (1)'!E35</f>
        <v>0</v>
      </c>
      <c r="AJ13" s="289">
        <f>+'Metas PA proyecto (1)'!F35</f>
        <v>0</v>
      </c>
      <c r="AK13" s="289">
        <f>+'Metas PA proyecto (1)'!G35</f>
        <v>0</v>
      </c>
      <c r="AL13" s="289">
        <f>+'Metas PA proyecto (1)'!H35</f>
        <v>0</v>
      </c>
      <c r="AM13" s="289">
        <f>+'Metas PA proyecto (1)'!I35</f>
        <v>0</v>
      </c>
      <c r="AN13" s="289">
        <f>+'Metas PA proyecto (1)'!J35</f>
        <v>0</v>
      </c>
      <c r="AO13" s="289">
        <f>+'Metas PA proyecto (1)'!K35</f>
        <v>0</v>
      </c>
      <c r="AP13" s="289">
        <f>+'Metas PA proyecto (1)'!L35</f>
        <v>0</v>
      </c>
      <c r="AQ13" s="289">
        <f>+'Metas PA proyecto (1)'!M35</f>
        <v>0</v>
      </c>
      <c r="AR13" s="289">
        <f>+'Metas PA proyecto (1)'!N35</f>
        <v>0</v>
      </c>
      <c r="AS13" s="289">
        <f>+'Metas PA proyecto (1)'!O35</f>
        <v>0</v>
      </c>
      <c r="AT13" s="126">
        <f>SUM(AH13:AS13)</f>
        <v>0</v>
      </c>
      <c r="AU13" s="283">
        <f>+AT13/R13</f>
        <v>0</v>
      </c>
      <c r="AV13" s="284"/>
      <c r="AW13" s="285"/>
      <c r="AX13" s="284"/>
      <c r="AY13" s="119"/>
    </row>
    <row r="14" spans="1:51" s="205" customFormat="1" ht="135" x14ac:dyDescent="0.25">
      <c r="A14" s="117">
        <v>306</v>
      </c>
      <c r="B14" s="117"/>
      <c r="C14" s="117"/>
      <c r="D14" s="117">
        <v>38</v>
      </c>
      <c r="E14" s="117">
        <v>2</v>
      </c>
      <c r="F14" s="117"/>
      <c r="G14" s="125" t="s">
        <v>477</v>
      </c>
      <c r="H14" s="117"/>
      <c r="I14" s="126" t="s">
        <v>433</v>
      </c>
      <c r="J14" s="126" t="s">
        <v>141</v>
      </c>
      <c r="K14" s="126" t="s">
        <v>480</v>
      </c>
      <c r="L14" s="287">
        <v>80000000</v>
      </c>
      <c r="M14" s="126" t="s">
        <v>481</v>
      </c>
      <c r="N14" s="126" t="s">
        <v>483</v>
      </c>
      <c r="O14" s="287"/>
      <c r="P14" s="288">
        <v>25000000</v>
      </c>
      <c r="Q14" s="288">
        <v>30000000</v>
      </c>
      <c r="R14" s="308">
        <v>20000000</v>
      </c>
      <c r="S14" s="288">
        <v>5000000</v>
      </c>
      <c r="T14" s="117" t="s">
        <v>484</v>
      </c>
      <c r="U14" s="117" t="s">
        <v>497</v>
      </c>
      <c r="V14" s="289">
        <f>+'Metas PA proyecto (2)'!D34</f>
        <v>0.05</v>
      </c>
      <c r="W14" s="289">
        <f>+'Metas PA proyecto (2)'!E34</f>
        <v>0.05</v>
      </c>
      <c r="X14" s="289">
        <f>+'Metas PA proyecto (2)'!F34</f>
        <v>0.15</v>
      </c>
      <c r="Y14" s="289">
        <f>+'Metas PA proyecto (2)'!G34</f>
        <v>0.05</v>
      </c>
      <c r="Z14" s="289">
        <f>+'Metas PA proyecto (2)'!H34</f>
        <v>0.1</v>
      </c>
      <c r="AA14" s="289">
        <f>+'Metas PA proyecto (2)'!I34</f>
        <v>0.05</v>
      </c>
      <c r="AB14" s="289">
        <f>+'Metas PA proyecto (2)'!J34</f>
        <v>0.05</v>
      </c>
      <c r="AC14" s="289">
        <f>+'Metas PA proyecto (2)'!K34</f>
        <v>0.05</v>
      </c>
      <c r="AD14" s="289">
        <f>+'Metas PA proyecto (2)'!L34</f>
        <v>0.05</v>
      </c>
      <c r="AE14" s="289">
        <f>+'Metas PA proyecto (2)'!M34</f>
        <v>0.05</v>
      </c>
      <c r="AF14" s="289">
        <f>+'Metas PA proyecto (2)'!N34</f>
        <v>0.2</v>
      </c>
      <c r="AG14" s="289">
        <f>+'Metas PA proyecto (2)'!O34</f>
        <v>0.15</v>
      </c>
      <c r="AH14" s="289">
        <f>+'Metas PA proyecto (2)'!D35</f>
        <v>0</v>
      </c>
      <c r="AI14" s="289">
        <f>+'Metas PA proyecto (2)'!E35</f>
        <v>0</v>
      </c>
      <c r="AJ14" s="289">
        <f>+'Metas PA proyecto (2)'!F35</f>
        <v>0</v>
      </c>
      <c r="AK14" s="289">
        <f>+'Metas PA proyecto (2)'!G35</f>
        <v>0</v>
      </c>
      <c r="AL14" s="289">
        <f>+'Metas PA proyecto (2)'!H35</f>
        <v>0</v>
      </c>
      <c r="AM14" s="289">
        <f>+'Metas PA proyecto (2)'!I35</f>
        <v>0</v>
      </c>
      <c r="AN14" s="289">
        <f>+'Metas PA proyecto (2)'!J35</f>
        <v>0</v>
      </c>
      <c r="AO14" s="289">
        <f>+'Metas PA proyecto (2)'!K35</f>
        <v>0</v>
      </c>
      <c r="AP14" s="289">
        <f>+'Metas PA proyecto (2)'!L35</f>
        <v>0</v>
      </c>
      <c r="AQ14" s="289">
        <f>+'Metas PA proyecto (2)'!M35</f>
        <v>0</v>
      </c>
      <c r="AR14" s="289">
        <f>+'Metas PA proyecto (2)'!N35</f>
        <v>0</v>
      </c>
      <c r="AS14" s="289">
        <f>+'Metas PA proyecto (2)'!O35</f>
        <v>0</v>
      </c>
      <c r="AT14" s="126">
        <f t="shared" ref="AT14" si="0">SUM(AH14:AS14)</f>
        <v>0</v>
      </c>
      <c r="AU14" s="283">
        <f t="shared" ref="AU14" si="1">+AT14/R14</f>
        <v>0</v>
      </c>
      <c r="AV14" s="283"/>
      <c r="AW14" s="283"/>
      <c r="AX14" s="283"/>
      <c r="AY14" s="126"/>
    </row>
    <row r="15" spans="1:51" s="205" customFormat="1" ht="105" x14ac:dyDescent="0.25">
      <c r="A15" s="117"/>
      <c r="B15" s="117"/>
      <c r="C15" s="117"/>
      <c r="E15" s="117">
        <v>1.1000000000000001</v>
      </c>
      <c r="F15" s="117"/>
      <c r="G15" s="125" t="s">
        <v>477</v>
      </c>
      <c r="H15" s="117"/>
      <c r="I15" s="126" t="s">
        <v>427</v>
      </c>
      <c r="J15" s="126" t="s">
        <v>434</v>
      </c>
      <c r="K15" s="126" t="s">
        <v>480</v>
      </c>
      <c r="L15" s="287">
        <v>16</v>
      </c>
      <c r="M15" s="117" t="s">
        <v>481</v>
      </c>
      <c r="N15" s="126" t="s">
        <v>488</v>
      </c>
      <c r="O15" s="126"/>
      <c r="P15" s="289"/>
      <c r="Q15" s="126"/>
      <c r="R15" s="287">
        <v>16</v>
      </c>
      <c r="S15" s="126"/>
      <c r="T15" s="117" t="s">
        <v>484</v>
      </c>
      <c r="U15" s="117"/>
      <c r="V15" s="289">
        <f>+'Metas PA proyecto (1)'!D39</f>
        <v>1</v>
      </c>
      <c r="W15" s="289">
        <f>+'Metas PA proyecto (1)'!E39</f>
        <v>0</v>
      </c>
      <c r="X15" s="289">
        <f>+'Metas PA proyecto (1)'!F39</f>
        <v>0</v>
      </c>
      <c r="Y15" s="289">
        <f>+'Metas PA proyecto (1)'!G39</f>
        <v>0</v>
      </c>
      <c r="Z15" s="289">
        <f>+'Metas PA proyecto (1)'!H39</f>
        <v>0</v>
      </c>
      <c r="AA15" s="289">
        <f>+'Metas PA proyecto (1)'!I39</f>
        <v>0</v>
      </c>
      <c r="AB15" s="289">
        <f>+'Metas PA proyecto (1)'!J39</f>
        <v>0</v>
      </c>
      <c r="AC15" s="289">
        <f>+'Metas PA proyecto (1)'!K39</f>
        <v>0</v>
      </c>
      <c r="AD15" s="289">
        <f>+'Metas PA proyecto (1)'!L39</f>
        <v>0</v>
      </c>
      <c r="AE15" s="289">
        <f>+'Metas PA proyecto (1)'!M39</f>
        <v>0</v>
      </c>
      <c r="AF15" s="289">
        <f>+'Metas PA proyecto (1)'!N39</f>
        <v>0</v>
      </c>
      <c r="AG15" s="289">
        <f>+'Metas PA proyecto (1)'!O39</f>
        <v>0</v>
      </c>
      <c r="AH15" s="289">
        <f>+'Metas PA proyecto (1)'!D40</f>
        <v>0</v>
      </c>
      <c r="AI15" s="289">
        <f>+'Metas PA proyecto (1)'!E40</f>
        <v>0</v>
      </c>
      <c r="AJ15" s="289">
        <f>+'Metas PA proyecto (1)'!F40</f>
        <v>0</v>
      </c>
      <c r="AK15" s="289">
        <f>+'Metas PA proyecto (1)'!G40</f>
        <v>0</v>
      </c>
      <c r="AL15" s="289">
        <f>+'Metas PA proyecto (1)'!H40</f>
        <v>0</v>
      </c>
      <c r="AM15" s="289">
        <f>+'Metas PA proyecto (1)'!I40</f>
        <v>0</v>
      </c>
      <c r="AN15" s="289">
        <f>+'Metas PA proyecto (1)'!J40</f>
        <v>0</v>
      </c>
      <c r="AO15" s="289">
        <f>+'Metas PA proyecto (1)'!K40</f>
        <v>0</v>
      </c>
      <c r="AP15" s="289">
        <f>+'Metas PA proyecto (1)'!L40</f>
        <v>0</v>
      </c>
      <c r="AQ15" s="289">
        <f>+'Metas PA proyecto (1)'!M40</f>
        <v>0</v>
      </c>
      <c r="AR15" s="289">
        <f>+'Metas PA proyecto (1)'!N40</f>
        <v>0</v>
      </c>
      <c r="AS15" s="289">
        <f>+'Metas PA proyecto (1)'!O40</f>
        <v>0</v>
      </c>
      <c r="AT15" s="126">
        <f t="shared" ref="AT15:AT24" si="2">SUM(AH15:AS15)</f>
        <v>0</v>
      </c>
      <c r="AU15" s="283">
        <f t="shared" ref="AU15:AU24" si="3">+AT15/R15</f>
        <v>0</v>
      </c>
      <c r="AV15" s="283"/>
      <c r="AW15" s="283"/>
      <c r="AX15" s="283"/>
      <c r="AY15" s="126"/>
    </row>
    <row r="16" spans="1:51" s="205" customFormat="1" ht="120" x14ac:dyDescent="0.25">
      <c r="A16" s="117"/>
      <c r="B16" s="117"/>
      <c r="C16" s="117"/>
      <c r="D16" s="117"/>
      <c r="E16" s="117">
        <v>1.2</v>
      </c>
      <c r="F16" s="117"/>
      <c r="G16" s="125" t="s">
        <v>477</v>
      </c>
      <c r="H16" s="117"/>
      <c r="I16" s="126" t="s">
        <v>428</v>
      </c>
      <c r="J16" s="126" t="s">
        <v>446</v>
      </c>
      <c r="K16" s="126" t="s">
        <v>486</v>
      </c>
      <c r="L16" s="283">
        <v>1</v>
      </c>
      <c r="M16" s="117" t="s">
        <v>487</v>
      </c>
      <c r="N16" s="126" t="s">
        <v>446</v>
      </c>
      <c r="O16" s="126"/>
      <c r="P16" s="126"/>
      <c r="Q16" s="126"/>
      <c r="R16" s="283">
        <v>1</v>
      </c>
      <c r="S16" s="126"/>
      <c r="T16" s="117" t="s">
        <v>484</v>
      </c>
      <c r="U16" s="117"/>
      <c r="V16" s="289">
        <f>+'Metas PA proyecto (1)'!D42</f>
        <v>0</v>
      </c>
      <c r="W16" s="289">
        <f>+'Metas PA proyecto (1)'!E42</f>
        <v>0.05</v>
      </c>
      <c r="X16" s="289">
        <f>+'Metas PA proyecto (1)'!F42</f>
        <v>0.25</v>
      </c>
      <c r="Y16" s="289">
        <f>+'Metas PA proyecto (1)'!G42</f>
        <v>0.05</v>
      </c>
      <c r="Z16" s="289">
        <f>+'Metas PA proyecto (1)'!H42</f>
        <v>0.05</v>
      </c>
      <c r="AA16" s="289">
        <f>+'Metas PA proyecto (1)'!I42</f>
        <v>0.05</v>
      </c>
      <c r="AB16" s="289">
        <f>+'Metas PA proyecto (1)'!J42</f>
        <v>0.05</v>
      </c>
      <c r="AC16" s="289">
        <f>+'Metas PA proyecto (1)'!K42</f>
        <v>0.05</v>
      </c>
      <c r="AD16" s="289">
        <f>+'Metas PA proyecto (1)'!L42</f>
        <v>0.05</v>
      </c>
      <c r="AE16" s="289">
        <f>+'Metas PA proyecto (1)'!M42</f>
        <v>0.05</v>
      </c>
      <c r="AF16" s="289">
        <f>+'Metas PA proyecto (1)'!N42</f>
        <v>0.25</v>
      </c>
      <c r="AG16" s="289">
        <f>+'Metas PA proyecto (1)'!O42</f>
        <v>0.1</v>
      </c>
      <c r="AH16" s="289">
        <f>+'Metas PA proyecto (1)'!D43</f>
        <v>0</v>
      </c>
      <c r="AI16" s="289">
        <f>+'Metas PA proyecto (1)'!E43</f>
        <v>0</v>
      </c>
      <c r="AJ16" s="289">
        <f>+'Metas PA proyecto (1)'!F43</f>
        <v>0</v>
      </c>
      <c r="AK16" s="289">
        <f>+'Metas PA proyecto (1)'!G43</f>
        <v>0</v>
      </c>
      <c r="AL16" s="289">
        <f>+'Metas PA proyecto (1)'!H43</f>
        <v>0</v>
      </c>
      <c r="AM16" s="289">
        <f>+'Metas PA proyecto (1)'!I43</f>
        <v>0</v>
      </c>
      <c r="AN16" s="289">
        <f>+'Metas PA proyecto (1)'!J43</f>
        <v>0</v>
      </c>
      <c r="AO16" s="289">
        <f>+'Metas PA proyecto (1)'!K43</f>
        <v>0</v>
      </c>
      <c r="AP16" s="289">
        <f>+'Metas PA proyecto (1)'!L43</f>
        <v>0</v>
      </c>
      <c r="AQ16" s="289">
        <f>+'Metas PA proyecto (1)'!M43</f>
        <v>0</v>
      </c>
      <c r="AR16" s="289">
        <f>+'Metas PA proyecto (1)'!N43</f>
        <v>0</v>
      </c>
      <c r="AS16" s="289">
        <f>+'Metas PA proyecto (1)'!O43</f>
        <v>0</v>
      </c>
      <c r="AT16" s="126">
        <f t="shared" si="2"/>
        <v>0</v>
      </c>
      <c r="AU16" s="283">
        <f t="shared" si="3"/>
        <v>0</v>
      </c>
      <c r="AV16" s="283"/>
      <c r="AW16" s="283"/>
      <c r="AX16" s="283"/>
      <c r="AY16" s="126"/>
    </row>
    <row r="17" spans="1:51" s="205" customFormat="1" ht="75" x14ac:dyDescent="0.25">
      <c r="A17" s="117"/>
      <c r="B17" s="117"/>
      <c r="C17" s="117"/>
      <c r="D17" s="117"/>
      <c r="E17" s="117">
        <v>1.3</v>
      </c>
      <c r="F17" s="117"/>
      <c r="G17" s="125" t="s">
        <v>477</v>
      </c>
      <c r="H17" s="117"/>
      <c r="I17" s="126" t="s">
        <v>429</v>
      </c>
      <c r="J17" s="126" t="s">
        <v>445</v>
      </c>
      <c r="K17" s="126" t="s">
        <v>480</v>
      </c>
      <c r="L17" s="287">
        <v>4000</v>
      </c>
      <c r="M17" s="117" t="s">
        <v>481</v>
      </c>
      <c r="N17" s="126" t="s">
        <v>489</v>
      </c>
      <c r="O17" s="126"/>
      <c r="P17" s="126"/>
      <c r="Q17" s="126"/>
      <c r="R17" s="287">
        <v>4000</v>
      </c>
      <c r="S17" s="126"/>
      <c r="T17" s="117" t="s">
        <v>484</v>
      </c>
      <c r="U17" s="117"/>
      <c r="V17" s="289">
        <f>+'Metas PA proyecto (1)'!D45</f>
        <v>0.05</v>
      </c>
      <c r="W17" s="289">
        <f>+'Metas PA proyecto (1)'!E45</f>
        <v>0.05</v>
      </c>
      <c r="X17" s="289">
        <f>+'Metas PA proyecto (1)'!F45</f>
        <v>0.15</v>
      </c>
      <c r="Y17" s="289">
        <f>+'Metas PA proyecto (1)'!G45</f>
        <v>0.05</v>
      </c>
      <c r="Z17" s="289">
        <f>+'Metas PA proyecto (1)'!H45</f>
        <v>0.1</v>
      </c>
      <c r="AA17" s="289">
        <f>+'Metas PA proyecto (1)'!I45</f>
        <v>0.05</v>
      </c>
      <c r="AB17" s="289">
        <f>+'Metas PA proyecto (1)'!J45</f>
        <v>0.05</v>
      </c>
      <c r="AC17" s="289">
        <f>+'Metas PA proyecto (1)'!K45</f>
        <v>0.05</v>
      </c>
      <c r="AD17" s="289">
        <f>+'Metas PA proyecto (1)'!L45</f>
        <v>0.05</v>
      </c>
      <c r="AE17" s="289">
        <f>+'Metas PA proyecto (1)'!M45</f>
        <v>0.05</v>
      </c>
      <c r="AF17" s="289">
        <f>+'Metas PA proyecto (1)'!N45</f>
        <v>0.2</v>
      </c>
      <c r="AG17" s="289">
        <f>+'Metas PA proyecto (1)'!O45</f>
        <v>0.15</v>
      </c>
      <c r="AH17" s="289">
        <f>+'Metas PA proyecto (1)'!D46</f>
        <v>0</v>
      </c>
      <c r="AI17" s="289">
        <f>+'Metas PA proyecto (1)'!E46</f>
        <v>0</v>
      </c>
      <c r="AJ17" s="289">
        <f>+'Metas PA proyecto (1)'!F46</f>
        <v>0</v>
      </c>
      <c r="AK17" s="289">
        <f>+'Metas PA proyecto (1)'!G46</f>
        <v>0</v>
      </c>
      <c r="AL17" s="289">
        <f>+'Metas PA proyecto (1)'!H46</f>
        <v>0</v>
      </c>
      <c r="AM17" s="289">
        <f>+'Metas PA proyecto (1)'!I46</f>
        <v>0</v>
      </c>
      <c r="AN17" s="289">
        <f>+'Metas PA proyecto (1)'!J46</f>
        <v>0</v>
      </c>
      <c r="AO17" s="289">
        <f>+'Metas PA proyecto (1)'!K46</f>
        <v>0</v>
      </c>
      <c r="AP17" s="289">
        <f>+'Metas PA proyecto (1)'!L46</f>
        <v>0</v>
      </c>
      <c r="AQ17" s="289">
        <f>+'Metas PA proyecto (1)'!M46</f>
        <v>0</v>
      </c>
      <c r="AR17" s="289">
        <f>+'Metas PA proyecto (1)'!N46</f>
        <v>0</v>
      </c>
      <c r="AS17" s="289">
        <f>+'Metas PA proyecto (1)'!O46</f>
        <v>0</v>
      </c>
      <c r="AT17" s="126">
        <f t="shared" si="2"/>
        <v>0</v>
      </c>
      <c r="AU17" s="283">
        <f t="shared" si="3"/>
        <v>0</v>
      </c>
      <c r="AV17" s="283"/>
      <c r="AW17" s="283"/>
      <c r="AX17" s="283"/>
      <c r="AY17" s="126"/>
    </row>
    <row r="18" spans="1:51" s="205" customFormat="1" ht="135" x14ac:dyDescent="0.25">
      <c r="A18" s="117"/>
      <c r="B18" s="117"/>
      <c r="C18" s="117"/>
      <c r="D18" s="117"/>
      <c r="E18" s="117">
        <v>1.4</v>
      </c>
      <c r="F18" s="117"/>
      <c r="G18" s="125" t="s">
        <v>477</v>
      </c>
      <c r="H18" s="117"/>
      <c r="I18" s="126" t="s">
        <v>430</v>
      </c>
      <c r="J18" s="126" t="s">
        <v>447</v>
      </c>
      <c r="K18" s="126" t="s">
        <v>480</v>
      </c>
      <c r="L18" s="287">
        <v>5000</v>
      </c>
      <c r="M18" s="117" t="s">
        <v>481</v>
      </c>
      <c r="N18" s="126" t="s">
        <v>490</v>
      </c>
      <c r="O18" s="126"/>
      <c r="P18" s="126"/>
      <c r="Q18" s="126"/>
      <c r="R18" s="287">
        <v>5000</v>
      </c>
      <c r="S18" s="126"/>
      <c r="T18" s="117" t="s">
        <v>484</v>
      </c>
      <c r="U18" s="117"/>
      <c r="V18" s="289">
        <f>+'Metas PA proyecto (1)'!D48</f>
        <v>0.05</v>
      </c>
      <c r="W18" s="289">
        <f>+'Metas PA proyecto (1)'!E48</f>
        <v>0.05</v>
      </c>
      <c r="X18" s="289">
        <f>+'Metas PA proyecto (1)'!F48</f>
        <v>0.15</v>
      </c>
      <c r="Y18" s="289">
        <f>+'Metas PA proyecto (1)'!G48</f>
        <v>0.05</v>
      </c>
      <c r="Z18" s="289">
        <f>+'Metas PA proyecto (1)'!H48</f>
        <v>0.1</v>
      </c>
      <c r="AA18" s="289">
        <f>+'Metas PA proyecto (1)'!I48</f>
        <v>0.05</v>
      </c>
      <c r="AB18" s="289">
        <f>+'Metas PA proyecto (1)'!J48</f>
        <v>0.05</v>
      </c>
      <c r="AC18" s="289">
        <f>+'Metas PA proyecto (1)'!K48</f>
        <v>0.05</v>
      </c>
      <c r="AD18" s="289">
        <f>+'Metas PA proyecto (1)'!L48</f>
        <v>0.05</v>
      </c>
      <c r="AE18" s="289">
        <f>+'Metas PA proyecto (1)'!M48</f>
        <v>0.05</v>
      </c>
      <c r="AF18" s="289">
        <f>+'Metas PA proyecto (1)'!N48</f>
        <v>0.2</v>
      </c>
      <c r="AG18" s="289">
        <f>+'Metas PA proyecto (1)'!O48</f>
        <v>0.15</v>
      </c>
      <c r="AH18" s="289">
        <f>+'Metas PA proyecto (1)'!D49</f>
        <v>0</v>
      </c>
      <c r="AI18" s="289">
        <f>+'Metas PA proyecto (1)'!E49</f>
        <v>0</v>
      </c>
      <c r="AJ18" s="289">
        <f>+'Metas PA proyecto (1)'!F49</f>
        <v>0</v>
      </c>
      <c r="AK18" s="289">
        <f>+'Metas PA proyecto (1)'!G49</f>
        <v>0</v>
      </c>
      <c r="AL18" s="289">
        <f>+'Metas PA proyecto (1)'!H49</f>
        <v>0</v>
      </c>
      <c r="AM18" s="289">
        <f>+'Metas PA proyecto (1)'!I49</f>
        <v>0</v>
      </c>
      <c r="AN18" s="289">
        <f>+'Metas PA proyecto (1)'!J49</f>
        <v>0</v>
      </c>
      <c r="AO18" s="289">
        <f>+'Metas PA proyecto (1)'!K49</f>
        <v>0</v>
      </c>
      <c r="AP18" s="289">
        <f>+'Metas PA proyecto (1)'!L49</f>
        <v>0</v>
      </c>
      <c r="AQ18" s="289">
        <f>+'Metas PA proyecto (1)'!M49</f>
        <v>0</v>
      </c>
      <c r="AR18" s="289">
        <f>+'Metas PA proyecto (1)'!N49</f>
        <v>0</v>
      </c>
      <c r="AS18" s="289">
        <f>+'Metas PA proyecto (1)'!O49</f>
        <v>0</v>
      </c>
      <c r="AT18" s="126">
        <f t="shared" si="2"/>
        <v>0</v>
      </c>
      <c r="AU18" s="283">
        <f t="shared" si="3"/>
        <v>0</v>
      </c>
      <c r="AV18" s="283"/>
      <c r="AW18" s="283"/>
      <c r="AX18" s="283"/>
      <c r="AY18" s="126"/>
    </row>
    <row r="19" spans="1:51" s="205" customFormat="1" ht="105" x14ac:dyDescent="0.25">
      <c r="A19" s="117"/>
      <c r="B19" s="117"/>
      <c r="C19" s="117"/>
      <c r="D19" s="117"/>
      <c r="E19" s="117">
        <v>2.1</v>
      </c>
      <c r="F19" s="117"/>
      <c r="G19" s="125" t="s">
        <v>477</v>
      </c>
      <c r="H19" s="117"/>
      <c r="I19" s="126" t="s">
        <v>431</v>
      </c>
      <c r="J19" s="126" t="s">
        <v>434</v>
      </c>
      <c r="K19" s="126" t="s">
        <v>480</v>
      </c>
      <c r="L19" s="287">
        <v>9</v>
      </c>
      <c r="M19" s="117" t="s">
        <v>481</v>
      </c>
      <c r="N19" s="126" t="s">
        <v>491</v>
      </c>
      <c r="O19" s="126"/>
      <c r="P19" s="126"/>
      <c r="Q19" s="126"/>
      <c r="R19" s="287">
        <v>9</v>
      </c>
      <c r="S19" s="126"/>
      <c r="T19" s="117" t="s">
        <v>484</v>
      </c>
      <c r="U19" s="117"/>
      <c r="V19" s="289">
        <f>+'Metas PA proyecto (2)'!D39</f>
        <v>1</v>
      </c>
      <c r="W19" s="289">
        <f>+'Metas PA proyecto (2)'!E39</f>
        <v>0</v>
      </c>
      <c r="X19" s="289">
        <f>+'Metas PA proyecto (2)'!F39</f>
        <v>0</v>
      </c>
      <c r="Y19" s="289">
        <f>+'Metas PA proyecto (2)'!G39</f>
        <v>0</v>
      </c>
      <c r="Z19" s="289">
        <f>+'Metas PA proyecto (2)'!H39</f>
        <v>0</v>
      </c>
      <c r="AA19" s="289">
        <f>+'Metas PA proyecto (2)'!I39</f>
        <v>0</v>
      </c>
      <c r="AB19" s="289">
        <f>+'Metas PA proyecto (2)'!J39</f>
        <v>0</v>
      </c>
      <c r="AC19" s="289">
        <f>+'Metas PA proyecto (2)'!K39</f>
        <v>0</v>
      </c>
      <c r="AD19" s="289">
        <f>+'Metas PA proyecto (2)'!L39</f>
        <v>0</v>
      </c>
      <c r="AE19" s="289">
        <f>+'Metas PA proyecto (2)'!M39</f>
        <v>0</v>
      </c>
      <c r="AF19" s="289">
        <f>+'Metas PA proyecto (2)'!N39</f>
        <v>0</v>
      </c>
      <c r="AG19" s="289">
        <f>+'Metas PA proyecto (2)'!O39</f>
        <v>0</v>
      </c>
      <c r="AH19" s="289">
        <f>+'Metas PA proyecto (2)'!D40</f>
        <v>0</v>
      </c>
      <c r="AI19" s="289">
        <f>+'Metas PA proyecto (2)'!E40</f>
        <v>0</v>
      </c>
      <c r="AJ19" s="289">
        <f>+'Metas PA proyecto (2)'!F40</f>
        <v>0</v>
      </c>
      <c r="AK19" s="289">
        <f>+'Metas PA proyecto (2)'!G40</f>
        <v>0</v>
      </c>
      <c r="AL19" s="289">
        <f>+'Metas PA proyecto (2)'!H40</f>
        <v>0</v>
      </c>
      <c r="AM19" s="289">
        <f>+'Metas PA proyecto (2)'!I40</f>
        <v>0</v>
      </c>
      <c r="AN19" s="289">
        <f>+'Metas PA proyecto (2)'!J40</f>
        <v>0</v>
      </c>
      <c r="AO19" s="289">
        <f>+'Metas PA proyecto (2)'!K40</f>
        <v>0</v>
      </c>
      <c r="AP19" s="289">
        <f>+'Metas PA proyecto (2)'!L40</f>
        <v>0</v>
      </c>
      <c r="AQ19" s="289">
        <f>+'Metas PA proyecto (2)'!M40</f>
        <v>0</v>
      </c>
      <c r="AR19" s="289">
        <f>+'Metas PA proyecto (2)'!N40</f>
        <v>0</v>
      </c>
      <c r="AS19" s="289">
        <f>+'Metas PA proyecto (2)'!O40</f>
        <v>0</v>
      </c>
      <c r="AT19" s="126">
        <f t="shared" si="2"/>
        <v>0</v>
      </c>
      <c r="AU19" s="283">
        <f t="shared" si="3"/>
        <v>0</v>
      </c>
      <c r="AV19" s="283"/>
      <c r="AW19" s="283"/>
      <c r="AX19" s="283"/>
      <c r="AY19" s="126"/>
    </row>
    <row r="20" spans="1:51" s="205" customFormat="1" ht="90" x14ac:dyDescent="0.25">
      <c r="A20" s="117"/>
      <c r="B20" s="117"/>
      <c r="C20" s="117"/>
      <c r="D20" s="117"/>
      <c r="E20" s="117">
        <v>2.2000000000000002</v>
      </c>
      <c r="F20" s="117"/>
      <c r="G20" s="125" t="s">
        <v>477</v>
      </c>
      <c r="H20" s="117"/>
      <c r="I20" s="126" t="s">
        <v>432</v>
      </c>
      <c r="J20" s="126" t="s">
        <v>435</v>
      </c>
      <c r="K20" s="126" t="s">
        <v>480</v>
      </c>
      <c r="L20" s="287">
        <v>1</v>
      </c>
      <c r="M20" s="117" t="s">
        <v>481</v>
      </c>
      <c r="N20" s="126" t="s">
        <v>492</v>
      </c>
      <c r="O20" s="126"/>
      <c r="P20" s="126"/>
      <c r="Q20" s="126"/>
      <c r="R20" s="287">
        <v>1</v>
      </c>
      <c r="S20" s="126"/>
      <c r="T20" s="117" t="s">
        <v>484</v>
      </c>
      <c r="U20" s="117"/>
      <c r="V20" s="289">
        <f>+'Metas PA proyecto (2)'!D42</f>
        <v>0</v>
      </c>
      <c r="W20" s="289">
        <f>+'Metas PA proyecto (2)'!E42</f>
        <v>0</v>
      </c>
      <c r="X20" s="289">
        <f>+'Metas PA proyecto (2)'!F42</f>
        <v>0</v>
      </c>
      <c r="Y20" s="289">
        <f>+'Metas PA proyecto (2)'!G42</f>
        <v>1</v>
      </c>
      <c r="Z20" s="289">
        <f>+'Metas PA proyecto (2)'!H42</f>
        <v>0</v>
      </c>
      <c r="AA20" s="289">
        <f>+'Metas PA proyecto (2)'!I42</f>
        <v>0</v>
      </c>
      <c r="AB20" s="289">
        <f>+'Metas PA proyecto (2)'!J42</f>
        <v>0</v>
      </c>
      <c r="AC20" s="289">
        <f>+'Metas PA proyecto (2)'!K42</f>
        <v>0</v>
      </c>
      <c r="AD20" s="289">
        <f>+'Metas PA proyecto (2)'!L42</f>
        <v>0</v>
      </c>
      <c r="AE20" s="289">
        <f>+'Metas PA proyecto (2)'!M42</f>
        <v>0</v>
      </c>
      <c r="AF20" s="289">
        <f>+'Metas PA proyecto (2)'!N42</f>
        <v>0</v>
      </c>
      <c r="AG20" s="289">
        <f>+'Metas PA proyecto (2)'!O42</f>
        <v>0</v>
      </c>
      <c r="AH20" s="289">
        <f>+'Metas PA proyecto (2)'!D43</f>
        <v>0</v>
      </c>
      <c r="AI20" s="289">
        <f>+'Metas PA proyecto (2)'!E43</f>
        <v>0</v>
      </c>
      <c r="AJ20" s="289">
        <f>+'Metas PA proyecto (2)'!F43</f>
        <v>0</v>
      </c>
      <c r="AK20" s="289">
        <f>+'Metas PA proyecto (2)'!G43</f>
        <v>0</v>
      </c>
      <c r="AL20" s="289">
        <f>+'Metas PA proyecto (2)'!H43</f>
        <v>0</v>
      </c>
      <c r="AM20" s="289">
        <f>+'Metas PA proyecto (2)'!I43</f>
        <v>0</v>
      </c>
      <c r="AN20" s="289">
        <f>+'Metas PA proyecto (2)'!J43</f>
        <v>0</v>
      </c>
      <c r="AO20" s="289">
        <f>+'Metas PA proyecto (2)'!K43</f>
        <v>0</v>
      </c>
      <c r="AP20" s="289">
        <f>+'Metas PA proyecto (2)'!L43</f>
        <v>0</v>
      </c>
      <c r="AQ20" s="289">
        <f>+'Metas PA proyecto (2)'!M43</f>
        <v>0</v>
      </c>
      <c r="AR20" s="289">
        <f>+'Metas PA proyecto (2)'!N43</f>
        <v>0</v>
      </c>
      <c r="AS20" s="289">
        <f>+'Metas PA proyecto (2)'!O43</f>
        <v>0</v>
      </c>
      <c r="AT20" s="126">
        <f t="shared" si="2"/>
        <v>0</v>
      </c>
      <c r="AU20" s="283">
        <f t="shared" si="3"/>
        <v>0</v>
      </c>
      <c r="AV20" s="283"/>
      <c r="AW20" s="283"/>
      <c r="AX20" s="283"/>
      <c r="AY20" s="126"/>
    </row>
    <row r="21" spans="1:51" s="205" customFormat="1" ht="195" x14ac:dyDescent="0.25">
      <c r="A21" s="117"/>
      <c r="B21" s="117"/>
      <c r="C21" s="117"/>
      <c r="D21" s="117"/>
      <c r="E21" s="117">
        <v>2.2999999999999998</v>
      </c>
      <c r="F21" s="117"/>
      <c r="G21" s="125" t="s">
        <v>477</v>
      </c>
      <c r="H21" s="117"/>
      <c r="I21" s="126" t="s">
        <v>441</v>
      </c>
      <c r="J21" s="126" t="s">
        <v>436</v>
      </c>
      <c r="K21" s="126" t="s">
        <v>480</v>
      </c>
      <c r="L21" s="287">
        <v>6000000</v>
      </c>
      <c r="M21" s="117" t="s">
        <v>481</v>
      </c>
      <c r="N21" s="126" t="s">
        <v>493</v>
      </c>
      <c r="O21" s="126"/>
      <c r="P21" s="126"/>
      <c r="Q21" s="126"/>
      <c r="R21" s="287">
        <v>6000000</v>
      </c>
      <c r="S21" s="126"/>
      <c r="T21" s="117" t="s">
        <v>484</v>
      </c>
      <c r="U21" s="117"/>
      <c r="V21" s="289">
        <f>+'Metas PA proyecto (2)'!D45</f>
        <v>0</v>
      </c>
      <c r="W21" s="289">
        <f>+'Metas PA proyecto (2)'!E45</f>
        <v>8.3299999999999999E-2</v>
      </c>
      <c r="X21" s="289">
        <f>+'Metas PA proyecto (2)'!F45</f>
        <v>8.3299999999999999E-2</v>
      </c>
      <c r="Y21" s="289">
        <f>+'Metas PA proyecto (2)'!G45</f>
        <v>8.3299999999999999E-2</v>
      </c>
      <c r="Z21" s="289">
        <f>+'Metas PA proyecto (2)'!H45</f>
        <v>8.3299999999999999E-2</v>
      </c>
      <c r="AA21" s="289">
        <f>+'Metas PA proyecto (2)'!I45</f>
        <v>8.3299999999999999E-2</v>
      </c>
      <c r="AB21" s="289">
        <f>+'Metas PA proyecto (2)'!J45</f>
        <v>8.3299999999999999E-2</v>
      </c>
      <c r="AC21" s="289">
        <f>+'Metas PA proyecto (2)'!K45</f>
        <v>8.3299999999999999E-2</v>
      </c>
      <c r="AD21" s="289">
        <f>+'Metas PA proyecto (2)'!L45</f>
        <v>8.3299999999999999E-2</v>
      </c>
      <c r="AE21" s="289">
        <f>+'Metas PA proyecto (2)'!M45</f>
        <v>8.3299999999999999E-2</v>
      </c>
      <c r="AF21" s="289">
        <f>+'Metas PA proyecto (2)'!N45</f>
        <v>0.15</v>
      </c>
      <c r="AG21" s="289">
        <f>+'Metas PA proyecto (2)'!O45</f>
        <v>0.1</v>
      </c>
      <c r="AH21" s="289">
        <f>+'Metas PA proyecto (2)'!D46</f>
        <v>0</v>
      </c>
      <c r="AI21" s="289">
        <f>+'Metas PA proyecto (2)'!E46</f>
        <v>0</v>
      </c>
      <c r="AJ21" s="289">
        <f>+'Metas PA proyecto (2)'!F46</f>
        <v>0</v>
      </c>
      <c r="AK21" s="289">
        <f>+'Metas PA proyecto (2)'!G46</f>
        <v>0</v>
      </c>
      <c r="AL21" s="289">
        <f>+'Metas PA proyecto (2)'!H46</f>
        <v>0</v>
      </c>
      <c r="AM21" s="289">
        <f>+'Metas PA proyecto (2)'!I46</f>
        <v>0</v>
      </c>
      <c r="AN21" s="289">
        <f>+'Metas PA proyecto (2)'!J46</f>
        <v>0</v>
      </c>
      <c r="AO21" s="289">
        <f>+'Metas PA proyecto (2)'!K46</f>
        <v>0</v>
      </c>
      <c r="AP21" s="289">
        <f>+'Metas PA proyecto (2)'!L46</f>
        <v>0</v>
      </c>
      <c r="AQ21" s="289">
        <f>+'Metas PA proyecto (2)'!M46</f>
        <v>0</v>
      </c>
      <c r="AR21" s="289">
        <f>+'Metas PA proyecto (2)'!N46</f>
        <v>0</v>
      </c>
      <c r="AS21" s="289">
        <f>+'Metas PA proyecto (2)'!O46</f>
        <v>0</v>
      </c>
      <c r="AT21" s="126">
        <f t="shared" si="2"/>
        <v>0</v>
      </c>
      <c r="AU21" s="283">
        <f t="shared" si="3"/>
        <v>0</v>
      </c>
      <c r="AV21" s="283"/>
      <c r="AW21" s="283"/>
      <c r="AX21" s="283"/>
      <c r="AY21" s="126"/>
    </row>
    <row r="22" spans="1:51" s="205" customFormat="1" ht="300" x14ac:dyDescent="0.25">
      <c r="A22" s="117"/>
      <c r="B22" s="117"/>
      <c r="C22" s="117"/>
      <c r="D22" s="117"/>
      <c r="E22" s="117">
        <v>2.4</v>
      </c>
      <c r="F22" s="117"/>
      <c r="G22" s="125" t="s">
        <v>477</v>
      </c>
      <c r="H22" s="117"/>
      <c r="I22" s="126" t="s">
        <v>442</v>
      </c>
      <c r="J22" s="126" t="s">
        <v>437</v>
      </c>
      <c r="K22" s="126" t="s">
        <v>480</v>
      </c>
      <c r="L22" s="287">
        <v>13000000</v>
      </c>
      <c r="M22" s="117" t="s">
        <v>481</v>
      </c>
      <c r="N22" s="126" t="s">
        <v>494</v>
      </c>
      <c r="O22" s="126"/>
      <c r="P22" s="126"/>
      <c r="Q22" s="126"/>
      <c r="R22" s="287">
        <v>13000000</v>
      </c>
      <c r="S22" s="126"/>
      <c r="T22" s="117" t="s">
        <v>484</v>
      </c>
      <c r="U22" s="117"/>
      <c r="V22" s="289">
        <f>+'Metas PA proyecto (2)'!D48</f>
        <v>0</v>
      </c>
      <c r="W22" s="289">
        <f>+'Metas PA proyecto (2)'!E48</f>
        <v>0</v>
      </c>
      <c r="X22" s="289">
        <f>+'Metas PA proyecto (2)'!F48</f>
        <v>0</v>
      </c>
      <c r="Y22" s="289">
        <f>+'Metas PA proyecto (2)'!G48</f>
        <v>0</v>
      </c>
      <c r="Z22" s="289">
        <f>+'Metas PA proyecto (2)'!H48</f>
        <v>0.1</v>
      </c>
      <c r="AA22" s="289">
        <f>+'Metas PA proyecto (2)'!I48</f>
        <v>0.1</v>
      </c>
      <c r="AB22" s="289">
        <f>+'Metas PA proyecto (2)'!J48</f>
        <v>0.05</v>
      </c>
      <c r="AC22" s="289">
        <f>+'Metas PA proyecto (2)'!K48</f>
        <v>0.05</v>
      </c>
      <c r="AD22" s="289">
        <f>+'Metas PA proyecto (2)'!L48</f>
        <v>0.1</v>
      </c>
      <c r="AE22" s="289">
        <f>+'Metas PA proyecto (2)'!M48</f>
        <v>0.05</v>
      </c>
      <c r="AF22" s="289">
        <f>+'Metas PA proyecto (2)'!N48</f>
        <v>0.2</v>
      </c>
      <c r="AG22" s="289">
        <f>+'Metas PA proyecto (2)'!O48</f>
        <v>0.35</v>
      </c>
      <c r="AH22" s="289">
        <f>+'Metas PA proyecto (2)'!D49</f>
        <v>0</v>
      </c>
      <c r="AI22" s="289">
        <f>+'Metas PA proyecto (2)'!E49</f>
        <v>0</v>
      </c>
      <c r="AJ22" s="289">
        <f>+'Metas PA proyecto (2)'!F49</f>
        <v>0</v>
      </c>
      <c r="AK22" s="289">
        <f>+'Metas PA proyecto (2)'!G49</f>
        <v>0</v>
      </c>
      <c r="AL22" s="289">
        <f>+'Metas PA proyecto (2)'!H49</f>
        <v>0</v>
      </c>
      <c r="AM22" s="289">
        <f>+'Metas PA proyecto (2)'!I49</f>
        <v>0</v>
      </c>
      <c r="AN22" s="289">
        <f>+'Metas PA proyecto (2)'!J49</f>
        <v>0</v>
      </c>
      <c r="AO22" s="289">
        <f>+'Metas PA proyecto (2)'!K49</f>
        <v>0</v>
      </c>
      <c r="AP22" s="289">
        <f>+'Metas PA proyecto (2)'!L49</f>
        <v>0</v>
      </c>
      <c r="AQ22" s="289">
        <f>+'Metas PA proyecto (2)'!M49</f>
        <v>0</v>
      </c>
      <c r="AR22" s="289">
        <f>+'Metas PA proyecto (2)'!N49</f>
        <v>0</v>
      </c>
      <c r="AS22" s="289">
        <f>+'Metas PA proyecto (2)'!O49</f>
        <v>0</v>
      </c>
      <c r="AT22" s="126">
        <f t="shared" si="2"/>
        <v>0</v>
      </c>
      <c r="AU22" s="283">
        <f t="shared" si="3"/>
        <v>0</v>
      </c>
      <c r="AV22" s="283"/>
      <c r="AW22" s="283"/>
      <c r="AX22" s="283"/>
      <c r="AY22" s="126"/>
    </row>
    <row r="23" spans="1:51" s="205" customFormat="1" ht="90" x14ac:dyDescent="0.25">
      <c r="A23" s="117"/>
      <c r="B23" s="117"/>
      <c r="C23" s="117"/>
      <c r="D23" s="117"/>
      <c r="E23" s="117">
        <v>2.5</v>
      </c>
      <c r="F23" s="117"/>
      <c r="G23" s="125" t="s">
        <v>477</v>
      </c>
      <c r="H23" s="117"/>
      <c r="I23" s="126" t="s">
        <v>443</v>
      </c>
      <c r="J23" s="126" t="s">
        <v>438</v>
      </c>
      <c r="K23" s="126" t="s">
        <v>480</v>
      </c>
      <c r="L23" s="287">
        <v>1000000</v>
      </c>
      <c r="M23" s="117" t="s">
        <v>481</v>
      </c>
      <c r="N23" s="126" t="s">
        <v>495</v>
      </c>
      <c r="O23" s="126"/>
      <c r="P23" s="126"/>
      <c r="Q23" s="126"/>
      <c r="R23" s="287">
        <v>1000000</v>
      </c>
      <c r="S23" s="126"/>
      <c r="T23" s="117" t="s">
        <v>484</v>
      </c>
      <c r="U23" s="117"/>
      <c r="V23" s="289">
        <f>+'Metas PA proyecto (2)'!D51</f>
        <v>0</v>
      </c>
      <c r="W23" s="289">
        <f>+'Metas PA proyecto (2)'!E51</f>
        <v>8.3299999999999999E-2</v>
      </c>
      <c r="X23" s="289">
        <f>+'Metas PA proyecto (2)'!F51</f>
        <v>8.3299999999999999E-2</v>
      </c>
      <c r="Y23" s="289">
        <f>+'Metas PA proyecto (2)'!G51</f>
        <v>8.3299999999999999E-2</v>
      </c>
      <c r="Z23" s="289">
        <f>+'Metas PA proyecto (2)'!H51</f>
        <v>8.3299999999999999E-2</v>
      </c>
      <c r="AA23" s="289">
        <f>+'Metas PA proyecto (2)'!I51</f>
        <v>8.3299999999999999E-2</v>
      </c>
      <c r="AB23" s="289">
        <f>+'Metas PA proyecto (2)'!J51</f>
        <v>8.3299999999999999E-2</v>
      </c>
      <c r="AC23" s="289">
        <f>+'Metas PA proyecto (2)'!K51</f>
        <v>8.3299999999999999E-2</v>
      </c>
      <c r="AD23" s="289">
        <f>+'Metas PA proyecto (2)'!L51</f>
        <v>8.3299999999999999E-2</v>
      </c>
      <c r="AE23" s="289">
        <f>+'Metas PA proyecto (2)'!M51</f>
        <v>8.3299999999999999E-2</v>
      </c>
      <c r="AF23" s="289">
        <f>+'Metas PA proyecto (2)'!N51</f>
        <v>0.15</v>
      </c>
      <c r="AG23" s="289">
        <f>+'Metas PA proyecto (2)'!O51</f>
        <v>0.1</v>
      </c>
      <c r="AH23" s="289">
        <f>+'Metas PA proyecto (2)'!D52</f>
        <v>0</v>
      </c>
      <c r="AI23" s="289">
        <f>+'Metas PA proyecto (2)'!E52</f>
        <v>0</v>
      </c>
      <c r="AJ23" s="289">
        <f>+'Metas PA proyecto (2)'!F52</f>
        <v>0</v>
      </c>
      <c r="AK23" s="289">
        <f>+'Metas PA proyecto (2)'!G52</f>
        <v>0</v>
      </c>
      <c r="AL23" s="289">
        <f>+'Metas PA proyecto (2)'!H52</f>
        <v>0</v>
      </c>
      <c r="AM23" s="289">
        <f>+'Metas PA proyecto (2)'!I52</f>
        <v>0</v>
      </c>
      <c r="AN23" s="289">
        <f>+'Metas PA proyecto (2)'!J52</f>
        <v>0</v>
      </c>
      <c r="AO23" s="289">
        <f>+'Metas PA proyecto (2)'!K52</f>
        <v>0</v>
      </c>
      <c r="AP23" s="289">
        <f>+'Metas PA proyecto (2)'!L52</f>
        <v>0</v>
      </c>
      <c r="AQ23" s="289">
        <f>+'Metas PA proyecto (2)'!M52</f>
        <v>0</v>
      </c>
      <c r="AR23" s="289">
        <f>+'Metas PA proyecto (2)'!N52</f>
        <v>0</v>
      </c>
      <c r="AS23" s="289">
        <f>+'Metas PA proyecto (2)'!O52</f>
        <v>0</v>
      </c>
      <c r="AT23" s="126">
        <f t="shared" si="2"/>
        <v>0</v>
      </c>
      <c r="AU23" s="283">
        <f t="shared" si="3"/>
        <v>0</v>
      </c>
      <c r="AV23" s="283"/>
      <c r="AW23" s="283"/>
      <c r="AX23" s="283"/>
      <c r="AY23" s="126"/>
    </row>
    <row r="24" spans="1:51" s="205" customFormat="1" ht="105" x14ac:dyDescent="0.25">
      <c r="A24" s="117"/>
      <c r="B24" s="117"/>
      <c r="C24" s="117"/>
      <c r="D24" s="117"/>
      <c r="E24" s="117">
        <v>2.6</v>
      </c>
      <c r="F24" s="117"/>
      <c r="G24" s="125" t="s">
        <v>477</v>
      </c>
      <c r="H24" s="117"/>
      <c r="I24" s="126" t="s">
        <v>444</v>
      </c>
      <c r="J24" s="126" t="s">
        <v>439</v>
      </c>
      <c r="K24" s="126" t="s">
        <v>480</v>
      </c>
      <c r="L24" s="287">
        <v>60</v>
      </c>
      <c r="M24" s="117" t="s">
        <v>481</v>
      </c>
      <c r="N24" s="126" t="s">
        <v>496</v>
      </c>
      <c r="O24" s="126"/>
      <c r="P24" s="126"/>
      <c r="Q24" s="126"/>
      <c r="R24" s="287">
        <v>60</v>
      </c>
      <c r="S24" s="126"/>
      <c r="T24" s="117" t="s">
        <v>484</v>
      </c>
      <c r="U24" s="117"/>
      <c r="V24" s="289">
        <f>+'Metas PA proyecto (2)'!D54</f>
        <v>0</v>
      </c>
      <c r="W24" s="289">
        <f>+'Metas PA proyecto (2)'!E54</f>
        <v>8.3299999999999999E-2</v>
      </c>
      <c r="X24" s="289">
        <f>+'Metas PA proyecto (2)'!F54</f>
        <v>8.3299999999999999E-2</v>
      </c>
      <c r="Y24" s="289">
        <f>+'Metas PA proyecto (2)'!G54</f>
        <v>8.3299999999999999E-2</v>
      </c>
      <c r="Z24" s="289">
        <f>+'Metas PA proyecto (2)'!H54</f>
        <v>8.3299999999999999E-2</v>
      </c>
      <c r="AA24" s="289">
        <f>+'Metas PA proyecto (2)'!I54</f>
        <v>8.3299999999999999E-2</v>
      </c>
      <c r="AB24" s="289">
        <f>+'Metas PA proyecto (2)'!J54</f>
        <v>8.3299999999999999E-2</v>
      </c>
      <c r="AC24" s="289">
        <f>+'Metas PA proyecto (2)'!K54</f>
        <v>8.3299999999999999E-2</v>
      </c>
      <c r="AD24" s="289">
        <f>+'Metas PA proyecto (2)'!L54</f>
        <v>8.3299999999999999E-2</v>
      </c>
      <c r="AE24" s="289">
        <f>+'Metas PA proyecto (2)'!M54</f>
        <v>8.3299999999999999E-2</v>
      </c>
      <c r="AF24" s="289">
        <f>+'Metas PA proyecto (2)'!N54</f>
        <v>0.15</v>
      </c>
      <c r="AG24" s="289">
        <f>+'Metas PA proyecto (2)'!O54</f>
        <v>0.1</v>
      </c>
      <c r="AH24" s="289">
        <f>+'Metas PA proyecto (2)'!D55</f>
        <v>0</v>
      </c>
      <c r="AI24" s="289">
        <f>+'Metas PA proyecto (2)'!E55</f>
        <v>0</v>
      </c>
      <c r="AJ24" s="289">
        <f>+'Metas PA proyecto (2)'!F55</f>
        <v>0</v>
      </c>
      <c r="AK24" s="289">
        <f>+'Metas PA proyecto (2)'!G55</f>
        <v>0</v>
      </c>
      <c r="AL24" s="289">
        <f>+'Metas PA proyecto (2)'!H55</f>
        <v>0</v>
      </c>
      <c r="AM24" s="289">
        <f>+'Metas PA proyecto (2)'!I55</f>
        <v>0</v>
      </c>
      <c r="AN24" s="289">
        <f>+'Metas PA proyecto (2)'!J55</f>
        <v>0</v>
      </c>
      <c r="AO24" s="289">
        <f>+'Metas PA proyecto (2)'!K55</f>
        <v>0</v>
      </c>
      <c r="AP24" s="289">
        <f>+'Metas PA proyecto (2)'!L55</f>
        <v>0</v>
      </c>
      <c r="AQ24" s="289">
        <f>+'Metas PA proyecto (2)'!M55</f>
        <v>0</v>
      </c>
      <c r="AR24" s="289">
        <f>+'Metas PA proyecto (2)'!N55</f>
        <v>0</v>
      </c>
      <c r="AS24" s="289">
        <f>+'Metas PA proyecto (2)'!O55</f>
        <v>0</v>
      </c>
      <c r="AT24" s="126">
        <f t="shared" si="2"/>
        <v>0</v>
      </c>
      <c r="AU24" s="283">
        <f t="shared" si="3"/>
        <v>0</v>
      </c>
      <c r="AV24" s="283"/>
      <c r="AW24" s="283"/>
      <c r="AX24" s="283"/>
      <c r="AY24" s="126"/>
    </row>
    <row r="25" spans="1:51" x14ac:dyDescent="0.25">
      <c r="A25" s="192" t="s">
        <v>294</v>
      </c>
      <c r="B25" s="193"/>
      <c r="C25" s="193"/>
      <c r="D25" s="309"/>
      <c r="E25" s="309"/>
      <c r="F25" s="309"/>
      <c r="G25" s="309"/>
      <c r="H25" s="309"/>
      <c r="J25" s="193"/>
      <c r="K25" s="193"/>
      <c r="L25" s="193"/>
      <c r="M25" s="193"/>
      <c r="N25" s="193"/>
      <c r="O25" s="193"/>
      <c r="P25" s="193"/>
      <c r="Q25" s="193"/>
      <c r="R25" s="290"/>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4"/>
    </row>
    <row r="26" spans="1:51" ht="15" customHeight="1" x14ac:dyDescent="0.25">
      <c r="A26" s="594" t="s">
        <v>64</v>
      </c>
      <c r="B26" s="594"/>
      <c r="C26" s="594"/>
      <c r="D26" s="595" t="s">
        <v>66</v>
      </c>
      <c r="E26" s="595"/>
      <c r="F26" s="595"/>
      <c r="G26" s="595"/>
      <c r="H26" s="595"/>
      <c r="I26" s="595"/>
      <c r="J26" s="593" t="s">
        <v>300</v>
      </c>
      <c r="K26" s="593"/>
      <c r="L26" s="593"/>
      <c r="M26" s="593"/>
      <c r="N26" s="593"/>
      <c r="O26" s="593"/>
      <c r="P26" s="587" t="s">
        <v>66</v>
      </c>
      <c r="Q26" s="588"/>
      <c r="R26" s="588"/>
      <c r="S26" s="588"/>
      <c r="T26" s="588"/>
      <c r="U26" s="588"/>
      <c r="V26" s="588"/>
      <c r="W26" s="588"/>
      <c r="X26" s="588"/>
      <c r="Y26" s="588"/>
      <c r="Z26" s="588"/>
      <c r="AA26" s="588"/>
      <c r="AB26" s="588"/>
      <c r="AC26" s="588"/>
      <c r="AD26" s="588"/>
      <c r="AE26" s="588"/>
      <c r="AF26" s="588"/>
      <c r="AG26" s="588"/>
      <c r="AH26" s="588"/>
      <c r="AI26" s="588"/>
      <c r="AJ26" s="588"/>
      <c r="AK26" s="588"/>
      <c r="AL26" s="588"/>
      <c r="AM26" s="588"/>
      <c r="AN26" s="588"/>
      <c r="AO26" s="589"/>
      <c r="AP26" s="593" t="s">
        <v>318</v>
      </c>
      <c r="AQ26" s="593"/>
      <c r="AR26" s="593"/>
      <c r="AS26" s="593"/>
      <c r="AT26" s="595" t="s">
        <v>13</v>
      </c>
      <c r="AU26" s="595"/>
      <c r="AV26" s="595"/>
      <c r="AW26" s="595"/>
      <c r="AX26" s="595"/>
      <c r="AY26" s="595"/>
    </row>
    <row r="27" spans="1:51" ht="13.9" customHeight="1" x14ac:dyDescent="0.25">
      <c r="A27" s="594"/>
      <c r="B27" s="594"/>
      <c r="C27" s="594"/>
      <c r="D27" s="595" t="s">
        <v>65</v>
      </c>
      <c r="E27" s="595"/>
      <c r="F27" s="595"/>
      <c r="G27" s="595"/>
      <c r="H27" s="595"/>
      <c r="I27" s="595"/>
      <c r="J27" s="593"/>
      <c r="K27" s="593"/>
      <c r="L27" s="593"/>
      <c r="M27" s="593"/>
      <c r="N27" s="593"/>
      <c r="O27" s="593"/>
      <c r="P27" s="587" t="s">
        <v>499</v>
      </c>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9"/>
      <c r="AP27" s="593"/>
      <c r="AQ27" s="593"/>
      <c r="AR27" s="593"/>
      <c r="AS27" s="593"/>
      <c r="AT27" s="595" t="s">
        <v>65</v>
      </c>
      <c r="AU27" s="595"/>
      <c r="AV27" s="595"/>
      <c r="AW27" s="595"/>
      <c r="AX27" s="595"/>
      <c r="AY27" s="595"/>
    </row>
    <row r="28" spans="1:51" ht="15.95" customHeight="1" x14ac:dyDescent="0.25">
      <c r="A28" s="594"/>
      <c r="B28" s="594"/>
      <c r="C28" s="594"/>
      <c r="D28" s="595" t="s">
        <v>297</v>
      </c>
      <c r="E28" s="595"/>
      <c r="F28" s="595"/>
      <c r="G28" s="595"/>
      <c r="H28" s="595"/>
      <c r="I28" s="595"/>
      <c r="J28" s="593"/>
      <c r="K28" s="593"/>
      <c r="L28" s="593"/>
      <c r="M28" s="593"/>
      <c r="N28" s="593"/>
      <c r="O28" s="593"/>
      <c r="P28" s="587" t="s">
        <v>500</v>
      </c>
      <c r="Q28" s="588"/>
      <c r="R28" s="588"/>
      <c r="S28" s="588"/>
      <c r="T28" s="588"/>
      <c r="U28" s="588"/>
      <c r="V28" s="588"/>
      <c r="W28" s="588"/>
      <c r="X28" s="588"/>
      <c r="Y28" s="588"/>
      <c r="Z28" s="588"/>
      <c r="AA28" s="588"/>
      <c r="AB28" s="588"/>
      <c r="AC28" s="588"/>
      <c r="AD28" s="588"/>
      <c r="AE28" s="588"/>
      <c r="AF28" s="588"/>
      <c r="AG28" s="588"/>
      <c r="AH28" s="588"/>
      <c r="AI28" s="588"/>
      <c r="AJ28" s="588"/>
      <c r="AK28" s="588"/>
      <c r="AL28" s="588"/>
      <c r="AM28" s="588"/>
      <c r="AN28" s="588"/>
      <c r="AO28" s="589"/>
      <c r="AP28" s="593"/>
      <c r="AQ28" s="593"/>
      <c r="AR28" s="593"/>
      <c r="AS28" s="593"/>
      <c r="AT28" s="595" t="s">
        <v>75</v>
      </c>
      <c r="AU28" s="595"/>
      <c r="AV28" s="595"/>
      <c r="AW28" s="595"/>
      <c r="AX28" s="595"/>
      <c r="AY28" s="595"/>
    </row>
  </sheetData>
  <mergeCells count="50">
    <mergeCell ref="AT27:AY27"/>
    <mergeCell ref="AT26:AY26"/>
    <mergeCell ref="AT28:AY28"/>
    <mergeCell ref="U11:U12"/>
    <mergeCell ref="O11:S11"/>
    <mergeCell ref="T11:T12"/>
    <mergeCell ref="AV5:AV12"/>
    <mergeCell ref="A5:AG5"/>
    <mergeCell ref="A6:C8"/>
    <mergeCell ref="D6:E8"/>
    <mergeCell ref="F6:G8"/>
    <mergeCell ref="H6:I6"/>
    <mergeCell ref="A10:C10"/>
    <mergeCell ref="D9:AG9"/>
    <mergeCell ref="D10:AG10"/>
    <mergeCell ref="L11:L12"/>
    <mergeCell ref="A26:C28"/>
    <mergeCell ref="J26:O28"/>
    <mergeCell ref="D26:I26"/>
    <mergeCell ref="D27:I27"/>
    <mergeCell ref="D28:I28"/>
    <mergeCell ref="P26:AO26"/>
    <mergeCell ref="P27:AO27"/>
    <mergeCell ref="P28:AO28"/>
    <mergeCell ref="AH11:AS11"/>
    <mergeCell ref="AP26:AS28"/>
    <mergeCell ref="V11:AG11"/>
    <mergeCell ref="A2:AW2"/>
    <mergeCell ref="A3:AW4"/>
    <mergeCell ref="AT11:AU11"/>
    <mergeCell ref="AX5:AX12"/>
    <mergeCell ref="AX1:AY1"/>
    <mergeCell ref="AX2:AY2"/>
    <mergeCell ref="AX3:AY3"/>
    <mergeCell ref="AX4:AY4"/>
    <mergeCell ref="A1:AW1"/>
    <mergeCell ref="AH5:AU10"/>
    <mergeCell ref="K6:U8"/>
    <mergeCell ref="N11:N12"/>
    <mergeCell ref="A11:F11"/>
    <mergeCell ref="G11:H11"/>
    <mergeCell ref="M11:M12"/>
    <mergeCell ref="I11:I12"/>
    <mergeCell ref="AY5:AY12"/>
    <mergeCell ref="H7:I7"/>
    <mergeCell ref="H8:I8"/>
    <mergeCell ref="AW5:AW12"/>
    <mergeCell ref="A9:C9"/>
    <mergeCell ref="J11:J12"/>
    <mergeCell ref="K11:K12"/>
  </mergeCells>
  <pageMargins left="0.7" right="0.7" top="0.75" bottom="0.75" header="0.3" footer="0.3"/>
  <pageSetup scale="21" orientation="landscape" r:id="rId1"/>
  <customProperties>
    <customPr name="_pios_id" r:id="rId2"/>
  </customPropertie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K58"/>
  <sheetViews>
    <sheetView topLeftCell="AI1" zoomScale="60" zoomScaleNormal="60" workbookViewId="0">
      <selection activeCell="BI4" sqref="BI4:BK4"/>
    </sheetView>
  </sheetViews>
  <sheetFormatPr baseColWidth="10" defaultColWidth="19.42578125" defaultRowHeight="15" x14ac:dyDescent="0.25"/>
  <cols>
    <col min="1" max="1" width="29.5703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598" t="s">
        <v>16</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c r="AW1" s="598"/>
      <c r="AX1" s="598"/>
      <c r="AY1" s="598"/>
      <c r="AZ1" s="598"/>
      <c r="BA1" s="598"/>
      <c r="BB1" s="598"/>
      <c r="BC1" s="598"/>
      <c r="BD1" s="598"/>
      <c r="BE1" s="598"/>
      <c r="BF1" s="598"/>
      <c r="BG1" s="598"/>
      <c r="BH1" s="598"/>
      <c r="BI1" s="610" t="s">
        <v>18</v>
      </c>
      <c r="BJ1" s="610"/>
      <c r="BK1" s="610"/>
    </row>
    <row r="2" spans="1:63" ht="15.95" customHeight="1" x14ac:dyDescent="0.25">
      <c r="A2" s="598" t="s">
        <v>17</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c r="AW2" s="598"/>
      <c r="AX2" s="598"/>
      <c r="AY2" s="598"/>
      <c r="AZ2" s="598"/>
      <c r="BA2" s="598"/>
      <c r="BB2" s="598"/>
      <c r="BC2" s="598"/>
      <c r="BD2" s="598"/>
      <c r="BE2" s="598"/>
      <c r="BF2" s="598"/>
      <c r="BG2" s="598"/>
      <c r="BH2" s="598"/>
      <c r="BI2" s="610" t="s">
        <v>414</v>
      </c>
      <c r="BJ2" s="610"/>
      <c r="BK2" s="610"/>
    </row>
    <row r="3" spans="1:63" ht="26.1" customHeight="1" x14ac:dyDescent="0.25">
      <c r="A3" s="598" t="s">
        <v>187</v>
      </c>
      <c r="B3" s="598"/>
      <c r="C3" s="598"/>
      <c r="D3" s="598"/>
      <c r="E3" s="598"/>
      <c r="F3" s="598"/>
      <c r="G3" s="598"/>
      <c r="H3" s="598"/>
      <c r="I3" s="598"/>
      <c r="J3" s="598"/>
      <c r="K3" s="598"/>
      <c r="L3" s="598"/>
      <c r="M3" s="598"/>
      <c r="N3" s="598"/>
      <c r="O3" s="598"/>
      <c r="P3" s="598"/>
      <c r="Q3" s="598"/>
      <c r="R3" s="598"/>
      <c r="S3" s="598"/>
      <c r="T3" s="598"/>
      <c r="U3" s="598"/>
      <c r="V3" s="598"/>
      <c r="W3" s="598"/>
      <c r="X3" s="598"/>
      <c r="Y3" s="598"/>
      <c r="Z3" s="598"/>
      <c r="AA3" s="598"/>
      <c r="AB3" s="598"/>
      <c r="AC3" s="598"/>
      <c r="AD3" s="598"/>
      <c r="AE3" s="598"/>
      <c r="AF3" s="598"/>
      <c r="AG3" s="598"/>
      <c r="AH3" s="598"/>
      <c r="AI3" s="598"/>
      <c r="AJ3" s="598"/>
      <c r="AK3" s="598"/>
      <c r="AL3" s="598"/>
      <c r="AM3" s="598"/>
      <c r="AN3" s="598"/>
      <c r="AO3" s="598"/>
      <c r="AP3" s="598"/>
      <c r="AQ3" s="598"/>
      <c r="AR3" s="598"/>
      <c r="AS3" s="598"/>
      <c r="AT3" s="598"/>
      <c r="AU3" s="598"/>
      <c r="AV3" s="598"/>
      <c r="AW3" s="598"/>
      <c r="AX3" s="598"/>
      <c r="AY3" s="598"/>
      <c r="AZ3" s="598"/>
      <c r="BA3" s="598"/>
      <c r="BB3" s="598"/>
      <c r="BC3" s="598"/>
      <c r="BD3" s="598"/>
      <c r="BE3" s="598"/>
      <c r="BF3" s="598"/>
      <c r="BG3" s="598"/>
      <c r="BH3" s="598"/>
      <c r="BI3" s="610" t="s">
        <v>420</v>
      </c>
      <c r="BJ3" s="610"/>
      <c r="BK3" s="610"/>
    </row>
    <row r="4" spans="1:63" ht="15.95" customHeight="1" x14ac:dyDescent="0.25">
      <c r="A4" s="598" t="s">
        <v>172</v>
      </c>
      <c r="B4" s="598"/>
      <c r="C4" s="598"/>
      <c r="D4" s="598"/>
      <c r="E4" s="598"/>
      <c r="F4" s="598"/>
      <c r="G4" s="598"/>
      <c r="H4" s="598"/>
      <c r="I4" s="598"/>
      <c r="J4" s="598"/>
      <c r="K4" s="598"/>
      <c r="L4" s="598"/>
      <c r="M4" s="598"/>
      <c r="N4" s="598"/>
      <c r="O4" s="598"/>
      <c r="P4" s="598"/>
      <c r="Q4" s="598"/>
      <c r="R4" s="598"/>
      <c r="S4" s="598"/>
      <c r="T4" s="598"/>
      <c r="U4" s="598"/>
      <c r="V4" s="598"/>
      <c r="W4" s="598"/>
      <c r="X4" s="598"/>
      <c r="Y4" s="598"/>
      <c r="Z4" s="598"/>
      <c r="AA4" s="598"/>
      <c r="AB4" s="598"/>
      <c r="AC4" s="598"/>
      <c r="AD4" s="598"/>
      <c r="AE4" s="598"/>
      <c r="AF4" s="598"/>
      <c r="AG4" s="598"/>
      <c r="AH4" s="598"/>
      <c r="AI4" s="598"/>
      <c r="AJ4" s="598"/>
      <c r="AK4" s="598"/>
      <c r="AL4" s="598"/>
      <c r="AM4" s="598"/>
      <c r="AN4" s="598"/>
      <c r="AO4" s="598"/>
      <c r="AP4" s="598"/>
      <c r="AQ4" s="598"/>
      <c r="AR4" s="598"/>
      <c r="AS4" s="598"/>
      <c r="AT4" s="598"/>
      <c r="AU4" s="598"/>
      <c r="AV4" s="598"/>
      <c r="AW4" s="598"/>
      <c r="AX4" s="598"/>
      <c r="AY4" s="598"/>
      <c r="AZ4" s="598"/>
      <c r="BA4" s="598"/>
      <c r="BB4" s="598"/>
      <c r="BC4" s="598"/>
      <c r="BD4" s="598"/>
      <c r="BE4" s="598"/>
      <c r="BF4" s="598"/>
      <c r="BG4" s="598"/>
      <c r="BH4" s="598"/>
      <c r="BI4" s="607" t="s">
        <v>183</v>
      </c>
      <c r="BJ4" s="608"/>
      <c r="BK4" s="609"/>
    </row>
    <row r="5" spans="1:63" ht="26.1" customHeight="1" x14ac:dyDescent="0.25">
      <c r="A5" s="611" t="s">
        <v>319</v>
      </c>
      <c r="B5" s="611"/>
      <c r="C5" s="611"/>
      <c r="D5" s="611"/>
      <c r="E5" s="611"/>
      <c r="F5" s="611"/>
      <c r="G5" s="611"/>
      <c r="H5" s="611"/>
      <c r="I5" s="611"/>
      <c r="J5" s="611"/>
      <c r="K5" s="611"/>
      <c r="L5" s="611"/>
      <c r="M5" s="611"/>
      <c r="N5" s="611"/>
      <c r="O5" s="611"/>
      <c r="P5" s="611"/>
      <c r="Q5" s="611"/>
      <c r="R5" s="611"/>
      <c r="S5" s="611"/>
      <c r="T5" s="611"/>
      <c r="U5" s="611"/>
      <c r="V5" s="611"/>
      <c r="W5" s="611"/>
      <c r="X5" s="611"/>
      <c r="Y5" s="611"/>
      <c r="Z5" s="611"/>
      <c r="AA5" s="611"/>
      <c r="AB5" s="611"/>
      <c r="AC5" s="611"/>
      <c r="AD5" s="611"/>
      <c r="AE5" s="611"/>
      <c r="AG5" s="611" t="s">
        <v>320</v>
      </c>
      <c r="AH5" s="611"/>
      <c r="AI5" s="611"/>
      <c r="AJ5" s="611"/>
      <c r="AK5" s="611"/>
      <c r="AL5" s="611"/>
      <c r="AM5" s="611"/>
      <c r="AN5" s="611"/>
      <c r="AO5" s="611"/>
      <c r="AP5" s="611"/>
      <c r="AQ5" s="611"/>
      <c r="AR5" s="611"/>
      <c r="AS5" s="611"/>
      <c r="AT5" s="611"/>
      <c r="AU5" s="611"/>
      <c r="AV5" s="611"/>
      <c r="AW5" s="611"/>
      <c r="AX5" s="611"/>
      <c r="AY5" s="611"/>
      <c r="AZ5" s="611"/>
      <c r="BA5" s="611"/>
      <c r="BB5" s="611"/>
      <c r="BC5" s="611"/>
      <c r="BD5" s="611"/>
      <c r="BE5" s="611"/>
      <c r="BF5" s="611"/>
      <c r="BG5" s="611"/>
      <c r="BH5" s="611"/>
      <c r="BI5" s="612"/>
      <c r="BJ5" s="612"/>
      <c r="BK5" s="612"/>
    </row>
    <row r="6" spans="1:63" ht="31.5" customHeight="1" x14ac:dyDescent="0.25">
      <c r="A6" s="143" t="s">
        <v>290</v>
      </c>
      <c r="B6" s="617"/>
      <c r="C6" s="617"/>
      <c r="D6" s="617"/>
      <c r="E6" s="617"/>
      <c r="F6" s="617"/>
      <c r="G6" s="617"/>
      <c r="H6" s="617"/>
      <c r="I6" s="617"/>
      <c r="J6" s="617"/>
      <c r="K6" s="617"/>
      <c r="L6" s="617"/>
      <c r="M6" s="617"/>
      <c r="N6" s="617"/>
      <c r="O6" s="617"/>
      <c r="P6" s="617"/>
      <c r="Q6" s="617"/>
      <c r="R6" s="617"/>
      <c r="S6" s="617"/>
      <c r="T6" s="617"/>
      <c r="U6" s="617"/>
      <c r="V6" s="617"/>
      <c r="W6" s="617"/>
      <c r="X6" s="617"/>
      <c r="Y6" s="617"/>
      <c r="Z6" s="617"/>
      <c r="AA6" s="617"/>
      <c r="AB6" s="617"/>
      <c r="AC6" s="617"/>
      <c r="AD6" s="617"/>
      <c r="AE6" s="617"/>
      <c r="AF6" s="617"/>
      <c r="AG6" s="617"/>
      <c r="AH6" s="617"/>
      <c r="AI6" s="617"/>
      <c r="AJ6" s="617"/>
      <c r="AK6" s="617"/>
      <c r="AL6" s="617"/>
      <c r="AM6" s="617"/>
      <c r="AN6" s="617"/>
      <c r="AO6" s="617"/>
      <c r="AP6" s="617"/>
      <c r="AQ6" s="617"/>
      <c r="AR6" s="617"/>
      <c r="AS6" s="617"/>
      <c r="AT6" s="617"/>
      <c r="AU6" s="617"/>
      <c r="AV6" s="617"/>
      <c r="AW6" s="617"/>
      <c r="AX6" s="617"/>
      <c r="AY6" s="617"/>
      <c r="AZ6" s="617"/>
      <c r="BA6" s="617"/>
      <c r="BB6" s="617"/>
      <c r="BC6" s="617"/>
      <c r="BD6" s="617"/>
      <c r="BE6" s="617"/>
      <c r="BF6" s="617"/>
      <c r="BG6" s="617"/>
      <c r="BH6" s="617"/>
      <c r="BI6" s="617"/>
      <c r="BJ6" s="617"/>
      <c r="BK6" s="617"/>
    </row>
    <row r="7" spans="1:63" ht="31.5" customHeight="1" x14ac:dyDescent="0.25">
      <c r="A7" s="144" t="s">
        <v>177</v>
      </c>
      <c r="B7" s="615"/>
      <c r="C7" s="618"/>
      <c r="D7" s="618"/>
      <c r="E7" s="618"/>
      <c r="F7" s="618"/>
      <c r="G7" s="618"/>
      <c r="H7" s="618"/>
      <c r="I7" s="618"/>
      <c r="J7" s="618"/>
      <c r="K7" s="618"/>
      <c r="L7" s="618"/>
      <c r="M7" s="618"/>
      <c r="N7" s="618"/>
      <c r="O7" s="618"/>
      <c r="P7" s="618"/>
      <c r="Q7" s="618"/>
      <c r="R7" s="618"/>
      <c r="S7" s="618"/>
      <c r="T7" s="618"/>
      <c r="U7" s="618"/>
      <c r="V7" s="618"/>
      <c r="W7" s="618"/>
      <c r="X7" s="618"/>
      <c r="Y7" s="618"/>
      <c r="Z7" s="618"/>
      <c r="AA7" s="618"/>
      <c r="AB7" s="618"/>
      <c r="AC7" s="618"/>
      <c r="AD7" s="618"/>
      <c r="AE7" s="618"/>
      <c r="AF7" s="618"/>
      <c r="AG7" s="618"/>
      <c r="AH7" s="618"/>
      <c r="AI7" s="618"/>
      <c r="AJ7" s="618"/>
      <c r="AK7" s="618"/>
      <c r="AL7" s="618"/>
      <c r="AM7" s="618"/>
      <c r="AN7" s="618"/>
      <c r="AO7" s="618"/>
      <c r="AP7" s="618"/>
      <c r="AQ7" s="618"/>
      <c r="AR7" s="618"/>
      <c r="AS7" s="618"/>
      <c r="AT7" s="618"/>
      <c r="AU7" s="618"/>
      <c r="AV7" s="618"/>
      <c r="AW7" s="618"/>
      <c r="AX7" s="618"/>
      <c r="AY7" s="618"/>
      <c r="AZ7" s="618"/>
      <c r="BA7" s="618"/>
      <c r="BB7" s="618"/>
      <c r="BC7" s="618"/>
      <c r="BD7" s="618"/>
      <c r="BE7" s="618"/>
      <c r="BF7" s="618"/>
      <c r="BG7" s="618"/>
      <c r="BH7" s="618"/>
      <c r="BI7" s="618"/>
      <c r="BJ7" s="618"/>
      <c r="BK7" s="616"/>
    </row>
    <row r="8" spans="1:63" ht="18.75" customHeight="1" x14ac:dyDescent="0.25">
      <c r="A8" s="135"/>
      <c r="B8" s="135"/>
      <c r="C8" s="135"/>
      <c r="D8" s="135"/>
      <c r="E8" s="135"/>
      <c r="F8" s="135"/>
      <c r="G8" s="135"/>
      <c r="H8" s="135"/>
      <c r="I8" s="135"/>
      <c r="J8" s="135"/>
      <c r="K8" s="136"/>
      <c r="L8" s="136"/>
      <c r="M8" s="136"/>
      <c r="N8" s="136"/>
      <c r="O8" s="136"/>
      <c r="P8" s="136"/>
      <c r="Q8" s="136"/>
      <c r="R8" s="136"/>
      <c r="S8" s="136"/>
      <c r="T8" s="136"/>
      <c r="U8" s="136"/>
      <c r="V8" s="136"/>
      <c r="W8" s="136"/>
      <c r="X8" s="136"/>
      <c r="Y8" s="136"/>
      <c r="Z8" s="136"/>
      <c r="AA8" s="136"/>
      <c r="AB8" s="136"/>
      <c r="AC8" s="136"/>
      <c r="AD8" s="136"/>
      <c r="AE8" s="136"/>
      <c r="AG8" s="135"/>
      <c r="AH8" s="136"/>
      <c r="AI8" s="136"/>
      <c r="AJ8" s="136"/>
      <c r="AK8" s="136"/>
      <c r="AL8" s="136"/>
      <c r="AM8" s="136"/>
      <c r="AN8" s="136"/>
      <c r="AO8" s="136"/>
    </row>
    <row r="9" spans="1:63" ht="30" customHeight="1" x14ac:dyDescent="0.25">
      <c r="A9" s="613" t="s">
        <v>90</v>
      </c>
      <c r="B9" s="183" t="s">
        <v>39</v>
      </c>
      <c r="C9" s="183" t="s">
        <v>40</v>
      </c>
      <c r="D9" s="615" t="s">
        <v>41</v>
      </c>
      <c r="E9" s="616"/>
      <c r="F9" s="183" t="s">
        <v>42</v>
      </c>
      <c r="G9" s="183" t="s">
        <v>43</v>
      </c>
      <c r="H9" s="615" t="s">
        <v>44</v>
      </c>
      <c r="I9" s="616"/>
      <c r="J9" s="183" t="s">
        <v>45</v>
      </c>
      <c r="K9" s="183" t="s">
        <v>46</v>
      </c>
      <c r="L9" s="615" t="s">
        <v>47</v>
      </c>
      <c r="M9" s="616"/>
      <c r="N9" s="183" t="s">
        <v>48</v>
      </c>
      <c r="O9" s="183" t="s">
        <v>49</v>
      </c>
      <c r="P9" s="615" t="s">
        <v>50</v>
      </c>
      <c r="Q9" s="616"/>
      <c r="R9" s="615" t="s">
        <v>91</v>
      </c>
      <c r="S9" s="616"/>
      <c r="T9" s="615" t="s">
        <v>289</v>
      </c>
      <c r="U9" s="618"/>
      <c r="V9" s="618"/>
      <c r="W9" s="618"/>
      <c r="X9" s="618"/>
      <c r="Y9" s="616"/>
      <c r="Z9" s="615" t="s">
        <v>288</v>
      </c>
      <c r="AA9" s="618"/>
      <c r="AB9" s="618"/>
      <c r="AC9" s="618"/>
      <c r="AD9" s="618"/>
      <c r="AE9" s="616"/>
      <c r="AG9" s="613" t="s">
        <v>90</v>
      </c>
      <c r="AH9" s="183" t="s">
        <v>39</v>
      </c>
      <c r="AI9" s="183" t="s">
        <v>40</v>
      </c>
      <c r="AJ9" s="615" t="s">
        <v>41</v>
      </c>
      <c r="AK9" s="616"/>
      <c r="AL9" s="183" t="s">
        <v>42</v>
      </c>
      <c r="AM9" s="183" t="s">
        <v>43</v>
      </c>
      <c r="AN9" s="615" t="s">
        <v>44</v>
      </c>
      <c r="AO9" s="616"/>
      <c r="AP9" s="183" t="s">
        <v>45</v>
      </c>
      <c r="AQ9" s="183" t="s">
        <v>46</v>
      </c>
      <c r="AR9" s="615" t="s">
        <v>47</v>
      </c>
      <c r="AS9" s="616"/>
      <c r="AT9" s="183" t="s">
        <v>48</v>
      </c>
      <c r="AU9" s="183" t="s">
        <v>49</v>
      </c>
      <c r="AV9" s="615" t="s">
        <v>50</v>
      </c>
      <c r="AW9" s="616"/>
      <c r="AX9" s="615" t="s">
        <v>91</v>
      </c>
      <c r="AY9" s="616"/>
      <c r="AZ9" s="615" t="s">
        <v>289</v>
      </c>
      <c r="BA9" s="618"/>
      <c r="BB9" s="618"/>
      <c r="BC9" s="618"/>
      <c r="BD9" s="618"/>
      <c r="BE9" s="616"/>
      <c r="BF9" s="615" t="s">
        <v>288</v>
      </c>
      <c r="BG9" s="618"/>
      <c r="BH9" s="618"/>
      <c r="BI9" s="618"/>
      <c r="BJ9" s="618"/>
      <c r="BK9" s="616"/>
    </row>
    <row r="10" spans="1:63" ht="36" customHeight="1" x14ac:dyDescent="0.25">
      <c r="A10" s="614"/>
      <c r="B10" s="120" t="s">
        <v>372</v>
      </c>
      <c r="C10" s="120" t="s">
        <v>372</v>
      </c>
      <c r="D10" s="120" t="s">
        <v>372</v>
      </c>
      <c r="E10" s="120" t="s">
        <v>373</v>
      </c>
      <c r="F10" s="120" t="s">
        <v>372</v>
      </c>
      <c r="G10" s="120" t="s">
        <v>372</v>
      </c>
      <c r="H10" s="120" t="s">
        <v>372</v>
      </c>
      <c r="I10" s="120" t="s">
        <v>373</v>
      </c>
      <c r="J10" s="120" t="s">
        <v>372</v>
      </c>
      <c r="K10" s="120" t="s">
        <v>372</v>
      </c>
      <c r="L10" s="120" t="s">
        <v>372</v>
      </c>
      <c r="M10" s="120" t="s">
        <v>373</v>
      </c>
      <c r="N10" s="120" t="s">
        <v>372</v>
      </c>
      <c r="O10" s="120" t="s">
        <v>372</v>
      </c>
      <c r="P10" s="120" t="s">
        <v>372</v>
      </c>
      <c r="Q10" s="120" t="s">
        <v>373</v>
      </c>
      <c r="R10" s="120" t="s">
        <v>372</v>
      </c>
      <c r="S10" s="120" t="s">
        <v>373</v>
      </c>
      <c r="T10" s="177" t="s">
        <v>393</v>
      </c>
      <c r="U10" s="177" t="s">
        <v>394</v>
      </c>
      <c r="V10" s="177" t="s">
        <v>395</v>
      </c>
      <c r="W10" s="177" t="s">
        <v>305</v>
      </c>
      <c r="X10" s="178" t="s">
        <v>396</v>
      </c>
      <c r="Y10" s="177" t="s">
        <v>304</v>
      </c>
      <c r="Z10" s="120" t="s">
        <v>387</v>
      </c>
      <c r="AA10" s="137" t="s">
        <v>388</v>
      </c>
      <c r="AB10" s="120" t="s">
        <v>389</v>
      </c>
      <c r="AC10" s="120" t="s">
        <v>390</v>
      </c>
      <c r="AD10" s="120" t="s">
        <v>391</v>
      </c>
      <c r="AE10" s="120" t="s">
        <v>392</v>
      </c>
      <c r="AG10" s="614"/>
      <c r="AH10" s="120" t="s">
        <v>372</v>
      </c>
      <c r="AI10" s="120" t="s">
        <v>372</v>
      </c>
      <c r="AJ10" s="120" t="s">
        <v>372</v>
      </c>
      <c r="AK10" s="120" t="s">
        <v>373</v>
      </c>
      <c r="AL10" s="120" t="s">
        <v>372</v>
      </c>
      <c r="AM10" s="120" t="s">
        <v>372</v>
      </c>
      <c r="AN10" s="120" t="s">
        <v>372</v>
      </c>
      <c r="AO10" s="120" t="s">
        <v>373</v>
      </c>
      <c r="AP10" s="120" t="s">
        <v>372</v>
      </c>
      <c r="AQ10" s="120" t="s">
        <v>372</v>
      </c>
      <c r="AR10" s="120" t="s">
        <v>372</v>
      </c>
      <c r="AS10" s="120" t="s">
        <v>373</v>
      </c>
      <c r="AT10" s="120" t="s">
        <v>372</v>
      </c>
      <c r="AU10" s="120" t="s">
        <v>372</v>
      </c>
      <c r="AV10" s="120" t="s">
        <v>372</v>
      </c>
      <c r="AW10" s="120" t="s">
        <v>373</v>
      </c>
      <c r="AX10" s="120" t="s">
        <v>372</v>
      </c>
      <c r="AY10" s="120" t="s">
        <v>373</v>
      </c>
      <c r="AZ10" s="177" t="s">
        <v>393</v>
      </c>
      <c r="BA10" s="177" t="s">
        <v>394</v>
      </c>
      <c r="BB10" s="177" t="s">
        <v>395</v>
      </c>
      <c r="BC10" s="177" t="s">
        <v>305</v>
      </c>
      <c r="BD10" s="178" t="s">
        <v>396</v>
      </c>
      <c r="BE10" s="177" t="s">
        <v>304</v>
      </c>
      <c r="BF10" s="175" t="s">
        <v>387</v>
      </c>
      <c r="BG10" s="176" t="s">
        <v>388</v>
      </c>
      <c r="BH10" s="175" t="s">
        <v>389</v>
      </c>
      <c r="BI10" s="175" t="s">
        <v>390</v>
      </c>
      <c r="BJ10" s="175" t="s">
        <v>391</v>
      </c>
      <c r="BK10" s="175" t="s">
        <v>392</v>
      </c>
    </row>
    <row r="11" spans="1:63" x14ac:dyDescent="0.25">
      <c r="A11" s="138" t="s">
        <v>92</v>
      </c>
      <c r="B11" s="138"/>
      <c r="C11" s="138"/>
      <c r="D11" s="138"/>
      <c r="E11" s="189"/>
      <c r="F11" s="138"/>
      <c r="G11" s="138"/>
      <c r="H11" s="138"/>
      <c r="I11" s="189"/>
      <c r="J11" s="138"/>
      <c r="K11" s="138"/>
      <c r="L11" s="138"/>
      <c r="M11" s="189"/>
      <c r="N11" s="138"/>
      <c r="O11" s="138"/>
      <c r="P11" s="138"/>
      <c r="Q11" s="189"/>
      <c r="R11" s="180">
        <f t="shared" ref="R11:R31" si="0">B11+C11+D11+F11+G11+H11+J11+K11+L11+N11+O11+P11</f>
        <v>0</v>
      </c>
      <c r="S11" s="145">
        <f>+E11+I11+M11+Q11</f>
        <v>0</v>
      </c>
      <c r="T11" s="179"/>
      <c r="U11" s="179"/>
      <c r="V11" s="179"/>
      <c r="W11" s="179"/>
      <c r="X11" s="179"/>
      <c r="Y11" s="140"/>
      <c r="Z11" s="140"/>
      <c r="AA11" s="140"/>
      <c r="AB11" s="140"/>
      <c r="AC11" s="140"/>
      <c r="AD11" s="140"/>
      <c r="AE11" s="141"/>
      <c r="AG11" s="138" t="s">
        <v>92</v>
      </c>
      <c r="AH11" s="138"/>
      <c r="AI11" s="138"/>
      <c r="AJ11" s="138"/>
      <c r="AK11" s="189"/>
      <c r="AL11" s="138"/>
      <c r="AM11" s="138"/>
      <c r="AN11" s="138"/>
      <c r="AO11" s="189"/>
      <c r="AP11" s="138"/>
      <c r="AQ11" s="138"/>
      <c r="AR11" s="138"/>
      <c r="AS11" s="189"/>
      <c r="AT11" s="138"/>
      <c r="AU11" s="138"/>
      <c r="AV11" s="138"/>
      <c r="AW11" s="189"/>
      <c r="AX11" s="180">
        <f t="shared" ref="AX11:AX31" si="1">AH11+AI11+AJ11+AL11+AM11+AN11+AP11+AQ11+AR11+AT11+AU11+AV11</f>
        <v>0</v>
      </c>
      <c r="AY11" s="145">
        <f>+AK11+AO11+AS11+AW11</f>
        <v>0</v>
      </c>
      <c r="AZ11" s="140"/>
      <c r="BA11" s="140"/>
      <c r="BB11" s="140"/>
      <c r="BC11" s="140"/>
      <c r="BD11" s="140"/>
      <c r="BE11" s="140"/>
      <c r="BF11" s="140"/>
      <c r="BG11" s="140"/>
      <c r="BH11" s="140"/>
      <c r="BI11" s="140"/>
      <c r="BJ11" s="140"/>
      <c r="BK11" s="141"/>
    </row>
    <row r="12" spans="1:63" x14ac:dyDescent="0.25">
      <c r="A12" s="138" t="s">
        <v>93</v>
      </c>
      <c r="B12" s="138"/>
      <c r="C12" s="138"/>
      <c r="D12" s="138"/>
      <c r="E12" s="189"/>
      <c r="F12" s="138"/>
      <c r="G12" s="138"/>
      <c r="H12" s="138"/>
      <c r="I12" s="189"/>
      <c r="J12" s="138"/>
      <c r="K12" s="138"/>
      <c r="L12" s="138"/>
      <c r="M12" s="189"/>
      <c r="N12" s="138"/>
      <c r="O12" s="138"/>
      <c r="P12" s="138"/>
      <c r="Q12" s="189"/>
      <c r="R12" s="180">
        <f t="shared" si="0"/>
        <v>0</v>
      </c>
      <c r="S12" s="145">
        <f t="shared" ref="S12:S31" si="2">+E12+I12+M12+Q12</f>
        <v>0</v>
      </c>
      <c r="T12" s="179"/>
      <c r="U12" s="179"/>
      <c r="V12" s="179"/>
      <c r="W12" s="179"/>
      <c r="X12" s="179"/>
      <c r="Y12" s="140"/>
      <c r="Z12" s="140"/>
      <c r="AA12" s="140"/>
      <c r="AB12" s="140"/>
      <c r="AC12" s="140"/>
      <c r="AD12" s="140"/>
      <c r="AE12" s="140"/>
      <c r="AG12" s="138" t="s">
        <v>93</v>
      </c>
      <c r="AH12" s="138"/>
      <c r="AI12" s="138"/>
      <c r="AJ12" s="138"/>
      <c r="AK12" s="189"/>
      <c r="AL12" s="138"/>
      <c r="AM12" s="138"/>
      <c r="AN12" s="138"/>
      <c r="AO12" s="189"/>
      <c r="AP12" s="138"/>
      <c r="AQ12" s="138"/>
      <c r="AR12" s="138"/>
      <c r="AS12" s="189"/>
      <c r="AT12" s="138"/>
      <c r="AU12" s="138"/>
      <c r="AV12" s="138"/>
      <c r="AW12" s="189"/>
      <c r="AX12" s="180">
        <f t="shared" si="1"/>
        <v>0</v>
      </c>
      <c r="AY12" s="145">
        <f t="shared" ref="AY12:AY31" si="3">+AK12+AO12+AS12+AW12</f>
        <v>0</v>
      </c>
      <c r="AZ12" s="140"/>
      <c r="BA12" s="140"/>
      <c r="BB12" s="140"/>
      <c r="BC12" s="140"/>
      <c r="BD12" s="140"/>
      <c r="BE12" s="140"/>
      <c r="BF12" s="140"/>
      <c r="BG12" s="140"/>
      <c r="BH12" s="140"/>
      <c r="BI12" s="140"/>
      <c r="BJ12" s="140"/>
      <c r="BK12" s="140"/>
    </row>
    <row r="13" spans="1:63" x14ac:dyDescent="0.25">
      <c r="A13" s="138" t="s">
        <v>94</v>
      </c>
      <c r="B13" s="138"/>
      <c r="C13" s="138"/>
      <c r="D13" s="138"/>
      <c r="E13" s="189"/>
      <c r="F13" s="138"/>
      <c r="G13" s="138"/>
      <c r="H13" s="138"/>
      <c r="I13" s="189"/>
      <c r="J13" s="138"/>
      <c r="K13" s="138"/>
      <c r="L13" s="138"/>
      <c r="M13" s="189"/>
      <c r="N13" s="138"/>
      <c r="O13" s="138"/>
      <c r="P13" s="138"/>
      <c r="Q13" s="189"/>
      <c r="R13" s="180">
        <f t="shared" si="0"/>
        <v>0</v>
      </c>
      <c r="S13" s="145">
        <f t="shared" si="2"/>
        <v>0</v>
      </c>
      <c r="T13" s="179"/>
      <c r="U13" s="179"/>
      <c r="V13" s="179"/>
      <c r="W13" s="179"/>
      <c r="X13" s="179"/>
      <c r="Y13" s="140"/>
      <c r="Z13" s="140"/>
      <c r="AA13" s="140"/>
      <c r="AB13" s="140"/>
      <c r="AC13" s="140"/>
      <c r="AD13" s="140"/>
      <c r="AE13" s="140"/>
      <c r="AG13" s="138" t="s">
        <v>94</v>
      </c>
      <c r="AH13" s="138"/>
      <c r="AI13" s="138"/>
      <c r="AJ13" s="138"/>
      <c r="AK13" s="189"/>
      <c r="AL13" s="138"/>
      <c r="AM13" s="138"/>
      <c r="AN13" s="138"/>
      <c r="AO13" s="189"/>
      <c r="AP13" s="138"/>
      <c r="AQ13" s="138"/>
      <c r="AR13" s="138"/>
      <c r="AS13" s="189"/>
      <c r="AT13" s="138"/>
      <c r="AU13" s="138"/>
      <c r="AV13" s="138"/>
      <c r="AW13" s="189"/>
      <c r="AX13" s="180">
        <f t="shared" si="1"/>
        <v>0</v>
      </c>
      <c r="AY13" s="145">
        <f t="shared" si="3"/>
        <v>0</v>
      </c>
      <c r="AZ13" s="140"/>
      <c r="BA13" s="140"/>
      <c r="BB13" s="140"/>
      <c r="BC13" s="140"/>
      <c r="BD13" s="140"/>
      <c r="BE13" s="140"/>
      <c r="BF13" s="140"/>
      <c r="BG13" s="140"/>
      <c r="BH13" s="140"/>
      <c r="BI13" s="140"/>
      <c r="BJ13" s="140"/>
      <c r="BK13" s="140"/>
    </row>
    <row r="14" spans="1:63" x14ac:dyDescent="0.25">
      <c r="A14" s="138" t="s">
        <v>95</v>
      </c>
      <c r="B14" s="138"/>
      <c r="C14" s="138"/>
      <c r="D14" s="138"/>
      <c r="E14" s="189"/>
      <c r="F14" s="138"/>
      <c r="G14" s="138"/>
      <c r="H14" s="138"/>
      <c r="I14" s="189"/>
      <c r="J14" s="138"/>
      <c r="K14" s="138"/>
      <c r="L14" s="138"/>
      <c r="M14" s="189"/>
      <c r="N14" s="138"/>
      <c r="O14" s="138"/>
      <c r="P14" s="138"/>
      <c r="Q14" s="189"/>
      <c r="R14" s="180">
        <f t="shared" si="0"/>
        <v>0</v>
      </c>
      <c r="S14" s="145">
        <f t="shared" si="2"/>
        <v>0</v>
      </c>
      <c r="T14" s="179"/>
      <c r="U14" s="179"/>
      <c r="V14" s="179"/>
      <c r="W14" s="179"/>
      <c r="X14" s="179"/>
      <c r="Y14" s="140"/>
      <c r="Z14" s="140"/>
      <c r="AA14" s="140"/>
      <c r="AB14" s="140"/>
      <c r="AC14" s="140"/>
      <c r="AD14" s="140"/>
      <c r="AE14" s="140"/>
      <c r="AG14" s="138" t="s">
        <v>95</v>
      </c>
      <c r="AH14" s="138"/>
      <c r="AI14" s="138"/>
      <c r="AJ14" s="138"/>
      <c r="AK14" s="189"/>
      <c r="AL14" s="138"/>
      <c r="AM14" s="138"/>
      <c r="AN14" s="138"/>
      <c r="AO14" s="189"/>
      <c r="AP14" s="138"/>
      <c r="AQ14" s="138"/>
      <c r="AR14" s="138"/>
      <c r="AS14" s="189"/>
      <c r="AT14" s="138"/>
      <c r="AU14" s="138"/>
      <c r="AV14" s="138"/>
      <c r="AW14" s="189"/>
      <c r="AX14" s="180">
        <f t="shared" si="1"/>
        <v>0</v>
      </c>
      <c r="AY14" s="145">
        <f t="shared" si="3"/>
        <v>0</v>
      </c>
      <c r="AZ14" s="140"/>
      <c r="BA14" s="140"/>
      <c r="BB14" s="140"/>
      <c r="BC14" s="140"/>
      <c r="BD14" s="140"/>
      <c r="BE14" s="140"/>
      <c r="BF14" s="140"/>
      <c r="BG14" s="140"/>
      <c r="BH14" s="140"/>
      <c r="BI14" s="140"/>
      <c r="BJ14" s="140"/>
      <c r="BK14" s="140"/>
    </row>
    <row r="15" spans="1:63" x14ac:dyDescent="0.25">
      <c r="A15" s="138" t="s">
        <v>96</v>
      </c>
      <c r="B15" s="138"/>
      <c r="C15" s="138"/>
      <c r="D15" s="138"/>
      <c r="E15" s="189"/>
      <c r="F15" s="138"/>
      <c r="G15" s="138"/>
      <c r="H15" s="138"/>
      <c r="I15" s="189"/>
      <c r="J15" s="138"/>
      <c r="K15" s="138"/>
      <c r="L15" s="138"/>
      <c r="M15" s="189"/>
      <c r="N15" s="138"/>
      <c r="O15" s="138"/>
      <c r="P15" s="138"/>
      <c r="Q15" s="189"/>
      <c r="R15" s="180">
        <f t="shared" si="0"/>
        <v>0</v>
      </c>
      <c r="S15" s="145">
        <f t="shared" si="2"/>
        <v>0</v>
      </c>
      <c r="T15" s="179"/>
      <c r="U15" s="179"/>
      <c r="V15" s="179"/>
      <c r="W15" s="179"/>
      <c r="X15" s="179"/>
      <c r="Y15" s="140"/>
      <c r="Z15" s="140"/>
      <c r="AA15" s="140"/>
      <c r="AB15" s="140"/>
      <c r="AC15" s="140"/>
      <c r="AD15" s="140"/>
      <c r="AE15" s="140"/>
      <c r="AG15" s="138" t="s">
        <v>96</v>
      </c>
      <c r="AH15" s="138"/>
      <c r="AI15" s="138"/>
      <c r="AJ15" s="138"/>
      <c r="AK15" s="189"/>
      <c r="AL15" s="138"/>
      <c r="AM15" s="138"/>
      <c r="AN15" s="138"/>
      <c r="AO15" s="189"/>
      <c r="AP15" s="138"/>
      <c r="AQ15" s="138"/>
      <c r="AR15" s="138"/>
      <c r="AS15" s="189"/>
      <c r="AT15" s="138"/>
      <c r="AU15" s="138"/>
      <c r="AV15" s="138"/>
      <c r="AW15" s="189"/>
      <c r="AX15" s="180">
        <f t="shared" si="1"/>
        <v>0</v>
      </c>
      <c r="AY15" s="145">
        <f t="shared" si="3"/>
        <v>0</v>
      </c>
      <c r="AZ15" s="140"/>
      <c r="BA15" s="140"/>
      <c r="BB15" s="140"/>
      <c r="BC15" s="140"/>
      <c r="BD15" s="140"/>
      <c r="BE15" s="140"/>
      <c r="BF15" s="140"/>
      <c r="BG15" s="140"/>
      <c r="BH15" s="140"/>
      <c r="BI15" s="140"/>
      <c r="BJ15" s="140"/>
      <c r="BK15" s="140"/>
    </row>
    <row r="16" spans="1:63" x14ac:dyDescent="0.25">
      <c r="A16" s="138" t="s">
        <v>97</v>
      </c>
      <c r="B16" s="138"/>
      <c r="C16" s="138"/>
      <c r="D16" s="138"/>
      <c r="E16" s="189"/>
      <c r="F16" s="138"/>
      <c r="G16" s="138"/>
      <c r="H16" s="138"/>
      <c r="I16" s="189"/>
      <c r="J16" s="138"/>
      <c r="K16" s="138"/>
      <c r="L16" s="138"/>
      <c r="M16" s="189"/>
      <c r="N16" s="138"/>
      <c r="O16" s="138"/>
      <c r="P16" s="138"/>
      <c r="Q16" s="189"/>
      <c r="R16" s="180">
        <f t="shared" si="0"/>
        <v>0</v>
      </c>
      <c r="S16" s="145">
        <f t="shared" si="2"/>
        <v>0</v>
      </c>
      <c r="T16" s="179"/>
      <c r="U16" s="179"/>
      <c r="V16" s="179"/>
      <c r="W16" s="179"/>
      <c r="X16" s="179"/>
      <c r="Y16" s="140"/>
      <c r="Z16" s="140"/>
      <c r="AA16" s="140"/>
      <c r="AB16" s="140"/>
      <c r="AC16" s="140"/>
      <c r="AD16" s="140"/>
      <c r="AE16" s="140"/>
      <c r="AG16" s="138" t="s">
        <v>97</v>
      </c>
      <c r="AH16" s="138"/>
      <c r="AI16" s="138"/>
      <c r="AJ16" s="138"/>
      <c r="AK16" s="189"/>
      <c r="AL16" s="138"/>
      <c r="AM16" s="138"/>
      <c r="AN16" s="138"/>
      <c r="AO16" s="189"/>
      <c r="AP16" s="138"/>
      <c r="AQ16" s="138"/>
      <c r="AR16" s="138"/>
      <c r="AS16" s="189"/>
      <c r="AT16" s="138"/>
      <c r="AU16" s="138"/>
      <c r="AV16" s="138"/>
      <c r="AW16" s="189"/>
      <c r="AX16" s="180">
        <f t="shared" si="1"/>
        <v>0</v>
      </c>
      <c r="AY16" s="145">
        <f t="shared" si="3"/>
        <v>0</v>
      </c>
      <c r="AZ16" s="140"/>
      <c r="BA16" s="140"/>
      <c r="BB16" s="140"/>
      <c r="BC16" s="140"/>
      <c r="BD16" s="140"/>
      <c r="BE16" s="140"/>
      <c r="BF16" s="140"/>
      <c r="BG16" s="140"/>
      <c r="BH16" s="140"/>
      <c r="BI16" s="140"/>
      <c r="BJ16" s="140"/>
      <c r="BK16" s="140"/>
    </row>
    <row r="17" spans="1:63" x14ac:dyDescent="0.25">
      <c r="A17" s="138" t="s">
        <v>98</v>
      </c>
      <c r="B17" s="138"/>
      <c r="C17" s="138"/>
      <c r="D17" s="138"/>
      <c r="E17" s="189"/>
      <c r="F17" s="138"/>
      <c r="G17" s="138"/>
      <c r="H17" s="138"/>
      <c r="I17" s="189"/>
      <c r="J17" s="138"/>
      <c r="K17" s="138"/>
      <c r="L17" s="138"/>
      <c r="M17" s="189"/>
      <c r="N17" s="138"/>
      <c r="O17" s="138"/>
      <c r="P17" s="138"/>
      <c r="Q17" s="189"/>
      <c r="R17" s="180">
        <f t="shared" si="0"/>
        <v>0</v>
      </c>
      <c r="S17" s="145">
        <f t="shared" si="2"/>
        <v>0</v>
      </c>
      <c r="T17" s="179"/>
      <c r="U17" s="179"/>
      <c r="V17" s="179"/>
      <c r="W17" s="179"/>
      <c r="X17" s="179"/>
      <c r="Y17" s="140"/>
      <c r="Z17" s="140"/>
      <c r="AA17" s="140"/>
      <c r="AB17" s="140"/>
      <c r="AC17" s="140"/>
      <c r="AD17" s="140"/>
      <c r="AE17" s="140"/>
      <c r="AG17" s="138" t="s">
        <v>98</v>
      </c>
      <c r="AH17" s="138"/>
      <c r="AI17" s="138"/>
      <c r="AJ17" s="138"/>
      <c r="AK17" s="189"/>
      <c r="AL17" s="138"/>
      <c r="AM17" s="138"/>
      <c r="AN17" s="138"/>
      <c r="AO17" s="189"/>
      <c r="AP17" s="138"/>
      <c r="AQ17" s="138"/>
      <c r="AR17" s="138"/>
      <c r="AS17" s="189"/>
      <c r="AT17" s="138"/>
      <c r="AU17" s="138"/>
      <c r="AV17" s="138"/>
      <c r="AW17" s="189"/>
      <c r="AX17" s="180">
        <f t="shared" si="1"/>
        <v>0</v>
      </c>
      <c r="AY17" s="145">
        <f t="shared" si="3"/>
        <v>0</v>
      </c>
      <c r="AZ17" s="140"/>
      <c r="BA17" s="140"/>
      <c r="BB17" s="140"/>
      <c r="BC17" s="140"/>
      <c r="BD17" s="140"/>
      <c r="BE17" s="140"/>
      <c r="BF17" s="140"/>
      <c r="BG17" s="140"/>
      <c r="BH17" s="140"/>
      <c r="BI17" s="140"/>
      <c r="BJ17" s="140"/>
      <c r="BK17" s="140"/>
    </row>
    <row r="18" spans="1:63" x14ac:dyDescent="0.25">
      <c r="A18" s="138" t="s">
        <v>99</v>
      </c>
      <c r="B18" s="138"/>
      <c r="C18" s="138"/>
      <c r="D18" s="138"/>
      <c r="E18" s="189"/>
      <c r="F18" s="138"/>
      <c r="G18" s="138"/>
      <c r="H18" s="138"/>
      <c r="I18" s="189"/>
      <c r="J18" s="138"/>
      <c r="K18" s="138"/>
      <c r="L18" s="138"/>
      <c r="M18" s="189"/>
      <c r="N18" s="138"/>
      <c r="O18" s="138"/>
      <c r="P18" s="138"/>
      <c r="Q18" s="189"/>
      <c r="R18" s="180">
        <f t="shared" si="0"/>
        <v>0</v>
      </c>
      <c r="S18" s="145">
        <f t="shared" si="2"/>
        <v>0</v>
      </c>
      <c r="T18" s="179"/>
      <c r="U18" s="179"/>
      <c r="V18" s="179"/>
      <c r="W18" s="179"/>
      <c r="X18" s="179"/>
      <c r="Y18" s="140"/>
      <c r="Z18" s="140"/>
      <c r="AA18" s="140"/>
      <c r="AB18" s="140"/>
      <c r="AC18" s="140"/>
      <c r="AD18" s="140"/>
      <c r="AE18" s="140"/>
      <c r="AG18" s="138" t="s">
        <v>99</v>
      </c>
      <c r="AH18" s="138"/>
      <c r="AI18" s="138"/>
      <c r="AJ18" s="138"/>
      <c r="AK18" s="189"/>
      <c r="AL18" s="138"/>
      <c r="AM18" s="138"/>
      <c r="AN18" s="138"/>
      <c r="AO18" s="189"/>
      <c r="AP18" s="138"/>
      <c r="AQ18" s="138"/>
      <c r="AR18" s="138"/>
      <c r="AS18" s="189"/>
      <c r="AT18" s="138"/>
      <c r="AU18" s="138"/>
      <c r="AV18" s="138"/>
      <c r="AW18" s="189"/>
      <c r="AX18" s="180">
        <f t="shared" si="1"/>
        <v>0</v>
      </c>
      <c r="AY18" s="145">
        <f t="shared" si="3"/>
        <v>0</v>
      </c>
      <c r="AZ18" s="140"/>
      <c r="BA18" s="140"/>
      <c r="BB18" s="140"/>
      <c r="BC18" s="140"/>
      <c r="BD18" s="140"/>
      <c r="BE18" s="140"/>
      <c r="BF18" s="140"/>
      <c r="BG18" s="140"/>
      <c r="BH18" s="140"/>
      <c r="BI18" s="140"/>
      <c r="BJ18" s="140"/>
      <c r="BK18" s="140"/>
    </row>
    <row r="19" spans="1:63" x14ac:dyDescent="0.25">
      <c r="A19" s="138" t="s">
        <v>100</v>
      </c>
      <c r="B19" s="138"/>
      <c r="C19" s="138"/>
      <c r="D19" s="138"/>
      <c r="E19" s="189"/>
      <c r="F19" s="138"/>
      <c r="G19" s="138"/>
      <c r="H19" s="138"/>
      <c r="I19" s="189"/>
      <c r="J19" s="138"/>
      <c r="K19" s="138"/>
      <c r="L19" s="138"/>
      <c r="M19" s="189"/>
      <c r="N19" s="138"/>
      <c r="O19" s="138"/>
      <c r="P19" s="138"/>
      <c r="Q19" s="189"/>
      <c r="R19" s="180">
        <f t="shared" si="0"/>
        <v>0</v>
      </c>
      <c r="S19" s="145">
        <f t="shared" si="2"/>
        <v>0</v>
      </c>
      <c r="T19" s="179"/>
      <c r="U19" s="179"/>
      <c r="V19" s="179"/>
      <c r="W19" s="179"/>
      <c r="X19" s="179"/>
      <c r="Y19" s="140"/>
      <c r="Z19" s="140"/>
      <c r="AA19" s="140"/>
      <c r="AB19" s="140"/>
      <c r="AC19" s="140"/>
      <c r="AD19" s="140"/>
      <c r="AE19" s="140"/>
      <c r="AG19" s="138" t="s">
        <v>100</v>
      </c>
      <c r="AH19" s="138"/>
      <c r="AI19" s="138"/>
      <c r="AJ19" s="138"/>
      <c r="AK19" s="189"/>
      <c r="AL19" s="138"/>
      <c r="AM19" s="138"/>
      <c r="AN19" s="138"/>
      <c r="AO19" s="189"/>
      <c r="AP19" s="138"/>
      <c r="AQ19" s="138"/>
      <c r="AR19" s="138"/>
      <c r="AS19" s="189"/>
      <c r="AT19" s="138"/>
      <c r="AU19" s="138"/>
      <c r="AV19" s="138"/>
      <c r="AW19" s="189"/>
      <c r="AX19" s="180">
        <f t="shared" si="1"/>
        <v>0</v>
      </c>
      <c r="AY19" s="145">
        <f t="shared" si="3"/>
        <v>0</v>
      </c>
      <c r="AZ19" s="140"/>
      <c r="BA19" s="140"/>
      <c r="BB19" s="140"/>
      <c r="BC19" s="140"/>
      <c r="BD19" s="140"/>
      <c r="BE19" s="140"/>
      <c r="BF19" s="140"/>
      <c r="BG19" s="140"/>
      <c r="BH19" s="140"/>
      <c r="BI19" s="138"/>
      <c r="BJ19" s="138"/>
      <c r="BK19" s="138"/>
    </row>
    <row r="20" spans="1:63" x14ac:dyDescent="0.25">
      <c r="A20" s="138" t="s">
        <v>101</v>
      </c>
      <c r="B20" s="138"/>
      <c r="C20" s="138"/>
      <c r="D20" s="138"/>
      <c r="E20" s="189"/>
      <c r="F20" s="138"/>
      <c r="G20" s="138"/>
      <c r="H20" s="138"/>
      <c r="I20" s="189"/>
      <c r="J20" s="138"/>
      <c r="K20" s="138"/>
      <c r="L20" s="138"/>
      <c r="M20" s="189"/>
      <c r="N20" s="138"/>
      <c r="O20" s="138"/>
      <c r="P20" s="138"/>
      <c r="Q20" s="189"/>
      <c r="R20" s="180">
        <f t="shared" si="0"/>
        <v>0</v>
      </c>
      <c r="S20" s="145">
        <f t="shared" si="2"/>
        <v>0</v>
      </c>
      <c r="T20" s="179"/>
      <c r="U20" s="179"/>
      <c r="V20" s="179"/>
      <c r="W20" s="179"/>
      <c r="X20" s="179"/>
      <c r="Y20" s="140"/>
      <c r="Z20" s="140"/>
      <c r="AA20" s="140"/>
      <c r="AB20" s="140"/>
      <c r="AC20" s="140"/>
      <c r="AD20" s="140"/>
      <c r="AE20" s="140"/>
      <c r="AG20" s="138" t="s">
        <v>101</v>
      </c>
      <c r="AH20" s="138"/>
      <c r="AI20" s="138"/>
      <c r="AJ20" s="138"/>
      <c r="AK20" s="189"/>
      <c r="AL20" s="138"/>
      <c r="AM20" s="138"/>
      <c r="AN20" s="138"/>
      <c r="AO20" s="189"/>
      <c r="AP20" s="138"/>
      <c r="AQ20" s="138"/>
      <c r="AR20" s="138"/>
      <c r="AS20" s="189"/>
      <c r="AT20" s="138"/>
      <c r="AU20" s="138"/>
      <c r="AV20" s="138"/>
      <c r="AW20" s="189"/>
      <c r="AX20" s="180">
        <f t="shared" si="1"/>
        <v>0</v>
      </c>
      <c r="AY20" s="145">
        <f t="shared" si="3"/>
        <v>0</v>
      </c>
      <c r="AZ20" s="140"/>
      <c r="BA20" s="140"/>
      <c r="BB20" s="140"/>
      <c r="BC20" s="140"/>
      <c r="BD20" s="140"/>
      <c r="BE20" s="140"/>
      <c r="BF20" s="140"/>
      <c r="BG20" s="140"/>
      <c r="BH20" s="140"/>
      <c r="BI20" s="138"/>
      <c r="BJ20" s="138"/>
      <c r="BK20" s="138"/>
    </row>
    <row r="21" spans="1:63" x14ac:dyDescent="0.25">
      <c r="A21" s="138" t="s">
        <v>102</v>
      </c>
      <c r="B21" s="138"/>
      <c r="C21" s="138"/>
      <c r="D21" s="138"/>
      <c r="E21" s="189"/>
      <c r="F21" s="138"/>
      <c r="G21" s="138"/>
      <c r="H21" s="138"/>
      <c r="I21" s="189"/>
      <c r="J21" s="138"/>
      <c r="K21" s="138"/>
      <c r="L21" s="138"/>
      <c r="M21" s="189"/>
      <c r="N21" s="138"/>
      <c r="O21" s="138"/>
      <c r="P21" s="138"/>
      <c r="Q21" s="189"/>
      <c r="R21" s="180">
        <f t="shared" si="0"/>
        <v>0</v>
      </c>
      <c r="S21" s="145">
        <f t="shared" si="2"/>
        <v>0</v>
      </c>
      <c r="T21" s="179"/>
      <c r="U21" s="179"/>
      <c r="V21" s="179"/>
      <c r="W21" s="179"/>
      <c r="X21" s="179"/>
      <c r="Y21" s="140"/>
      <c r="Z21" s="140"/>
      <c r="AA21" s="140"/>
      <c r="AB21" s="140"/>
      <c r="AC21" s="140"/>
      <c r="AD21" s="140"/>
      <c r="AE21" s="140"/>
      <c r="AG21" s="138" t="s">
        <v>102</v>
      </c>
      <c r="AH21" s="138"/>
      <c r="AI21" s="138"/>
      <c r="AJ21" s="138"/>
      <c r="AK21" s="189"/>
      <c r="AL21" s="138"/>
      <c r="AM21" s="138"/>
      <c r="AN21" s="138"/>
      <c r="AO21" s="189"/>
      <c r="AP21" s="138"/>
      <c r="AQ21" s="138"/>
      <c r="AR21" s="138"/>
      <c r="AS21" s="189"/>
      <c r="AT21" s="138"/>
      <c r="AU21" s="138"/>
      <c r="AV21" s="138"/>
      <c r="AW21" s="189"/>
      <c r="AX21" s="180">
        <f t="shared" si="1"/>
        <v>0</v>
      </c>
      <c r="AY21" s="145">
        <f t="shared" si="3"/>
        <v>0</v>
      </c>
      <c r="AZ21" s="140"/>
      <c r="BA21" s="140"/>
      <c r="BB21" s="140"/>
      <c r="BC21" s="140"/>
      <c r="BD21" s="140"/>
      <c r="BE21" s="140"/>
      <c r="BF21" s="140"/>
      <c r="BG21" s="140"/>
      <c r="BH21" s="140"/>
      <c r="BI21" s="138"/>
      <c r="BJ21" s="138"/>
      <c r="BK21" s="138"/>
    </row>
    <row r="22" spans="1:63" x14ac:dyDescent="0.25">
      <c r="A22" s="138" t="s">
        <v>103</v>
      </c>
      <c r="B22" s="138"/>
      <c r="C22" s="138"/>
      <c r="D22" s="138"/>
      <c r="E22" s="189"/>
      <c r="F22" s="138"/>
      <c r="G22" s="138"/>
      <c r="H22" s="138"/>
      <c r="I22" s="189"/>
      <c r="J22" s="138"/>
      <c r="K22" s="138"/>
      <c r="L22" s="138"/>
      <c r="M22" s="189"/>
      <c r="N22" s="138"/>
      <c r="O22" s="138"/>
      <c r="P22" s="138"/>
      <c r="Q22" s="189"/>
      <c r="R22" s="180">
        <f t="shared" si="0"/>
        <v>0</v>
      </c>
      <c r="S22" s="145">
        <f t="shared" si="2"/>
        <v>0</v>
      </c>
      <c r="T22" s="179"/>
      <c r="U22" s="179"/>
      <c r="V22" s="179"/>
      <c r="W22" s="179"/>
      <c r="X22" s="179"/>
      <c r="Y22" s="140"/>
      <c r="Z22" s="140"/>
      <c r="AA22" s="140"/>
      <c r="AB22" s="140"/>
      <c r="AC22" s="140"/>
      <c r="AD22" s="140"/>
      <c r="AE22" s="140"/>
      <c r="AG22" s="138" t="s">
        <v>103</v>
      </c>
      <c r="AH22" s="138"/>
      <c r="AI22" s="138"/>
      <c r="AJ22" s="138"/>
      <c r="AK22" s="189"/>
      <c r="AL22" s="138"/>
      <c r="AM22" s="138"/>
      <c r="AN22" s="138"/>
      <c r="AO22" s="189"/>
      <c r="AP22" s="138"/>
      <c r="AQ22" s="138"/>
      <c r="AR22" s="138"/>
      <c r="AS22" s="189"/>
      <c r="AT22" s="138"/>
      <c r="AU22" s="138"/>
      <c r="AV22" s="138"/>
      <c r="AW22" s="189"/>
      <c r="AX22" s="180">
        <f t="shared" si="1"/>
        <v>0</v>
      </c>
      <c r="AY22" s="145">
        <f t="shared" si="3"/>
        <v>0</v>
      </c>
      <c r="AZ22" s="140"/>
      <c r="BA22" s="140"/>
      <c r="BB22" s="140"/>
      <c r="BC22" s="140"/>
      <c r="BD22" s="140"/>
      <c r="BE22" s="140"/>
      <c r="BF22" s="140"/>
      <c r="BG22" s="140"/>
      <c r="BH22" s="140"/>
      <c r="BI22" s="140"/>
      <c r="BJ22" s="140"/>
      <c r="BK22" s="140"/>
    </row>
    <row r="23" spans="1:63" x14ac:dyDescent="0.25">
      <c r="A23" s="138" t="s">
        <v>104</v>
      </c>
      <c r="B23" s="138"/>
      <c r="C23" s="138"/>
      <c r="D23" s="138"/>
      <c r="E23" s="189"/>
      <c r="F23" s="138"/>
      <c r="G23" s="138"/>
      <c r="H23" s="138"/>
      <c r="I23" s="189"/>
      <c r="J23" s="138"/>
      <c r="K23" s="138"/>
      <c r="L23" s="138"/>
      <c r="M23" s="189"/>
      <c r="N23" s="138"/>
      <c r="O23" s="138"/>
      <c r="P23" s="138"/>
      <c r="Q23" s="189"/>
      <c r="R23" s="180">
        <f t="shared" si="0"/>
        <v>0</v>
      </c>
      <c r="S23" s="145">
        <f t="shared" si="2"/>
        <v>0</v>
      </c>
      <c r="T23" s="179"/>
      <c r="U23" s="179"/>
      <c r="V23" s="179"/>
      <c r="W23" s="179"/>
      <c r="X23" s="179"/>
      <c r="Y23" s="140"/>
      <c r="Z23" s="140"/>
      <c r="AA23" s="140"/>
      <c r="AB23" s="140"/>
      <c r="AC23" s="140"/>
      <c r="AD23" s="140"/>
      <c r="AE23" s="140"/>
      <c r="AG23" s="138" t="s">
        <v>104</v>
      </c>
      <c r="AH23" s="138"/>
      <c r="AI23" s="138"/>
      <c r="AJ23" s="138"/>
      <c r="AK23" s="189"/>
      <c r="AL23" s="138"/>
      <c r="AM23" s="138"/>
      <c r="AN23" s="138"/>
      <c r="AO23" s="189"/>
      <c r="AP23" s="138"/>
      <c r="AQ23" s="138"/>
      <c r="AR23" s="138"/>
      <c r="AS23" s="189"/>
      <c r="AT23" s="138"/>
      <c r="AU23" s="138"/>
      <c r="AV23" s="138"/>
      <c r="AW23" s="189"/>
      <c r="AX23" s="180">
        <f t="shared" si="1"/>
        <v>0</v>
      </c>
      <c r="AY23" s="145">
        <f t="shared" si="3"/>
        <v>0</v>
      </c>
      <c r="AZ23" s="140"/>
      <c r="BA23" s="140"/>
      <c r="BB23" s="140"/>
      <c r="BC23" s="140"/>
      <c r="BD23" s="140"/>
      <c r="BE23" s="140"/>
      <c r="BF23" s="140"/>
      <c r="BG23" s="140"/>
      <c r="BH23" s="140"/>
      <c r="BI23" s="140"/>
      <c r="BJ23" s="140"/>
      <c r="BK23" s="140"/>
    </row>
    <row r="24" spans="1:63" x14ac:dyDescent="0.25">
      <c r="A24" s="138" t="s">
        <v>105</v>
      </c>
      <c r="B24" s="138"/>
      <c r="C24" s="138"/>
      <c r="D24" s="138"/>
      <c r="E24" s="189"/>
      <c r="F24" s="138"/>
      <c r="G24" s="138"/>
      <c r="H24" s="138"/>
      <c r="I24" s="189"/>
      <c r="J24" s="138"/>
      <c r="K24" s="138"/>
      <c r="L24" s="138"/>
      <c r="M24" s="189"/>
      <c r="N24" s="138"/>
      <c r="O24" s="138"/>
      <c r="P24" s="138"/>
      <c r="Q24" s="189"/>
      <c r="R24" s="180">
        <f t="shared" si="0"/>
        <v>0</v>
      </c>
      <c r="S24" s="145">
        <f t="shared" si="2"/>
        <v>0</v>
      </c>
      <c r="T24" s="179"/>
      <c r="U24" s="179"/>
      <c r="V24" s="179"/>
      <c r="W24" s="179"/>
      <c r="X24" s="179"/>
      <c r="Y24" s="140"/>
      <c r="Z24" s="140"/>
      <c r="AA24" s="140"/>
      <c r="AB24" s="140"/>
      <c r="AC24" s="140"/>
      <c r="AD24" s="140"/>
      <c r="AE24" s="140"/>
      <c r="AG24" s="138" t="s">
        <v>105</v>
      </c>
      <c r="AH24" s="138"/>
      <c r="AI24" s="138"/>
      <c r="AJ24" s="138"/>
      <c r="AK24" s="189"/>
      <c r="AL24" s="138"/>
      <c r="AM24" s="138"/>
      <c r="AN24" s="138"/>
      <c r="AO24" s="189"/>
      <c r="AP24" s="138"/>
      <c r="AQ24" s="138"/>
      <c r="AR24" s="138"/>
      <c r="AS24" s="189"/>
      <c r="AT24" s="138"/>
      <c r="AU24" s="138"/>
      <c r="AV24" s="138"/>
      <c r="AW24" s="189"/>
      <c r="AX24" s="180">
        <f t="shared" si="1"/>
        <v>0</v>
      </c>
      <c r="AY24" s="145">
        <f t="shared" si="3"/>
        <v>0</v>
      </c>
      <c r="AZ24" s="140"/>
      <c r="BA24" s="140"/>
      <c r="BB24" s="140"/>
      <c r="BC24" s="140"/>
      <c r="BD24" s="140"/>
      <c r="BE24" s="140"/>
      <c r="BF24" s="140"/>
      <c r="BG24" s="140"/>
      <c r="BH24" s="140"/>
      <c r="BI24" s="140"/>
      <c r="BJ24" s="140"/>
      <c r="BK24" s="140"/>
    </row>
    <row r="25" spans="1:63" x14ac:dyDescent="0.25">
      <c r="A25" s="138" t="s">
        <v>106</v>
      </c>
      <c r="B25" s="138"/>
      <c r="C25" s="138"/>
      <c r="D25" s="138"/>
      <c r="E25" s="189"/>
      <c r="F25" s="138"/>
      <c r="G25" s="138"/>
      <c r="H25" s="138"/>
      <c r="I25" s="189"/>
      <c r="J25" s="138"/>
      <c r="K25" s="138"/>
      <c r="L25" s="138"/>
      <c r="M25" s="189"/>
      <c r="N25" s="138"/>
      <c r="O25" s="138"/>
      <c r="P25" s="138"/>
      <c r="Q25" s="189"/>
      <c r="R25" s="180">
        <f t="shared" si="0"/>
        <v>0</v>
      </c>
      <c r="S25" s="145">
        <f t="shared" si="2"/>
        <v>0</v>
      </c>
      <c r="T25" s="179"/>
      <c r="U25" s="179"/>
      <c r="V25" s="179"/>
      <c r="W25" s="179"/>
      <c r="X25" s="179"/>
      <c r="Y25" s="140"/>
      <c r="Z25" s="140"/>
      <c r="AA25" s="140"/>
      <c r="AB25" s="140"/>
      <c r="AC25" s="140"/>
      <c r="AD25" s="140"/>
      <c r="AE25" s="140"/>
      <c r="AG25" s="138" t="s">
        <v>106</v>
      </c>
      <c r="AH25" s="138"/>
      <c r="AI25" s="138"/>
      <c r="AJ25" s="138"/>
      <c r="AK25" s="189"/>
      <c r="AL25" s="138"/>
      <c r="AM25" s="138"/>
      <c r="AN25" s="138"/>
      <c r="AO25" s="189"/>
      <c r="AP25" s="138"/>
      <c r="AQ25" s="138"/>
      <c r="AR25" s="138"/>
      <c r="AS25" s="189"/>
      <c r="AT25" s="138"/>
      <c r="AU25" s="138"/>
      <c r="AV25" s="138"/>
      <c r="AW25" s="189"/>
      <c r="AX25" s="180">
        <f t="shared" si="1"/>
        <v>0</v>
      </c>
      <c r="AY25" s="145">
        <f t="shared" si="3"/>
        <v>0</v>
      </c>
      <c r="AZ25" s="140"/>
      <c r="BA25" s="140"/>
      <c r="BB25" s="140"/>
      <c r="BC25" s="140"/>
      <c r="BD25" s="140"/>
      <c r="BE25" s="140"/>
      <c r="BF25" s="140"/>
      <c r="BG25" s="140"/>
      <c r="BH25" s="140"/>
      <c r="BI25" s="140"/>
      <c r="BJ25" s="140"/>
      <c r="BK25" s="140"/>
    </row>
    <row r="26" spans="1:63" x14ac:dyDescent="0.25">
      <c r="A26" s="138" t="s">
        <v>107</v>
      </c>
      <c r="B26" s="138"/>
      <c r="C26" s="138"/>
      <c r="D26" s="138"/>
      <c r="E26" s="189"/>
      <c r="F26" s="138"/>
      <c r="G26" s="138"/>
      <c r="H26" s="138"/>
      <c r="I26" s="189"/>
      <c r="J26" s="138"/>
      <c r="K26" s="138"/>
      <c r="L26" s="138"/>
      <c r="M26" s="189"/>
      <c r="N26" s="138"/>
      <c r="O26" s="138"/>
      <c r="P26" s="138"/>
      <c r="Q26" s="189"/>
      <c r="R26" s="180">
        <f t="shared" si="0"/>
        <v>0</v>
      </c>
      <c r="S26" s="145">
        <f t="shared" si="2"/>
        <v>0</v>
      </c>
      <c r="T26" s="179"/>
      <c r="U26" s="179"/>
      <c r="V26" s="179"/>
      <c r="W26" s="179"/>
      <c r="X26" s="179"/>
      <c r="Y26" s="140"/>
      <c r="Z26" s="140"/>
      <c r="AA26" s="140"/>
      <c r="AB26" s="140"/>
      <c r="AC26" s="140"/>
      <c r="AD26" s="140"/>
      <c r="AE26" s="140"/>
      <c r="AG26" s="138" t="s">
        <v>107</v>
      </c>
      <c r="AH26" s="138"/>
      <c r="AI26" s="138"/>
      <c r="AJ26" s="138"/>
      <c r="AK26" s="189"/>
      <c r="AL26" s="138"/>
      <c r="AM26" s="138"/>
      <c r="AN26" s="138"/>
      <c r="AO26" s="189"/>
      <c r="AP26" s="138"/>
      <c r="AQ26" s="138"/>
      <c r="AR26" s="138"/>
      <c r="AS26" s="189"/>
      <c r="AT26" s="138"/>
      <c r="AU26" s="138"/>
      <c r="AV26" s="138"/>
      <c r="AW26" s="189"/>
      <c r="AX26" s="180">
        <f t="shared" si="1"/>
        <v>0</v>
      </c>
      <c r="AY26" s="145">
        <f t="shared" si="3"/>
        <v>0</v>
      </c>
      <c r="AZ26" s="140"/>
      <c r="BA26" s="140"/>
      <c r="BB26" s="140"/>
      <c r="BC26" s="140"/>
      <c r="BD26" s="140"/>
      <c r="BE26" s="140"/>
      <c r="BF26" s="140"/>
      <c r="BG26" s="140"/>
      <c r="BH26" s="140"/>
      <c r="BI26" s="140"/>
      <c r="BJ26" s="140"/>
      <c r="BK26" s="140"/>
    </row>
    <row r="27" spans="1:63" x14ac:dyDescent="0.25">
      <c r="A27" s="138" t="s">
        <v>108</v>
      </c>
      <c r="B27" s="138"/>
      <c r="C27" s="138"/>
      <c r="D27" s="138"/>
      <c r="E27" s="189"/>
      <c r="F27" s="138"/>
      <c r="G27" s="138"/>
      <c r="H27" s="138"/>
      <c r="I27" s="189"/>
      <c r="J27" s="138"/>
      <c r="K27" s="138"/>
      <c r="L27" s="138"/>
      <c r="M27" s="189"/>
      <c r="N27" s="138"/>
      <c r="O27" s="138"/>
      <c r="P27" s="138"/>
      <c r="Q27" s="189"/>
      <c r="R27" s="180">
        <f t="shared" si="0"/>
        <v>0</v>
      </c>
      <c r="S27" s="145">
        <f t="shared" si="2"/>
        <v>0</v>
      </c>
      <c r="T27" s="179"/>
      <c r="U27" s="179"/>
      <c r="V27" s="179"/>
      <c r="W27" s="179"/>
      <c r="X27" s="179"/>
      <c r="Y27" s="140"/>
      <c r="Z27" s="140"/>
      <c r="AA27" s="140"/>
      <c r="AB27" s="140"/>
      <c r="AC27" s="140"/>
      <c r="AD27" s="140"/>
      <c r="AE27" s="140"/>
      <c r="AG27" s="138" t="s">
        <v>108</v>
      </c>
      <c r="AH27" s="138"/>
      <c r="AI27" s="138"/>
      <c r="AJ27" s="138"/>
      <c r="AK27" s="189"/>
      <c r="AL27" s="138"/>
      <c r="AM27" s="138"/>
      <c r="AN27" s="138"/>
      <c r="AO27" s="189"/>
      <c r="AP27" s="138"/>
      <c r="AQ27" s="138"/>
      <c r="AR27" s="138"/>
      <c r="AS27" s="189"/>
      <c r="AT27" s="138"/>
      <c r="AU27" s="138"/>
      <c r="AV27" s="138"/>
      <c r="AW27" s="189"/>
      <c r="AX27" s="180">
        <f t="shared" si="1"/>
        <v>0</v>
      </c>
      <c r="AY27" s="145">
        <f t="shared" si="3"/>
        <v>0</v>
      </c>
      <c r="AZ27" s="140"/>
      <c r="BA27" s="140"/>
      <c r="BB27" s="140"/>
      <c r="BC27" s="140"/>
      <c r="BD27" s="140"/>
      <c r="BE27" s="140"/>
      <c r="BF27" s="140"/>
      <c r="BG27" s="140"/>
      <c r="BH27" s="140"/>
      <c r="BI27" s="140"/>
      <c r="BJ27" s="140"/>
      <c r="BK27" s="140"/>
    </row>
    <row r="28" spans="1:63" x14ac:dyDescent="0.25">
      <c r="A28" s="138" t="s">
        <v>109</v>
      </c>
      <c r="B28" s="138"/>
      <c r="C28" s="138"/>
      <c r="D28" s="138"/>
      <c r="E28" s="189"/>
      <c r="F28" s="138"/>
      <c r="G28" s="138"/>
      <c r="H28" s="138"/>
      <c r="I28" s="189"/>
      <c r="J28" s="138"/>
      <c r="K28" s="138"/>
      <c r="L28" s="138"/>
      <c r="M28" s="189"/>
      <c r="N28" s="138"/>
      <c r="O28" s="138"/>
      <c r="P28" s="138"/>
      <c r="Q28" s="189"/>
      <c r="R28" s="180">
        <f t="shared" si="0"/>
        <v>0</v>
      </c>
      <c r="S28" s="145">
        <f t="shared" si="2"/>
        <v>0</v>
      </c>
      <c r="T28" s="179"/>
      <c r="U28" s="179"/>
      <c r="V28" s="179"/>
      <c r="W28" s="179"/>
      <c r="X28" s="179"/>
      <c r="Y28" s="140"/>
      <c r="Z28" s="140"/>
      <c r="AA28" s="140"/>
      <c r="AB28" s="140"/>
      <c r="AC28" s="140"/>
      <c r="AD28" s="140"/>
      <c r="AE28" s="140"/>
      <c r="AG28" s="138" t="s">
        <v>109</v>
      </c>
      <c r="AH28" s="138"/>
      <c r="AI28" s="138"/>
      <c r="AJ28" s="138"/>
      <c r="AK28" s="189"/>
      <c r="AL28" s="138"/>
      <c r="AM28" s="138"/>
      <c r="AN28" s="138"/>
      <c r="AO28" s="189"/>
      <c r="AP28" s="138"/>
      <c r="AQ28" s="138"/>
      <c r="AR28" s="138"/>
      <c r="AS28" s="189"/>
      <c r="AT28" s="138"/>
      <c r="AU28" s="138"/>
      <c r="AV28" s="138"/>
      <c r="AW28" s="189"/>
      <c r="AX28" s="180">
        <f t="shared" si="1"/>
        <v>0</v>
      </c>
      <c r="AY28" s="145">
        <f t="shared" si="3"/>
        <v>0</v>
      </c>
      <c r="AZ28" s="140"/>
      <c r="BA28" s="140"/>
      <c r="BB28" s="140"/>
      <c r="BC28" s="140"/>
      <c r="BD28" s="140"/>
      <c r="BE28" s="140"/>
      <c r="BF28" s="140"/>
      <c r="BG28" s="140"/>
      <c r="BH28" s="140"/>
      <c r="BI28" s="140"/>
      <c r="BJ28" s="140"/>
      <c r="BK28" s="140"/>
    </row>
    <row r="29" spans="1:63" x14ac:dyDescent="0.25">
      <c r="A29" s="138" t="s">
        <v>110</v>
      </c>
      <c r="B29" s="138"/>
      <c r="C29" s="138"/>
      <c r="D29" s="138"/>
      <c r="E29" s="189"/>
      <c r="F29" s="138"/>
      <c r="G29" s="138"/>
      <c r="H29" s="138"/>
      <c r="I29" s="189"/>
      <c r="J29" s="138"/>
      <c r="K29" s="138"/>
      <c r="L29" s="138"/>
      <c r="M29" s="189"/>
      <c r="N29" s="138"/>
      <c r="O29" s="138"/>
      <c r="P29" s="138"/>
      <c r="Q29" s="189"/>
      <c r="R29" s="180">
        <f t="shared" si="0"/>
        <v>0</v>
      </c>
      <c r="S29" s="145">
        <f t="shared" si="2"/>
        <v>0</v>
      </c>
      <c r="T29" s="179"/>
      <c r="U29" s="179"/>
      <c r="V29" s="179"/>
      <c r="W29" s="179"/>
      <c r="X29" s="179"/>
      <c r="Y29" s="140"/>
      <c r="Z29" s="140"/>
      <c r="AA29" s="140"/>
      <c r="AB29" s="140"/>
      <c r="AC29" s="140"/>
      <c r="AD29" s="140"/>
      <c r="AE29" s="140"/>
      <c r="AG29" s="138" t="s">
        <v>110</v>
      </c>
      <c r="AH29" s="138"/>
      <c r="AI29" s="138"/>
      <c r="AJ29" s="138"/>
      <c r="AK29" s="189"/>
      <c r="AL29" s="138"/>
      <c r="AM29" s="138"/>
      <c r="AN29" s="138"/>
      <c r="AO29" s="189"/>
      <c r="AP29" s="138"/>
      <c r="AQ29" s="138"/>
      <c r="AR29" s="138"/>
      <c r="AS29" s="189"/>
      <c r="AT29" s="138"/>
      <c r="AU29" s="138"/>
      <c r="AV29" s="138"/>
      <c r="AW29" s="189"/>
      <c r="AX29" s="180">
        <f t="shared" si="1"/>
        <v>0</v>
      </c>
      <c r="AY29" s="145">
        <f t="shared" si="3"/>
        <v>0</v>
      </c>
      <c r="AZ29" s="140"/>
      <c r="BA29" s="140"/>
      <c r="BB29" s="140"/>
      <c r="BC29" s="140"/>
      <c r="BD29" s="140"/>
      <c r="BE29" s="140"/>
      <c r="BF29" s="140"/>
      <c r="BG29" s="140"/>
      <c r="BH29" s="140"/>
      <c r="BI29" s="140"/>
      <c r="BJ29" s="140"/>
      <c r="BK29" s="140"/>
    </row>
    <row r="30" spans="1:63" x14ac:dyDescent="0.25">
      <c r="A30" s="138" t="s">
        <v>111</v>
      </c>
      <c r="B30" s="138"/>
      <c r="C30" s="138"/>
      <c r="D30" s="138"/>
      <c r="E30" s="189"/>
      <c r="F30" s="138"/>
      <c r="G30" s="138"/>
      <c r="H30" s="138"/>
      <c r="I30" s="189"/>
      <c r="J30" s="138"/>
      <c r="K30" s="138"/>
      <c r="L30" s="138"/>
      <c r="M30" s="189"/>
      <c r="N30" s="138"/>
      <c r="O30" s="138"/>
      <c r="P30" s="138"/>
      <c r="Q30" s="189"/>
      <c r="R30" s="180">
        <f t="shared" si="0"/>
        <v>0</v>
      </c>
      <c r="S30" s="145">
        <f t="shared" si="2"/>
        <v>0</v>
      </c>
      <c r="T30" s="179"/>
      <c r="U30" s="179"/>
      <c r="V30" s="179"/>
      <c r="W30" s="179"/>
      <c r="X30" s="179"/>
      <c r="Y30" s="140"/>
      <c r="Z30" s="140"/>
      <c r="AA30" s="140"/>
      <c r="AB30" s="140"/>
      <c r="AC30" s="140"/>
      <c r="AD30" s="140"/>
      <c r="AE30" s="140"/>
      <c r="AG30" s="138" t="s">
        <v>111</v>
      </c>
      <c r="AH30" s="138"/>
      <c r="AI30" s="138"/>
      <c r="AJ30" s="138"/>
      <c r="AK30" s="189"/>
      <c r="AL30" s="138"/>
      <c r="AM30" s="138"/>
      <c r="AN30" s="138"/>
      <c r="AO30" s="189"/>
      <c r="AP30" s="138"/>
      <c r="AQ30" s="138"/>
      <c r="AR30" s="138"/>
      <c r="AS30" s="189"/>
      <c r="AT30" s="138"/>
      <c r="AU30" s="138"/>
      <c r="AV30" s="138"/>
      <c r="AW30" s="189"/>
      <c r="AX30" s="180">
        <f t="shared" si="1"/>
        <v>0</v>
      </c>
      <c r="AY30" s="145">
        <f t="shared" si="3"/>
        <v>0</v>
      </c>
      <c r="AZ30" s="140"/>
      <c r="BA30" s="140"/>
      <c r="BB30" s="140"/>
      <c r="BC30" s="140"/>
      <c r="BD30" s="140"/>
      <c r="BE30" s="140"/>
      <c r="BF30" s="140"/>
      <c r="BG30" s="140"/>
      <c r="BH30" s="140"/>
      <c r="BI30" s="140"/>
      <c r="BJ30" s="140"/>
      <c r="BK30" s="140"/>
    </row>
    <row r="31" spans="1:63" x14ac:dyDescent="0.25">
      <c r="A31" s="138" t="s">
        <v>112</v>
      </c>
      <c r="B31" s="138"/>
      <c r="C31" s="138"/>
      <c r="D31" s="138"/>
      <c r="E31" s="189"/>
      <c r="F31" s="138"/>
      <c r="G31" s="138"/>
      <c r="H31" s="138"/>
      <c r="I31" s="189"/>
      <c r="J31" s="138"/>
      <c r="K31" s="138"/>
      <c r="L31" s="138"/>
      <c r="M31" s="189"/>
      <c r="N31" s="138"/>
      <c r="O31" s="138"/>
      <c r="P31" s="138"/>
      <c r="Q31" s="189"/>
      <c r="R31" s="180">
        <f t="shared" si="0"/>
        <v>0</v>
      </c>
      <c r="S31" s="145">
        <f t="shared" si="2"/>
        <v>0</v>
      </c>
      <c r="T31" s="179"/>
      <c r="U31" s="179"/>
      <c r="V31" s="179"/>
      <c r="W31" s="179"/>
      <c r="X31" s="179"/>
      <c r="Y31" s="140"/>
      <c r="Z31" s="140"/>
      <c r="AA31" s="140"/>
      <c r="AB31" s="140"/>
      <c r="AC31" s="140"/>
      <c r="AD31" s="140"/>
      <c r="AE31" s="140"/>
      <c r="AG31" s="138" t="s">
        <v>112</v>
      </c>
      <c r="AH31" s="138"/>
      <c r="AI31" s="138"/>
      <c r="AJ31" s="138"/>
      <c r="AK31" s="189"/>
      <c r="AL31" s="138"/>
      <c r="AM31" s="138"/>
      <c r="AN31" s="138"/>
      <c r="AO31" s="189"/>
      <c r="AP31" s="138"/>
      <c r="AQ31" s="138"/>
      <c r="AR31" s="138"/>
      <c r="AS31" s="189"/>
      <c r="AT31" s="138"/>
      <c r="AU31" s="138"/>
      <c r="AV31" s="138"/>
      <c r="AW31" s="189"/>
      <c r="AX31" s="180">
        <f t="shared" si="1"/>
        <v>0</v>
      </c>
      <c r="AY31" s="145">
        <f t="shared" si="3"/>
        <v>0</v>
      </c>
      <c r="AZ31" s="140"/>
      <c r="BA31" s="140"/>
      <c r="BB31" s="140"/>
      <c r="BC31" s="140"/>
      <c r="BD31" s="140"/>
      <c r="BE31" s="140"/>
      <c r="BF31" s="140"/>
      <c r="BG31" s="140"/>
      <c r="BH31" s="140"/>
      <c r="BI31" s="140"/>
      <c r="BJ31" s="140"/>
      <c r="BK31" s="140"/>
    </row>
    <row r="32" spans="1:63" x14ac:dyDescent="0.25">
      <c r="A32" s="142" t="s">
        <v>113</v>
      </c>
      <c r="B32" s="139">
        <f>SUM(B11:B31)</f>
        <v>0</v>
      </c>
      <c r="C32" s="139">
        <f t="shared" ref="C32:AE32" si="4">SUM(C11:C31)</f>
        <v>0</v>
      </c>
      <c r="D32" s="139">
        <f t="shared" si="4"/>
        <v>0</v>
      </c>
      <c r="E32" s="190">
        <f>SUM(E11:E31)</f>
        <v>0</v>
      </c>
      <c r="F32" s="139">
        <f t="shared" si="4"/>
        <v>0</v>
      </c>
      <c r="G32" s="139">
        <f t="shared" si="4"/>
        <v>0</v>
      </c>
      <c r="H32" s="139">
        <f t="shared" si="4"/>
        <v>0</v>
      </c>
      <c r="I32" s="190">
        <f>SUM(I11:I31)</f>
        <v>0</v>
      </c>
      <c r="J32" s="139">
        <f t="shared" si="4"/>
        <v>0</v>
      </c>
      <c r="K32" s="139">
        <f t="shared" si="4"/>
        <v>0</v>
      </c>
      <c r="L32" s="139">
        <f t="shared" si="4"/>
        <v>0</v>
      </c>
      <c r="M32" s="190">
        <f>SUM(M11:M31)</f>
        <v>0</v>
      </c>
      <c r="N32" s="139">
        <f t="shared" si="4"/>
        <v>0</v>
      </c>
      <c r="O32" s="139">
        <f t="shared" si="4"/>
        <v>0</v>
      </c>
      <c r="P32" s="139">
        <f t="shared" si="4"/>
        <v>0</v>
      </c>
      <c r="Q32" s="190">
        <f>SUM(Q11:Q31)</f>
        <v>0</v>
      </c>
      <c r="R32" s="139">
        <f t="shared" si="4"/>
        <v>0</v>
      </c>
      <c r="S32" s="145">
        <f t="shared" si="4"/>
        <v>0</v>
      </c>
      <c r="T32" s="139">
        <f t="shared" si="4"/>
        <v>0</v>
      </c>
      <c r="U32" s="139">
        <f t="shared" si="4"/>
        <v>0</v>
      </c>
      <c r="V32" s="139">
        <f t="shared" si="4"/>
        <v>0</v>
      </c>
      <c r="W32" s="139">
        <f t="shared" si="4"/>
        <v>0</v>
      </c>
      <c r="X32" s="139">
        <f t="shared" si="4"/>
        <v>0</v>
      </c>
      <c r="Y32" s="139">
        <f t="shared" si="4"/>
        <v>0</v>
      </c>
      <c r="Z32" s="139">
        <f t="shared" si="4"/>
        <v>0</v>
      </c>
      <c r="AA32" s="139">
        <f t="shared" si="4"/>
        <v>0</v>
      </c>
      <c r="AB32" s="139">
        <f t="shared" si="4"/>
        <v>0</v>
      </c>
      <c r="AC32" s="139">
        <f t="shared" si="4"/>
        <v>0</v>
      </c>
      <c r="AD32" s="139">
        <f t="shared" si="4"/>
        <v>0</v>
      </c>
      <c r="AE32" s="139">
        <f t="shared" si="4"/>
        <v>0</v>
      </c>
      <c r="AG32" s="142" t="s">
        <v>113</v>
      </c>
      <c r="AH32" s="139">
        <f t="shared" ref="AH32:AW32" si="5">SUM(AH11:AH31)</f>
        <v>0</v>
      </c>
      <c r="AI32" s="139">
        <f t="shared" si="5"/>
        <v>0</v>
      </c>
      <c r="AJ32" s="139">
        <f t="shared" si="5"/>
        <v>0</v>
      </c>
      <c r="AK32" s="190">
        <f t="shared" si="5"/>
        <v>0</v>
      </c>
      <c r="AL32" s="139">
        <f t="shared" si="5"/>
        <v>0</v>
      </c>
      <c r="AM32" s="139">
        <f t="shared" si="5"/>
        <v>0</v>
      </c>
      <c r="AN32" s="139">
        <f t="shared" si="5"/>
        <v>0</v>
      </c>
      <c r="AO32" s="190">
        <f t="shared" si="5"/>
        <v>0</v>
      </c>
      <c r="AP32" s="139">
        <f t="shared" si="5"/>
        <v>0</v>
      </c>
      <c r="AQ32" s="139">
        <f t="shared" si="5"/>
        <v>0</v>
      </c>
      <c r="AR32" s="139">
        <f t="shared" si="5"/>
        <v>0</v>
      </c>
      <c r="AS32" s="190">
        <f t="shared" si="5"/>
        <v>0</v>
      </c>
      <c r="AT32" s="139">
        <f t="shared" si="5"/>
        <v>0</v>
      </c>
      <c r="AU32" s="139">
        <f t="shared" si="5"/>
        <v>0</v>
      </c>
      <c r="AV32" s="139">
        <f t="shared" si="5"/>
        <v>0</v>
      </c>
      <c r="AW32" s="190">
        <f t="shared" si="5"/>
        <v>0</v>
      </c>
      <c r="AX32" s="181">
        <f t="shared" ref="AX32:BK32" si="6">SUM(AX11:AX31)</f>
        <v>0</v>
      </c>
      <c r="AY32" s="146">
        <f t="shared" si="6"/>
        <v>0</v>
      </c>
      <c r="AZ32" s="139">
        <f t="shared" si="6"/>
        <v>0</v>
      </c>
      <c r="BA32" s="139">
        <f t="shared" si="6"/>
        <v>0</v>
      </c>
      <c r="BB32" s="139">
        <f t="shared" si="6"/>
        <v>0</v>
      </c>
      <c r="BC32" s="139">
        <f t="shared" si="6"/>
        <v>0</v>
      </c>
      <c r="BD32" s="139">
        <f t="shared" si="6"/>
        <v>0</v>
      </c>
      <c r="BE32" s="139">
        <f t="shared" si="6"/>
        <v>0</v>
      </c>
      <c r="BF32" s="139">
        <f t="shared" si="6"/>
        <v>0</v>
      </c>
      <c r="BG32" s="139">
        <f t="shared" si="6"/>
        <v>0</v>
      </c>
      <c r="BH32" s="139">
        <f t="shared" si="6"/>
        <v>0</v>
      </c>
      <c r="BI32" s="139">
        <f t="shared" si="6"/>
        <v>0</v>
      </c>
      <c r="BJ32" s="139">
        <f t="shared" si="6"/>
        <v>0</v>
      </c>
      <c r="BK32" s="139">
        <f t="shared" si="6"/>
        <v>0</v>
      </c>
    </row>
    <row r="35" spans="1:63" ht="30" customHeight="1" x14ac:dyDescent="0.25">
      <c r="A35" s="613" t="s">
        <v>90</v>
      </c>
      <c r="B35" s="183" t="s">
        <v>39</v>
      </c>
      <c r="C35" s="183" t="s">
        <v>40</v>
      </c>
      <c r="D35" s="615" t="s">
        <v>41</v>
      </c>
      <c r="E35" s="616"/>
      <c r="F35" s="183" t="s">
        <v>42</v>
      </c>
      <c r="G35" s="183" t="s">
        <v>43</v>
      </c>
      <c r="H35" s="615" t="s">
        <v>44</v>
      </c>
      <c r="I35" s="616"/>
      <c r="J35" s="183" t="s">
        <v>45</v>
      </c>
      <c r="K35" s="183" t="s">
        <v>46</v>
      </c>
      <c r="L35" s="615" t="s">
        <v>47</v>
      </c>
      <c r="M35" s="616"/>
      <c r="N35" s="183" t="s">
        <v>48</v>
      </c>
      <c r="O35" s="183" t="s">
        <v>49</v>
      </c>
      <c r="P35" s="615" t="s">
        <v>50</v>
      </c>
      <c r="Q35" s="616"/>
      <c r="R35" s="615" t="s">
        <v>91</v>
      </c>
      <c r="S35" s="616"/>
      <c r="T35" s="615" t="s">
        <v>289</v>
      </c>
      <c r="U35" s="618"/>
      <c r="V35" s="618"/>
      <c r="W35" s="618"/>
      <c r="X35" s="618"/>
      <c r="Y35" s="616"/>
      <c r="Z35" s="615" t="s">
        <v>288</v>
      </c>
      <c r="AA35" s="618"/>
      <c r="AB35" s="618"/>
      <c r="AC35" s="618"/>
      <c r="AD35" s="618"/>
      <c r="AE35" s="616"/>
      <c r="AG35" s="613" t="s">
        <v>90</v>
      </c>
      <c r="AH35" s="183" t="s">
        <v>39</v>
      </c>
      <c r="AI35" s="183" t="s">
        <v>40</v>
      </c>
      <c r="AJ35" s="615" t="s">
        <v>41</v>
      </c>
      <c r="AK35" s="616"/>
      <c r="AL35" s="183" t="s">
        <v>42</v>
      </c>
      <c r="AM35" s="183" t="s">
        <v>43</v>
      </c>
      <c r="AN35" s="615" t="s">
        <v>44</v>
      </c>
      <c r="AO35" s="616"/>
      <c r="AP35" s="183" t="s">
        <v>45</v>
      </c>
      <c r="AQ35" s="183" t="s">
        <v>46</v>
      </c>
      <c r="AR35" s="615" t="s">
        <v>47</v>
      </c>
      <c r="AS35" s="616"/>
      <c r="AT35" s="183" t="s">
        <v>48</v>
      </c>
      <c r="AU35" s="183" t="s">
        <v>49</v>
      </c>
      <c r="AV35" s="615" t="s">
        <v>50</v>
      </c>
      <c r="AW35" s="616"/>
      <c r="AX35" s="615" t="s">
        <v>91</v>
      </c>
      <c r="AY35" s="616"/>
      <c r="AZ35" s="615" t="s">
        <v>289</v>
      </c>
      <c r="BA35" s="618"/>
      <c r="BB35" s="618"/>
      <c r="BC35" s="618"/>
      <c r="BD35" s="618"/>
      <c r="BE35" s="616"/>
      <c r="BF35" s="615" t="s">
        <v>288</v>
      </c>
      <c r="BG35" s="618"/>
      <c r="BH35" s="618"/>
      <c r="BI35" s="618"/>
      <c r="BJ35" s="618"/>
      <c r="BK35" s="616"/>
    </row>
    <row r="36" spans="1:63" ht="36" customHeight="1" x14ac:dyDescent="0.25">
      <c r="A36" s="614"/>
      <c r="B36" s="120" t="s">
        <v>372</v>
      </c>
      <c r="C36" s="120" t="s">
        <v>372</v>
      </c>
      <c r="D36" s="120" t="s">
        <v>372</v>
      </c>
      <c r="E36" s="120" t="s">
        <v>373</v>
      </c>
      <c r="F36" s="120" t="s">
        <v>372</v>
      </c>
      <c r="G36" s="120" t="s">
        <v>372</v>
      </c>
      <c r="H36" s="120" t="s">
        <v>372</v>
      </c>
      <c r="I36" s="120" t="s">
        <v>373</v>
      </c>
      <c r="J36" s="120" t="s">
        <v>372</v>
      </c>
      <c r="K36" s="120" t="s">
        <v>372</v>
      </c>
      <c r="L36" s="120" t="s">
        <v>372</v>
      </c>
      <c r="M36" s="120" t="s">
        <v>373</v>
      </c>
      <c r="N36" s="120" t="s">
        <v>372</v>
      </c>
      <c r="O36" s="120" t="s">
        <v>372</v>
      </c>
      <c r="P36" s="120" t="s">
        <v>372</v>
      </c>
      <c r="Q36" s="120" t="s">
        <v>373</v>
      </c>
      <c r="R36" s="120" t="s">
        <v>372</v>
      </c>
      <c r="S36" s="120" t="s">
        <v>373</v>
      </c>
      <c r="T36" s="177" t="s">
        <v>393</v>
      </c>
      <c r="U36" s="177" t="s">
        <v>394</v>
      </c>
      <c r="V36" s="177" t="s">
        <v>395</v>
      </c>
      <c r="W36" s="177" t="s">
        <v>305</v>
      </c>
      <c r="X36" s="178" t="s">
        <v>396</v>
      </c>
      <c r="Y36" s="177" t="s">
        <v>304</v>
      </c>
      <c r="Z36" s="120" t="s">
        <v>387</v>
      </c>
      <c r="AA36" s="137" t="s">
        <v>388</v>
      </c>
      <c r="AB36" s="120" t="s">
        <v>389</v>
      </c>
      <c r="AC36" s="120" t="s">
        <v>390</v>
      </c>
      <c r="AD36" s="120" t="s">
        <v>391</v>
      </c>
      <c r="AE36" s="120" t="s">
        <v>392</v>
      </c>
      <c r="AG36" s="614"/>
      <c r="AH36" s="120" t="s">
        <v>372</v>
      </c>
      <c r="AI36" s="120" t="s">
        <v>372</v>
      </c>
      <c r="AJ36" s="120" t="s">
        <v>372</v>
      </c>
      <c r="AK36" s="120" t="s">
        <v>373</v>
      </c>
      <c r="AL36" s="120" t="s">
        <v>372</v>
      </c>
      <c r="AM36" s="120" t="s">
        <v>372</v>
      </c>
      <c r="AN36" s="120" t="s">
        <v>372</v>
      </c>
      <c r="AO36" s="120" t="s">
        <v>373</v>
      </c>
      <c r="AP36" s="120" t="s">
        <v>372</v>
      </c>
      <c r="AQ36" s="120" t="s">
        <v>372</v>
      </c>
      <c r="AR36" s="120" t="s">
        <v>372</v>
      </c>
      <c r="AS36" s="120" t="s">
        <v>373</v>
      </c>
      <c r="AT36" s="120" t="s">
        <v>372</v>
      </c>
      <c r="AU36" s="120" t="s">
        <v>372</v>
      </c>
      <c r="AV36" s="120" t="s">
        <v>372</v>
      </c>
      <c r="AW36" s="120" t="s">
        <v>373</v>
      </c>
      <c r="AX36" s="120" t="s">
        <v>372</v>
      </c>
      <c r="AY36" s="120" t="s">
        <v>373</v>
      </c>
      <c r="AZ36" s="177" t="s">
        <v>393</v>
      </c>
      <c r="BA36" s="177" t="s">
        <v>394</v>
      </c>
      <c r="BB36" s="177" t="s">
        <v>395</v>
      </c>
      <c r="BC36" s="177" t="s">
        <v>305</v>
      </c>
      <c r="BD36" s="178" t="s">
        <v>396</v>
      </c>
      <c r="BE36" s="177" t="s">
        <v>304</v>
      </c>
      <c r="BF36" s="175" t="s">
        <v>387</v>
      </c>
      <c r="BG36" s="176" t="s">
        <v>388</v>
      </c>
      <c r="BH36" s="175" t="s">
        <v>389</v>
      </c>
      <c r="BI36" s="175" t="s">
        <v>390</v>
      </c>
      <c r="BJ36" s="175" t="s">
        <v>391</v>
      </c>
      <c r="BK36" s="175" t="s">
        <v>392</v>
      </c>
    </row>
    <row r="37" spans="1:63" x14ac:dyDescent="0.25">
      <c r="A37" s="138" t="s">
        <v>92</v>
      </c>
      <c r="B37" s="138"/>
      <c r="C37" s="138"/>
      <c r="D37" s="138"/>
      <c r="E37" s="189"/>
      <c r="F37" s="138"/>
      <c r="G37" s="138"/>
      <c r="H37" s="138"/>
      <c r="I37" s="189"/>
      <c r="J37" s="138"/>
      <c r="K37" s="138"/>
      <c r="L37" s="138"/>
      <c r="M37" s="189"/>
      <c r="N37" s="138"/>
      <c r="O37" s="138"/>
      <c r="P37" s="138"/>
      <c r="Q37" s="189"/>
      <c r="R37" s="180">
        <f t="shared" ref="R37:R57" si="7">B37+C37+D37+F37+G37+H37+J37+K37+L37+N37+O37+P37</f>
        <v>0</v>
      </c>
      <c r="S37" s="145">
        <f>+E37+I37+M37+Q37</f>
        <v>0</v>
      </c>
      <c r="T37" s="179"/>
      <c r="U37" s="179"/>
      <c r="V37" s="179"/>
      <c r="W37" s="179"/>
      <c r="X37" s="179"/>
      <c r="Y37" s="140"/>
      <c r="Z37" s="140"/>
      <c r="AA37" s="140"/>
      <c r="AB37" s="140"/>
      <c r="AC37" s="140"/>
      <c r="AD37" s="140"/>
      <c r="AE37" s="141"/>
      <c r="AG37" s="138" t="s">
        <v>92</v>
      </c>
      <c r="AH37" s="138"/>
      <c r="AI37" s="138"/>
      <c r="AJ37" s="138"/>
      <c r="AK37" s="189"/>
      <c r="AL37" s="138"/>
      <c r="AM37" s="138"/>
      <c r="AN37" s="138"/>
      <c r="AO37" s="189"/>
      <c r="AP37" s="138"/>
      <c r="AQ37" s="138"/>
      <c r="AR37" s="138"/>
      <c r="AS37" s="189"/>
      <c r="AT37" s="138"/>
      <c r="AU37" s="138"/>
      <c r="AV37" s="138"/>
      <c r="AW37" s="189"/>
      <c r="AX37" s="180">
        <f t="shared" ref="AX37:AX57" si="8">AH37+AI37+AJ37+AL37+AM37+AN37+AP37+AQ37+AR37+AT37+AU37+AV37</f>
        <v>0</v>
      </c>
      <c r="AY37" s="145">
        <f>+AK37+AO37+AS37+AW37</f>
        <v>0</v>
      </c>
      <c r="AZ37" s="140"/>
      <c r="BA37" s="140"/>
      <c r="BB37" s="140"/>
      <c r="BC37" s="140"/>
      <c r="BD37" s="140"/>
      <c r="BE37" s="140"/>
      <c r="BF37" s="140"/>
      <c r="BG37" s="140"/>
      <c r="BH37" s="140"/>
      <c r="BI37" s="140"/>
      <c r="BJ37" s="140"/>
      <c r="BK37" s="141"/>
    </row>
    <row r="38" spans="1:63" x14ac:dyDescent="0.25">
      <c r="A38" s="138" t="s">
        <v>93</v>
      </c>
      <c r="B38" s="138"/>
      <c r="C38" s="138"/>
      <c r="D38" s="138"/>
      <c r="E38" s="189"/>
      <c r="F38" s="138"/>
      <c r="G38" s="138"/>
      <c r="H38" s="138"/>
      <c r="I38" s="189"/>
      <c r="J38" s="138"/>
      <c r="K38" s="138"/>
      <c r="L38" s="138"/>
      <c r="M38" s="189"/>
      <c r="N38" s="138"/>
      <c r="O38" s="138"/>
      <c r="P38" s="138"/>
      <c r="Q38" s="189"/>
      <c r="R38" s="180">
        <f t="shared" si="7"/>
        <v>0</v>
      </c>
      <c r="S38" s="145">
        <f t="shared" ref="S38:S57" si="9">+E38+I38+M38+Q38</f>
        <v>0</v>
      </c>
      <c r="T38" s="179"/>
      <c r="U38" s="179"/>
      <c r="V38" s="179"/>
      <c r="W38" s="179"/>
      <c r="X38" s="179"/>
      <c r="Y38" s="140"/>
      <c r="Z38" s="140"/>
      <c r="AA38" s="140"/>
      <c r="AB38" s="140"/>
      <c r="AC38" s="140"/>
      <c r="AD38" s="140"/>
      <c r="AE38" s="140"/>
      <c r="AG38" s="138" t="s">
        <v>93</v>
      </c>
      <c r="AH38" s="138"/>
      <c r="AI38" s="138"/>
      <c r="AJ38" s="138"/>
      <c r="AK38" s="189"/>
      <c r="AL38" s="138"/>
      <c r="AM38" s="138"/>
      <c r="AN38" s="138"/>
      <c r="AO38" s="189"/>
      <c r="AP38" s="138"/>
      <c r="AQ38" s="138"/>
      <c r="AR38" s="138"/>
      <c r="AS38" s="189"/>
      <c r="AT38" s="138"/>
      <c r="AU38" s="138"/>
      <c r="AV38" s="138"/>
      <c r="AW38" s="189"/>
      <c r="AX38" s="180">
        <f t="shared" si="8"/>
        <v>0</v>
      </c>
      <c r="AY38" s="145">
        <f t="shared" ref="AY38:AY57" si="10">+AK38+AO38+AS38+AW38</f>
        <v>0</v>
      </c>
      <c r="AZ38" s="140"/>
      <c r="BA38" s="140"/>
      <c r="BB38" s="140"/>
      <c r="BC38" s="140"/>
      <c r="BD38" s="140"/>
      <c r="BE38" s="140"/>
      <c r="BF38" s="140"/>
      <c r="BG38" s="140"/>
      <c r="BH38" s="140"/>
      <c r="BI38" s="140"/>
      <c r="BJ38" s="140"/>
      <c r="BK38" s="140"/>
    </row>
    <row r="39" spans="1:63" x14ac:dyDescent="0.25">
      <c r="A39" s="138" t="s">
        <v>94</v>
      </c>
      <c r="B39" s="138"/>
      <c r="C39" s="138"/>
      <c r="D39" s="138"/>
      <c r="E39" s="189"/>
      <c r="F39" s="138"/>
      <c r="G39" s="138"/>
      <c r="H39" s="138"/>
      <c r="I39" s="189"/>
      <c r="J39" s="138"/>
      <c r="K39" s="138"/>
      <c r="L39" s="138"/>
      <c r="M39" s="189"/>
      <c r="N39" s="138"/>
      <c r="O39" s="138"/>
      <c r="P39" s="138"/>
      <c r="Q39" s="189"/>
      <c r="R39" s="180">
        <f t="shared" si="7"/>
        <v>0</v>
      </c>
      <c r="S39" s="145">
        <f t="shared" si="9"/>
        <v>0</v>
      </c>
      <c r="T39" s="179"/>
      <c r="U39" s="179"/>
      <c r="V39" s="179"/>
      <c r="W39" s="179"/>
      <c r="X39" s="179"/>
      <c r="Y39" s="140"/>
      <c r="Z39" s="140"/>
      <c r="AA39" s="140"/>
      <c r="AB39" s="140"/>
      <c r="AC39" s="140"/>
      <c r="AD39" s="140"/>
      <c r="AE39" s="140"/>
      <c r="AG39" s="138" t="s">
        <v>94</v>
      </c>
      <c r="AH39" s="138"/>
      <c r="AI39" s="138"/>
      <c r="AJ39" s="138"/>
      <c r="AK39" s="189"/>
      <c r="AL39" s="138"/>
      <c r="AM39" s="138"/>
      <c r="AN39" s="138"/>
      <c r="AO39" s="189"/>
      <c r="AP39" s="138"/>
      <c r="AQ39" s="138"/>
      <c r="AR39" s="138"/>
      <c r="AS39" s="189"/>
      <c r="AT39" s="138"/>
      <c r="AU39" s="138"/>
      <c r="AV39" s="138"/>
      <c r="AW39" s="189"/>
      <c r="AX39" s="180">
        <f t="shared" si="8"/>
        <v>0</v>
      </c>
      <c r="AY39" s="145">
        <f t="shared" si="10"/>
        <v>0</v>
      </c>
      <c r="AZ39" s="140"/>
      <c r="BA39" s="140"/>
      <c r="BB39" s="140"/>
      <c r="BC39" s="140"/>
      <c r="BD39" s="140"/>
      <c r="BE39" s="140"/>
      <c r="BF39" s="140"/>
      <c r="BG39" s="140"/>
      <c r="BH39" s="140"/>
      <c r="BI39" s="140"/>
      <c r="BJ39" s="140"/>
      <c r="BK39" s="140"/>
    </row>
    <row r="40" spans="1:63" x14ac:dyDescent="0.25">
      <c r="A40" s="138" t="s">
        <v>95</v>
      </c>
      <c r="B40" s="138"/>
      <c r="C40" s="138"/>
      <c r="D40" s="138"/>
      <c r="E40" s="189"/>
      <c r="F40" s="138"/>
      <c r="G40" s="138"/>
      <c r="H40" s="138"/>
      <c r="I40" s="189"/>
      <c r="J40" s="138"/>
      <c r="K40" s="138"/>
      <c r="L40" s="138"/>
      <c r="M40" s="189"/>
      <c r="N40" s="138"/>
      <c r="O40" s="138"/>
      <c r="P40" s="138"/>
      <c r="Q40" s="189"/>
      <c r="R40" s="180">
        <f t="shared" si="7"/>
        <v>0</v>
      </c>
      <c r="S40" s="145">
        <f t="shared" si="9"/>
        <v>0</v>
      </c>
      <c r="T40" s="179"/>
      <c r="U40" s="179"/>
      <c r="V40" s="179"/>
      <c r="W40" s="179"/>
      <c r="X40" s="179"/>
      <c r="Y40" s="140"/>
      <c r="Z40" s="140"/>
      <c r="AA40" s="140"/>
      <c r="AB40" s="140"/>
      <c r="AC40" s="140"/>
      <c r="AD40" s="140"/>
      <c r="AE40" s="140"/>
      <c r="AG40" s="138" t="s">
        <v>95</v>
      </c>
      <c r="AH40" s="138"/>
      <c r="AI40" s="138"/>
      <c r="AJ40" s="138"/>
      <c r="AK40" s="189"/>
      <c r="AL40" s="138"/>
      <c r="AM40" s="138"/>
      <c r="AN40" s="138"/>
      <c r="AO40" s="189"/>
      <c r="AP40" s="138"/>
      <c r="AQ40" s="138"/>
      <c r="AR40" s="138"/>
      <c r="AS40" s="189"/>
      <c r="AT40" s="138"/>
      <c r="AU40" s="138"/>
      <c r="AV40" s="138"/>
      <c r="AW40" s="189"/>
      <c r="AX40" s="180">
        <f t="shared" si="8"/>
        <v>0</v>
      </c>
      <c r="AY40" s="145">
        <f t="shared" si="10"/>
        <v>0</v>
      </c>
      <c r="AZ40" s="140"/>
      <c r="BA40" s="140"/>
      <c r="BB40" s="140"/>
      <c r="BC40" s="140"/>
      <c r="BD40" s="140"/>
      <c r="BE40" s="140"/>
      <c r="BF40" s="140"/>
      <c r="BG40" s="140"/>
      <c r="BH40" s="140"/>
      <c r="BI40" s="140"/>
      <c r="BJ40" s="140"/>
      <c r="BK40" s="140"/>
    </row>
    <row r="41" spans="1:63" x14ac:dyDescent="0.25">
      <c r="A41" s="138" t="s">
        <v>96</v>
      </c>
      <c r="B41" s="138"/>
      <c r="C41" s="138"/>
      <c r="D41" s="138"/>
      <c r="E41" s="189"/>
      <c r="F41" s="138"/>
      <c r="G41" s="138"/>
      <c r="H41" s="138"/>
      <c r="I41" s="189"/>
      <c r="J41" s="138"/>
      <c r="K41" s="138"/>
      <c r="L41" s="138"/>
      <c r="M41" s="189"/>
      <c r="N41" s="138"/>
      <c r="O41" s="138"/>
      <c r="P41" s="138"/>
      <c r="Q41" s="189"/>
      <c r="R41" s="180">
        <f t="shared" si="7"/>
        <v>0</v>
      </c>
      <c r="S41" s="145">
        <f t="shared" si="9"/>
        <v>0</v>
      </c>
      <c r="T41" s="179"/>
      <c r="U41" s="179"/>
      <c r="V41" s="179"/>
      <c r="W41" s="179"/>
      <c r="X41" s="179"/>
      <c r="Y41" s="140"/>
      <c r="Z41" s="140"/>
      <c r="AA41" s="140"/>
      <c r="AB41" s="140"/>
      <c r="AC41" s="140"/>
      <c r="AD41" s="140"/>
      <c r="AE41" s="140"/>
      <c r="AG41" s="138" t="s">
        <v>96</v>
      </c>
      <c r="AH41" s="138"/>
      <c r="AI41" s="138"/>
      <c r="AJ41" s="138"/>
      <c r="AK41" s="189"/>
      <c r="AL41" s="138"/>
      <c r="AM41" s="138"/>
      <c r="AN41" s="138"/>
      <c r="AO41" s="189"/>
      <c r="AP41" s="138"/>
      <c r="AQ41" s="138"/>
      <c r="AR41" s="138"/>
      <c r="AS41" s="189"/>
      <c r="AT41" s="138"/>
      <c r="AU41" s="138"/>
      <c r="AV41" s="138"/>
      <c r="AW41" s="189"/>
      <c r="AX41" s="180">
        <f t="shared" si="8"/>
        <v>0</v>
      </c>
      <c r="AY41" s="145">
        <f t="shared" si="10"/>
        <v>0</v>
      </c>
      <c r="AZ41" s="140"/>
      <c r="BA41" s="140"/>
      <c r="BB41" s="140"/>
      <c r="BC41" s="140"/>
      <c r="BD41" s="140"/>
      <c r="BE41" s="140"/>
      <c r="BF41" s="140"/>
      <c r="BG41" s="140"/>
      <c r="BH41" s="140"/>
      <c r="BI41" s="140"/>
      <c r="BJ41" s="140"/>
      <c r="BK41" s="140"/>
    </row>
    <row r="42" spans="1:63" x14ac:dyDescent="0.25">
      <c r="A42" s="138" t="s">
        <v>97</v>
      </c>
      <c r="B42" s="138"/>
      <c r="C42" s="138"/>
      <c r="D42" s="138"/>
      <c r="E42" s="189"/>
      <c r="F42" s="138"/>
      <c r="G42" s="138"/>
      <c r="H42" s="138"/>
      <c r="I42" s="189"/>
      <c r="J42" s="138"/>
      <c r="K42" s="138"/>
      <c r="L42" s="138"/>
      <c r="M42" s="189"/>
      <c r="N42" s="138"/>
      <c r="O42" s="138"/>
      <c r="P42" s="138"/>
      <c r="Q42" s="189"/>
      <c r="R42" s="180">
        <f t="shared" si="7"/>
        <v>0</v>
      </c>
      <c r="S42" s="145">
        <f t="shared" si="9"/>
        <v>0</v>
      </c>
      <c r="T42" s="179"/>
      <c r="U42" s="179"/>
      <c r="V42" s="179"/>
      <c r="W42" s="179"/>
      <c r="X42" s="179"/>
      <c r="Y42" s="140"/>
      <c r="Z42" s="140"/>
      <c r="AA42" s="140"/>
      <c r="AB42" s="140"/>
      <c r="AC42" s="140"/>
      <c r="AD42" s="140"/>
      <c r="AE42" s="140"/>
      <c r="AG42" s="138" t="s">
        <v>97</v>
      </c>
      <c r="AH42" s="138"/>
      <c r="AI42" s="138"/>
      <c r="AJ42" s="138"/>
      <c r="AK42" s="189"/>
      <c r="AL42" s="138"/>
      <c r="AM42" s="138"/>
      <c r="AN42" s="138"/>
      <c r="AO42" s="189"/>
      <c r="AP42" s="138"/>
      <c r="AQ42" s="138"/>
      <c r="AR42" s="138"/>
      <c r="AS42" s="189"/>
      <c r="AT42" s="138"/>
      <c r="AU42" s="138"/>
      <c r="AV42" s="138"/>
      <c r="AW42" s="189"/>
      <c r="AX42" s="180">
        <f t="shared" si="8"/>
        <v>0</v>
      </c>
      <c r="AY42" s="145">
        <f t="shared" si="10"/>
        <v>0</v>
      </c>
      <c r="AZ42" s="140"/>
      <c r="BA42" s="140"/>
      <c r="BB42" s="140"/>
      <c r="BC42" s="140"/>
      <c r="BD42" s="140"/>
      <c r="BE42" s="140"/>
      <c r="BF42" s="140"/>
      <c r="BG42" s="140"/>
      <c r="BH42" s="140"/>
      <c r="BI42" s="140"/>
      <c r="BJ42" s="140"/>
      <c r="BK42" s="140"/>
    </row>
    <row r="43" spans="1:63" x14ac:dyDescent="0.25">
      <c r="A43" s="138" t="s">
        <v>98</v>
      </c>
      <c r="B43" s="138"/>
      <c r="C43" s="138"/>
      <c r="D43" s="138"/>
      <c r="E43" s="189"/>
      <c r="F43" s="138"/>
      <c r="G43" s="138"/>
      <c r="H43" s="138"/>
      <c r="I43" s="189"/>
      <c r="J43" s="138"/>
      <c r="K43" s="138"/>
      <c r="L43" s="138"/>
      <c r="M43" s="189"/>
      <c r="N43" s="138"/>
      <c r="O43" s="138"/>
      <c r="P43" s="138"/>
      <c r="Q43" s="189"/>
      <c r="R43" s="180">
        <f t="shared" si="7"/>
        <v>0</v>
      </c>
      <c r="S43" s="145">
        <f t="shared" si="9"/>
        <v>0</v>
      </c>
      <c r="T43" s="179"/>
      <c r="U43" s="179"/>
      <c r="V43" s="179"/>
      <c r="W43" s="179"/>
      <c r="X43" s="179"/>
      <c r="Y43" s="140"/>
      <c r="Z43" s="140"/>
      <c r="AA43" s="140"/>
      <c r="AB43" s="140"/>
      <c r="AC43" s="140"/>
      <c r="AD43" s="140"/>
      <c r="AE43" s="140"/>
      <c r="AG43" s="138" t="s">
        <v>98</v>
      </c>
      <c r="AH43" s="138"/>
      <c r="AI43" s="138"/>
      <c r="AJ43" s="138"/>
      <c r="AK43" s="189"/>
      <c r="AL43" s="138"/>
      <c r="AM43" s="138"/>
      <c r="AN43" s="138"/>
      <c r="AO43" s="189"/>
      <c r="AP43" s="138"/>
      <c r="AQ43" s="138"/>
      <c r="AR43" s="138"/>
      <c r="AS43" s="189"/>
      <c r="AT43" s="138"/>
      <c r="AU43" s="138"/>
      <c r="AV43" s="138"/>
      <c r="AW43" s="189"/>
      <c r="AX43" s="180">
        <f t="shared" si="8"/>
        <v>0</v>
      </c>
      <c r="AY43" s="145">
        <f t="shared" si="10"/>
        <v>0</v>
      </c>
      <c r="AZ43" s="140"/>
      <c r="BA43" s="140"/>
      <c r="BB43" s="140"/>
      <c r="BC43" s="140"/>
      <c r="BD43" s="140"/>
      <c r="BE43" s="140"/>
      <c r="BF43" s="140"/>
      <c r="BG43" s="140"/>
      <c r="BH43" s="140"/>
      <c r="BI43" s="140"/>
      <c r="BJ43" s="140"/>
      <c r="BK43" s="140"/>
    </row>
    <row r="44" spans="1:63" x14ac:dyDescent="0.25">
      <c r="A44" s="138" t="s">
        <v>99</v>
      </c>
      <c r="B44" s="138"/>
      <c r="C44" s="138"/>
      <c r="D44" s="138"/>
      <c r="E44" s="189"/>
      <c r="F44" s="138"/>
      <c r="G44" s="138"/>
      <c r="H44" s="138"/>
      <c r="I44" s="189"/>
      <c r="J44" s="138"/>
      <c r="K44" s="138"/>
      <c r="L44" s="138"/>
      <c r="M44" s="189"/>
      <c r="N44" s="138"/>
      <c r="O44" s="138"/>
      <c r="P44" s="138"/>
      <c r="Q44" s="189"/>
      <c r="R44" s="180">
        <f t="shared" si="7"/>
        <v>0</v>
      </c>
      <c r="S44" s="145">
        <f t="shared" si="9"/>
        <v>0</v>
      </c>
      <c r="T44" s="179"/>
      <c r="U44" s="179"/>
      <c r="V44" s="179"/>
      <c r="W44" s="179"/>
      <c r="X44" s="179"/>
      <c r="Y44" s="140"/>
      <c r="Z44" s="140"/>
      <c r="AA44" s="140"/>
      <c r="AB44" s="140"/>
      <c r="AC44" s="140"/>
      <c r="AD44" s="140"/>
      <c r="AE44" s="140"/>
      <c r="AG44" s="138" t="s">
        <v>99</v>
      </c>
      <c r="AH44" s="138"/>
      <c r="AI44" s="138"/>
      <c r="AJ44" s="138"/>
      <c r="AK44" s="189"/>
      <c r="AL44" s="138"/>
      <c r="AM44" s="138"/>
      <c r="AN44" s="138"/>
      <c r="AO44" s="189"/>
      <c r="AP44" s="138"/>
      <c r="AQ44" s="138"/>
      <c r="AR44" s="138"/>
      <c r="AS44" s="189"/>
      <c r="AT44" s="138"/>
      <c r="AU44" s="138"/>
      <c r="AV44" s="138"/>
      <c r="AW44" s="189"/>
      <c r="AX44" s="180">
        <f t="shared" si="8"/>
        <v>0</v>
      </c>
      <c r="AY44" s="145">
        <f t="shared" si="10"/>
        <v>0</v>
      </c>
      <c r="AZ44" s="140"/>
      <c r="BA44" s="140"/>
      <c r="BB44" s="140"/>
      <c r="BC44" s="140"/>
      <c r="BD44" s="140"/>
      <c r="BE44" s="140"/>
      <c r="BF44" s="140"/>
      <c r="BG44" s="140"/>
      <c r="BH44" s="140"/>
      <c r="BI44" s="140"/>
      <c r="BJ44" s="140"/>
      <c r="BK44" s="140"/>
    </row>
    <row r="45" spans="1:63" x14ac:dyDescent="0.25">
      <c r="A45" s="138" t="s">
        <v>100</v>
      </c>
      <c r="B45" s="138"/>
      <c r="C45" s="138"/>
      <c r="D45" s="138"/>
      <c r="E45" s="189"/>
      <c r="F45" s="138"/>
      <c r="G45" s="138"/>
      <c r="H45" s="138"/>
      <c r="I45" s="189"/>
      <c r="J45" s="138"/>
      <c r="K45" s="138"/>
      <c r="L45" s="138"/>
      <c r="M45" s="189"/>
      <c r="N45" s="138"/>
      <c r="O45" s="138"/>
      <c r="P45" s="138"/>
      <c r="Q45" s="189"/>
      <c r="R45" s="180">
        <f t="shared" si="7"/>
        <v>0</v>
      </c>
      <c r="S45" s="145">
        <f t="shared" si="9"/>
        <v>0</v>
      </c>
      <c r="T45" s="179"/>
      <c r="U45" s="179"/>
      <c r="V45" s="179"/>
      <c r="W45" s="179"/>
      <c r="X45" s="179"/>
      <c r="Y45" s="140"/>
      <c r="Z45" s="140"/>
      <c r="AA45" s="140"/>
      <c r="AB45" s="140"/>
      <c r="AC45" s="140"/>
      <c r="AD45" s="140"/>
      <c r="AE45" s="140"/>
      <c r="AG45" s="138" t="s">
        <v>100</v>
      </c>
      <c r="AH45" s="138"/>
      <c r="AI45" s="138"/>
      <c r="AJ45" s="138"/>
      <c r="AK45" s="189"/>
      <c r="AL45" s="138"/>
      <c r="AM45" s="138"/>
      <c r="AN45" s="138"/>
      <c r="AO45" s="189"/>
      <c r="AP45" s="138"/>
      <c r="AQ45" s="138"/>
      <c r="AR45" s="138"/>
      <c r="AS45" s="189"/>
      <c r="AT45" s="138"/>
      <c r="AU45" s="138"/>
      <c r="AV45" s="138"/>
      <c r="AW45" s="189"/>
      <c r="AX45" s="180">
        <f t="shared" si="8"/>
        <v>0</v>
      </c>
      <c r="AY45" s="145">
        <f t="shared" si="10"/>
        <v>0</v>
      </c>
      <c r="AZ45" s="140"/>
      <c r="BA45" s="140"/>
      <c r="BB45" s="140"/>
      <c r="BC45" s="140"/>
      <c r="BD45" s="140"/>
      <c r="BE45" s="140"/>
      <c r="BF45" s="140"/>
      <c r="BG45" s="140"/>
      <c r="BH45" s="140"/>
      <c r="BI45" s="138"/>
      <c r="BJ45" s="138"/>
      <c r="BK45" s="138"/>
    </row>
    <row r="46" spans="1:63" x14ac:dyDescent="0.25">
      <c r="A46" s="138" t="s">
        <v>101</v>
      </c>
      <c r="B46" s="138"/>
      <c r="C46" s="138"/>
      <c r="D46" s="138"/>
      <c r="E46" s="189"/>
      <c r="F46" s="138"/>
      <c r="G46" s="138"/>
      <c r="H46" s="138"/>
      <c r="I46" s="189"/>
      <c r="J46" s="138"/>
      <c r="K46" s="138"/>
      <c r="L46" s="138"/>
      <c r="M46" s="189"/>
      <c r="N46" s="138"/>
      <c r="O46" s="138"/>
      <c r="P46" s="138"/>
      <c r="Q46" s="189"/>
      <c r="R46" s="180">
        <f t="shared" si="7"/>
        <v>0</v>
      </c>
      <c r="S46" s="145">
        <f t="shared" si="9"/>
        <v>0</v>
      </c>
      <c r="T46" s="179"/>
      <c r="U46" s="179"/>
      <c r="V46" s="179"/>
      <c r="W46" s="179"/>
      <c r="X46" s="179"/>
      <c r="Y46" s="140"/>
      <c r="Z46" s="140"/>
      <c r="AA46" s="140"/>
      <c r="AB46" s="140"/>
      <c r="AC46" s="140"/>
      <c r="AD46" s="140"/>
      <c r="AE46" s="140"/>
      <c r="AG46" s="138" t="s">
        <v>101</v>
      </c>
      <c r="AH46" s="138"/>
      <c r="AI46" s="138"/>
      <c r="AJ46" s="138"/>
      <c r="AK46" s="189"/>
      <c r="AL46" s="138"/>
      <c r="AM46" s="138"/>
      <c r="AN46" s="138"/>
      <c r="AO46" s="189"/>
      <c r="AP46" s="138"/>
      <c r="AQ46" s="138"/>
      <c r="AR46" s="138"/>
      <c r="AS46" s="189"/>
      <c r="AT46" s="138"/>
      <c r="AU46" s="138"/>
      <c r="AV46" s="138"/>
      <c r="AW46" s="189"/>
      <c r="AX46" s="180">
        <f t="shared" si="8"/>
        <v>0</v>
      </c>
      <c r="AY46" s="145">
        <f t="shared" si="10"/>
        <v>0</v>
      </c>
      <c r="AZ46" s="140"/>
      <c r="BA46" s="140"/>
      <c r="BB46" s="140"/>
      <c r="BC46" s="140"/>
      <c r="BD46" s="140"/>
      <c r="BE46" s="140"/>
      <c r="BF46" s="140"/>
      <c r="BG46" s="140"/>
      <c r="BH46" s="140"/>
      <c r="BI46" s="138"/>
      <c r="BJ46" s="138"/>
      <c r="BK46" s="138"/>
    </row>
    <row r="47" spans="1:63" x14ac:dyDescent="0.25">
      <c r="A47" s="138" t="s">
        <v>102</v>
      </c>
      <c r="B47" s="138"/>
      <c r="C47" s="138"/>
      <c r="D47" s="138"/>
      <c r="E47" s="189"/>
      <c r="F47" s="138"/>
      <c r="G47" s="138"/>
      <c r="H47" s="138"/>
      <c r="I47" s="189"/>
      <c r="J47" s="138"/>
      <c r="K47" s="138"/>
      <c r="L47" s="138"/>
      <c r="M47" s="189"/>
      <c r="N47" s="138"/>
      <c r="O47" s="138"/>
      <c r="P47" s="138"/>
      <c r="Q47" s="189"/>
      <c r="R47" s="180">
        <f t="shared" si="7"/>
        <v>0</v>
      </c>
      <c r="S47" s="145">
        <f t="shared" si="9"/>
        <v>0</v>
      </c>
      <c r="T47" s="179"/>
      <c r="U47" s="179"/>
      <c r="V47" s="179"/>
      <c r="W47" s="179"/>
      <c r="X47" s="179"/>
      <c r="Y47" s="140"/>
      <c r="Z47" s="140"/>
      <c r="AA47" s="140"/>
      <c r="AB47" s="140"/>
      <c r="AC47" s="140"/>
      <c r="AD47" s="140"/>
      <c r="AE47" s="140"/>
      <c r="AG47" s="138" t="s">
        <v>102</v>
      </c>
      <c r="AH47" s="138"/>
      <c r="AI47" s="138"/>
      <c r="AJ47" s="138"/>
      <c r="AK47" s="189"/>
      <c r="AL47" s="138"/>
      <c r="AM47" s="138"/>
      <c r="AN47" s="138"/>
      <c r="AO47" s="189"/>
      <c r="AP47" s="138"/>
      <c r="AQ47" s="138"/>
      <c r="AR47" s="138"/>
      <c r="AS47" s="189"/>
      <c r="AT47" s="138"/>
      <c r="AU47" s="138"/>
      <c r="AV47" s="138"/>
      <c r="AW47" s="189"/>
      <c r="AX47" s="180">
        <f t="shared" si="8"/>
        <v>0</v>
      </c>
      <c r="AY47" s="145">
        <f t="shared" si="10"/>
        <v>0</v>
      </c>
      <c r="AZ47" s="140"/>
      <c r="BA47" s="140"/>
      <c r="BB47" s="140"/>
      <c r="BC47" s="140"/>
      <c r="BD47" s="140"/>
      <c r="BE47" s="140"/>
      <c r="BF47" s="140"/>
      <c r="BG47" s="140"/>
      <c r="BH47" s="140"/>
      <c r="BI47" s="138"/>
      <c r="BJ47" s="138"/>
      <c r="BK47" s="138"/>
    </row>
    <row r="48" spans="1:63" x14ac:dyDescent="0.25">
      <c r="A48" s="138" t="s">
        <v>103</v>
      </c>
      <c r="B48" s="138"/>
      <c r="C48" s="138"/>
      <c r="D48" s="138"/>
      <c r="E48" s="189"/>
      <c r="F48" s="138"/>
      <c r="G48" s="138"/>
      <c r="H48" s="138"/>
      <c r="I48" s="189"/>
      <c r="J48" s="138"/>
      <c r="K48" s="138"/>
      <c r="L48" s="138"/>
      <c r="M48" s="189"/>
      <c r="N48" s="138"/>
      <c r="O48" s="138"/>
      <c r="P48" s="138"/>
      <c r="Q48" s="189"/>
      <c r="R48" s="180">
        <f t="shared" si="7"/>
        <v>0</v>
      </c>
      <c r="S48" s="145">
        <f t="shared" si="9"/>
        <v>0</v>
      </c>
      <c r="T48" s="179"/>
      <c r="U48" s="179"/>
      <c r="V48" s="179"/>
      <c r="W48" s="179"/>
      <c r="X48" s="179"/>
      <c r="Y48" s="140"/>
      <c r="Z48" s="140"/>
      <c r="AA48" s="140"/>
      <c r="AB48" s="140"/>
      <c r="AC48" s="140"/>
      <c r="AD48" s="140"/>
      <c r="AE48" s="140"/>
      <c r="AG48" s="138" t="s">
        <v>103</v>
      </c>
      <c r="AH48" s="138"/>
      <c r="AI48" s="138"/>
      <c r="AJ48" s="138"/>
      <c r="AK48" s="189"/>
      <c r="AL48" s="138"/>
      <c r="AM48" s="138"/>
      <c r="AN48" s="138"/>
      <c r="AO48" s="189"/>
      <c r="AP48" s="138"/>
      <c r="AQ48" s="138"/>
      <c r="AR48" s="138"/>
      <c r="AS48" s="189"/>
      <c r="AT48" s="138"/>
      <c r="AU48" s="138"/>
      <c r="AV48" s="138"/>
      <c r="AW48" s="189"/>
      <c r="AX48" s="180">
        <f t="shared" si="8"/>
        <v>0</v>
      </c>
      <c r="AY48" s="145">
        <f t="shared" si="10"/>
        <v>0</v>
      </c>
      <c r="AZ48" s="140"/>
      <c r="BA48" s="140"/>
      <c r="BB48" s="140"/>
      <c r="BC48" s="140"/>
      <c r="BD48" s="140"/>
      <c r="BE48" s="140"/>
      <c r="BF48" s="140"/>
      <c r="BG48" s="140"/>
      <c r="BH48" s="140"/>
      <c r="BI48" s="140"/>
      <c r="BJ48" s="140"/>
      <c r="BK48" s="140"/>
    </row>
    <row r="49" spans="1:63" x14ac:dyDescent="0.25">
      <c r="A49" s="138" t="s">
        <v>104</v>
      </c>
      <c r="B49" s="138"/>
      <c r="C49" s="138"/>
      <c r="D49" s="138"/>
      <c r="E49" s="189"/>
      <c r="F49" s="138"/>
      <c r="G49" s="138"/>
      <c r="H49" s="138"/>
      <c r="I49" s="189"/>
      <c r="J49" s="138"/>
      <c r="K49" s="138"/>
      <c r="L49" s="138"/>
      <c r="M49" s="189"/>
      <c r="N49" s="138"/>
      <c r="O49" s="138"/>
      <c r="P49" s="138"/>
      <c r="Q49" s="189"/>
      <c r="R49" s="180">
        <f t="shared" si="7"/>
        <v>0</v>
      </c>
      <c r="S49" s="145">
        <f t="shared" si="9"/>
        <v>0</v>
      </c>
      <c r="T49" s="179"/>
      <c r="U49" s="179"/>
      <c r="V49" s="179"/>
      <c r="W49" s="179"/>
      <c r="X49" s="179"/>
      <c r="Y49" s="140"/>
      <c r="Z49" s="140"/>
      <c r="AA49" s="140"/>
      <c r="AB49" s="140"/>
      <c r="AC49" s="140"/>
      <c r="AD49" s="140"/>
      <c r="AE49" s="140"/>
      <c r="AG49" s="138" t="s">
        <v>104</v>
      </c>
      <c r="AH49" s="138"/>
      <c r="AI49" s="138"/>
      <c r="AJ49" s="138"/>
      <c r="AK49" s="189"/>
      <c r="AL49" s="138"/>
      <c r="AM49" s="138"/>
      <c r="AN49" s="138"/>
      <c r="AO49" s="189"/>
      <c r="AP49" s="138"/>
      <c r="AQ49" s="138"/>
      <c r="AR49" s="138"/>
      <c r="AS49" s="189"/>
      <c r="AT49" s="138"/>
      <c r="AU49" s="138"/>
      <c r="AV49" s="138"/>
      <c r="AW49" s="189"/>
      <c r="AX49" s="180">
        <f t="shared" si="8"/>
        <v>0</v>
      </c>
      <c r="AY49" s="145">
        <f t="shared" si="10"/>
        <v>0</v>
      </c>
      <c r="AZ49" s="140"/>
      <c r="BA49" s="140"/>
      <c r="BB49" s="140"/>
      <c r="BC49" s="140"/>
      <c r="BD49" s="140"/>
      <c r="BE49" s="140"/>
      <c r="BF49" s="140"/>
      <c r="BG49" s="140"/>
      <c r="BH49" s="140"/>
      <c r="BI49" s="140"/>
      <c r="BJ49" s="140"/>
      <c r="BK49" s="140"/>
    </row>
    <row r="50" spans="1:63" x14ac:dyDescent="0.25">
      <c r="A50" s="138" t="s">
        <v>105</v>
      </c>
      <c r="B50" s="138"/>
      <c r="C50" s="138"/>
      <c r="D50" s="138"/>
      <c r="E50" s="189"/>
      <c r="F50" s="138"/>
      <c r="G50" s="138"/>
      <c r="H50" s="138"/>
      <c r="I50" s="189"/>
      <c r="J50" s="138"/>
      <c r="K50" s="138"/>
      <c r="L50" s="138"/>
      <c r="M50" s="189"/>
      <c r="N50" s="138"/>
      <c r="O50" s="138"/>
      <c r="P50" s="138"/>
      <c r="Q50" s="189"/>
      <c r="R50" s="180">
        <f t="shared" si="7"/>
        <v>0</v>
      </c>
      <c r="S50" s="145">
        <f t="shared" si="9"/>
        <v>0</v>
      </c>
      <c r="T50" s="179"/>
      <c r="U50" s="179"/>
      <c r="V50" s="179"/>
      <c r="W50" s="179"/>
      <c r="X50" s="179"/>
      <c r="Y50" s="140"/>
      <c r="Z50" s="140"/>
      <c r="AA50" s="140"/>
      <c r="AB50" s="140"/>
      <c r="AC50" s="140"/>
      <c r="AD50" s="140"/>
      <c r="AE50" s="140"/>
      <c r="AG50" s="138" t="s">
        <v>105</v>
      </c>
      <c r="AH50" s="138"/>
      <c r="AI50" s="138"/>
      <c r="AJ50" s="138"/>
      <c r="AK50" s="189"/>
      <c r="AL50" s="138"/>
      <c r="AM50" s="138"/>
      <c r="AN50" s="138"/>
      <c r="AO50" s="189"/>
      <c r="AP50" s="138"/>
      <c r="AQ50" s="138"/>
      <c r="AR50" s="138"/>
      <c r="AS50" s="189"/>
      <c r="AT50" s="138"/>
      <c r="AU50" s="138"/>
      <c r="AV50" s="138"/>
      <c r="AW50" s="189"/>
      <c r="AX50" s="180">
        <f t="shared" si="8"/>
        <v>0</v>
      </c>
      <c r="AY50" s="145">
        <f t="shared" si="10"/>
        <v>0</v>
      </c>
      <c r="AZ50" s="140"/>
      <c r="BA50" s="140"/>
      <c r="BB50" s="140"/>
      <c r="BC50" s="140"/>
      <c r="BD50" s="140"/>
      <c r="BE50" s="140"/>
      <c r="BF50" s="140"/>
      <c r="BG50" s="140"/>
      <c r="BH50" s="140"/>
      <c r="BI50" s="140"/>
      <c r="BJ50" s="140"/>
      <c r="BK50" s="140"/>
    </row>
    <row r="51" spans="1:63" x14ac:dyDescent="0.25">
      <c r="A51" s="138" t="s">
        <v>106</v>
      </c>
      <c r="B51" s="138"/>
      <c r="C51" s="138"/>
      <c r="D51" s="138"/>
      <c r="E51" s="189"/>
      <c r="F51" s="138"/>
      <c r="G51" s="138"/>
      <c r="H51" s="138"/>
      <c r="I51" s="189"/>
      <c r="J51" s="138"/>
      <c r="K51" s="138"/>
      <c r="L51" s="138"/>
      <c r="M51" s="189"/>
      <c r="N51" s="138"/>
      <c r="O51" s="138"/>
      <c r="P51" s="138"/>
      <c r="Q51" s="189"/>
      <c r="R51" s="180">
        <f t="shared" si="7"/>
        <v>0</v>
      </c>
      <c r="S51" s="145">
        <f t="shared" si="9"/>
        <v>0</v>
      </c>
      <c r="T51" s="179"/>
      <c r="U51" s="179"/>
      <c r="V51" s="179"/>
      <c r="W51" s="179"/>
      <c r="X51" s="179"/>
      <c r="Y51" s="140"/>
      <c r="Z51" s="140"/>
      <c r="AA51" s="140"/>
      <c r="AB51" s="140"/>
      <c r="AC51" s="140"/>
      <c r="AD51" s="140"/>
      <c r="AE51" s="140"/>
      <c r="AG51" s="138" t="s">
        <v>106</v>
      </c>
      <c r="AH51" s="138"/>
      <c r="AI51" s="138"/>
      <c r="AJ51" s="138"/>
      <c r="AK51" s="189"/>
      <c r="AL51" s="138"/>
      <c r="AM51" s="138"/>
      <c r="AN51" s="138"/>
      <c r="AO51" s="189"/>
      <c r="AP51" s="138"/>
      <c r="AQ51" s="138"/>
      <c r="AR51" s="138"/>
      <c r="AS51" s="189"/>
      <c r="AT51" s="138"/>
      <c r="AU51" s="138"/>
      <c r="AV51" s="138"/>
      <c r="AW51" s="189"/>
      <c r="AX51" s="180">
        <f t="shared" si="8"/>
        <v>0</v>
      </c>
      <c r="AY51" s="145">
        <f t="shared" si="10"/>
        <v>0</v>
      </c>
      <c r="AZ51" s="140"/>
      <c r="BA51" s="140"/>
      <c r="BB51" s="140"/>
      <c r="BC51" s="140"/>
      <c r="BD51" s="140"/>
      <c r="BE51" s="140"/>
      <c r="BF51" s="140"/>
      <c r="BG51" s="140"/>
      <c r="BH51" s="140"/>
      <c r="BI51" s="140"/>
      <c r="BJ51" s="140"/>
      <c r="BK51" s="140"/>
    </row>
    <row r="52" spans="1:63" x14ac:dyDescent="0.25">
      <c r="A52" s="138" t="s">
        <v>107</v>
      </c>
      <c r="B52" s="138"/>
      <c r="C52" s="138"/>
      <c r="D52" s="138"/>
      <c r="E52" s="189"/>
      <c r="F52" s="138"/>
      <c r="G52" s="138"/>
      <c r="H52" s="138"/>
      <c r="I52" s="189"/>
      <c r="J52" s="138"/>
      <c r="K52" s="138"/>
      <c r="L52" s="138"/>
      <c r="M52" s="189"/>
      <c r="N52" s="138"/>
      <c r="O52" s="138"/>
      <c r="P52" s="138"/>
      <c r="Q52" s="189"/>
      <c r="R52" s="180">
        <f t="shared" si="7"/>
        <v>0</v>
      </c>
      <c r="S52" s="145">
        <f t="shared" si="9"/>
        <v>0</v>
      </c>
      <c r="T52" s="179"/>
      <c r="U52" s="179"/>
      <c r="V52" s="179"/>
      <c r="W52" s="179"/>
      <c r="X52" s="179"/>
      <c r="Y52" s="140"/>
      <c r="Z52" s="140"/>
      <c r="AA52" s="140"/>
      <c r="AB52" s="140"/>
      <c r="AC52" s="140"/>
      <c r="AD52" s="140"/>
      <c r="AE52" s="140"/>
      <c r="AG52" s="138" t="s">
        <v>107</v>
      </c>
      <c r="AH52" s="138"/>
      <c r="AI52" s="138"/>
      <c r="AJ52" s="138"/>
      <c r="AK52" s="189"/>
      <c r="AL52" s="138"/>
      <c r="AM52" s="138"/>
      <c r="AN52" s="138"/>
      <c r="AO52" s="189"/>
      <c r="AP52" s="138"/>
      <c r="AQ52" s="138"/>
      <c r="AR52" s="138"/>
      <c r="AS52" s="189"/>
      <c r="AT52" s="138"/>
      <c r="AU52" s="138"/>
      <c r="AV52" s="138"/>
      <c r="AW52" s="189"/>
      <c r="AX52" s="180">
        <f t="shared" si="8"/>
        <v>0</v>
      </c>
      <c r="AY52" s="145">
        <f t="shared" si="10"/>
        <v>0</v>
      </c>
      <c r="AZ52" s="140"/>
      <c r="BA52" s="140"/>
      <c r="BB52" s="140"/>
      <c r="BC52" s="140"/>
      <c r="BD52" s="140"/>
      <c r="BE52" s="140"/>
      <c r="BF52" s="140"/>
      <c r="BG52" s="140"/>
      <c r="BH52" s="140"/>
      <c r="BI52" s="140"/>
      <c r="BJ52" s="140"/>
      <c r="BK52" s="140"/>
    </row>
    <row r="53" spans="1:63" x14ac:dyDescent="0.25">
      <c r="A53" s="138" t="s">
        <v>108</v>
      </c>
      <c r="B53" s="138"/>
      <c r="C53" s="138"/>
      <c r="D53" s="138"/>
      <c r="E53" s="189"/>
      <c r="F53" s="138"/>
      <c r="G53" s="138"/>
      <c r="H53" s="138"/>
      <c r="I53" s="189"/>
      <c r="J53" s="138"/>
      <c r="K53" s="138"/>
      <c r="L53" s="138"/>
      <c r="M53" s="189"/>
      <c r="N53" s="138"/>
      <c r="O53" s="138"/>
      <c r="P53" s="138"/>
      <c r="Q53" s="189"/>
      <c r="R53" s="180">
        <f t="shared" si="7"/>
        <v>0</v>
      </c>
      <c r="S53" s="145">
        <f t="shared" si="9"/>
        <v>0</v>
      </c>
      <c r="T53" s="179"/>
      <c r="U53" s="179"/>
      <c r="V53" s="179"/>
      <c r="W53" s="179"/>
      <c r="X53" s="179"/>
      <c r="Y53" s="140"/>
      <c r="Z53" s="140"/>
      <c r="AA53" s="140"/>
      <c r="AB53" s="140"/>
      <c r="AC53" s="140"/>
      <c r="AD53" s="140"/>
      <c r="AE53" s="140"/>
      <c r="AG53" s="138" t="s">
        <v>108</v>
      </c>
      <c r="AH53" s="138"/>
      <c r="AI53" s="138"/>
      <c r="AJ53" s="138"/>
      <c r="AK53" s="189"/>
      <c r="AL53" s="138"/>
      <c r="AM53" s="138"/>
      <c r="AN53" s="138"/>
      <c r="AO53" s="189"/>
      <c r="AP53" s="138"/>
      <c r="AQ53" s="138"/>
      <c r="AR53" s="138"/>
      <c r="AS53" s="189"/>
      <c r="AT53" s="138"/>
      <c r="AU53" s="138"/>
      <c r="AV53" s="138"/>
      <c r="AW53" s="189"/>
      <c r="AX53" s="180">
        <f t="shared" si="8"/>
        <v>0</v>
      </c>
      <c r="AY53" s="145">
        <f t="shared" si="10"/>
        <v>0</v>
      </c>
      <c r="AZ53" s="140"/>
      <c r="BA53" s="140"/>
      <c r="BB53" s="140"/>
      <c r="BC53" s="140"/>
      <c r="BD53" s="140"/>
      <c r="BE53" s="140"/>
      <c r="BF53" s="140"/>
      <c r="BG53" s="140"/>
      <c r="BH53" s="140"/>
      <c r="BI53" s="140"/>
      <c r="BJ53" s="140"/>
      <c r="BK53" s="140"/>
    </row>
    <row r="54" spans="1:63" x14ac:dyDescent="0.25">
      <c r="A54" s="138" t="s">
        <v>109</v>
      </c>
      <c r="B54" s="138"/>
      <c r="C54" s="138"/>
      <c r="D54" s="138"/>
      <c r="E54" s="189"/>
      <c r="F54" s="138"/>
      <c r="G54" s="138"/>
      <c r="H54" s="138"/>
      <c r="I54" s="189"/>
      <c r="J54" s="138"/>
      <c r="K54" s="138"/>
      <c r="L54" s="138"/>
      <c r="M54" s="189"/>
      <c r="N54" s="138"/>
      <c r="O54" s="138"/>
      <c r="P54" s="138"/>
      <c r="Q54" s="189"/>
      <c r="R54" s="180">
        <f t="shared" si="7"/>
        <v>0</v>
      </c>
      <c r="S54" s="145">
        <f t="shared" si="9"/>
        <v>0</v>
      </c>
      <c r="T54" s="179"/>
      <c r="U54" s="179"/>
      <c r="V54" s="179"/>
      <c r="W54" s="179"/>
      <c r="X54" s="179"/>
      <c r="Y54" s="140"/>
      <c r="Z54" s="140"/>
      <c r="AA54" s="140"/>
      <c r="AB54" s="140"/>
      <c r="AC54" s="140"/>
      <c r="AD54" s="140"/>
      <c r="AE54" s="140"/>
      <c r="AG54" s="138" t="s">
        <v>109</v>
      </c>
      <c r="AH54" s="138"/>
      <c r="AI54" s="138"/>
      <c r="AJ54" s="138"/>
      <c r="AK54" s="189"/>
      <c r="AL54" s="138"/>
      <c r="AM54" s="138"/>
      <c r="AN54" s="138"/>
      <c r="AO54" s="189"/>
      <c r="AP54" s="138"/>
      <c r="AQ54" s="138"/>
      <c r="AR54" s="138"/>
      <c r="AS54" s="189"/>
      <c r="AT54" s="138"/>
      <c r="AU54" s="138"/>
      <c r="AV54" s="138"/>
      <c r="AW54" s="189"/>
      <c r="AX54" s="180">
        <f t="shared" si="8"/>
        <v>0</v>
      </c>
      <c r="AY54" s="145">
        <f t="shared" si="10"/>
        <v>0</v>
      </c>
      <c r="AZ54" s="140"/>
      <c r="BA54" s="140"/>
      <c r="BB54" s="140"/>
      <c r="BC54" s="140"/>
      <c r="BD54" s="140"/>
      <c r="BE54" s="140"/>
      <c r="BF54" s="140"/>
      <c r="BG54" s="140"/>
      <c r="BH54" s="140"/>
      <c r="BI54" s="140"/>
      <c r="BJ54" s="140"/>
      <c r="BK54" s="140"/>
    </row>
    <row r="55" spans="1:63" x14ac:dyDescent="0.25">
      <c r="A55" s="138" t="s">
        <v>110</v>
      </c>
      <c r="B55" s="138"/>
      <c r="C55" s="138"/>
      <c r="D55" s="138"/>
      <c r="E55" s="189"/>
      <c r="F55" s="138"/>
      <c r="G55" s="138"/>
      <c r="H55" s="138"/>
      <c r="I55" s="189"/>
      <c r="J55" s="138"/>
      <c r="K55" s="138"/>
      <c r="L55" s="138"/>
      <c r="M55" s="189"/>
      <c r="N55" s="138"/>
      <c r="O55" s="138"/>
      <c r="P55" s="138"/>
      <c r="Q55" s="189"/>
      <c r="R55" s="180">
        <f t="shared" si="7"/>
        <v>0</v>
      </c>
      <c r="S55" s="145">
        <f t="shared" si="9"/>
        <v>0</v>
      </c>
      <c r="T55" s="179"/>
      <c r="U55" s="179"/>
      <c r="V55" s="179"/>
      <c r="W55" s="179"/>
      <c r="X55" s="179"/>
      <c r="Y55" s="140"/>
      <c r="Z55" s="140"/>
      <c r="AA55" s="140"/>
      <c r="AB55" s="140"/>
      <c r="AC55" s="140"/>
      <c r="AD55" s="140"/>
      <c r="AE55" s="140"/>
      <c r="AG55" s="138" t="s">
        <v>110</v>
      </c>
      <c r="AH55" s="138"/>
      <c r="AI55" s="138"/>
      <c r="AJ55" s="138"/>
      <c r="AK55" s="189"/>
      <c r="AL55" s="138"/>
      <c r="AM55" s="138"/>
      <c r="AN55" s="138"/>
      <c r="AO55" s="189"/>
      <c r="AP55" s="138"/>
      <c r="AQ55" s="138"/>
      <c r="AR55" s="138"/>
      <c r="AS55" s="189"/>
      <c r="AT55" s="138"/>
      <c r="AU55" s="138"/>
      <c r="AV55" s="138"/>
      <c r="AW55" s="189"/>
      <c r="AX55" s="180">
        <f t="shared" si="8"/>
        <v>0</v>
      </c>
      <c r="AY55" s="145">
        <f t="shared" si="10"/>
        <v>0</v>
      </c>
      <c r="AZ55" s="140"/>
      <c r="BA55" s="140"/>
      <c r="BB55" s="140"/>
      <c r="BC55" s="140"/>
      <c r="BD55" s="140"/>
      <c r="BE55" s="140"/>
      <c r="BF55" s="140"/>
      <c r="BG55" s="140"/>
      <c r="BH55" s="140"/>
      <c r="BI55" s="140"/>
      <c r="BJ55" s="140"/>
      <c r="BK55" s="140"/>
    </row>
    <row r="56" spans="1:63" x14ac:dyDescent="0.25">
      <c r="A56" s="138" t="s">
        <v>111</v>
      </c>
      <c r="B56" s="138"/>
      <c r="C56" s="138"/>
      <c r="D56" s="138"/>
      <c r="E56" s="189"/>
      <c r="F56" s="138"/>
      <c r="G56" s="138"/>
      <c r="H56" s="138"/>
      <c r="I56" s="189"/>
      <c r="J56" s="138"/>
      <c r="K56" s="138"/>
      <c r="L56" s="138"/>
      <c r="M56" s="189"/>
      <c r="N56" s="138"/>
      <c r="O56" s="138"/>
      <c r="P56" s="138"/>
      <c r="Q56" s="189"/>
      <c r="R56" s="180">
        <f t="shared" si="7"/>
        <v>0</v>
      </c>
      <c r="S56" s="145">
        <f t="shared" si="9"/>
        <v>0</v>
      </c>
      <c r="T56" s="179"/>
      <c r="U56" s="179"/>
      <c r="V56" s="179"/>
      <c r="W56" s="179"/>
      <c r="X56" s="179"/>
      <c r="Y56" s="140"/>
      <c r="Z56" s="140"/>
      <c r="AA56" s="140"/>
      <c r="AB56" s="140"/>
      <c r="AC56" s="140"/>
      <c r="AD56" s="140"/>
      <c r="AE56" s="140"/>
      <c r="AG56" s="138" t="s">
        <v>111</v>
      </c>
      <c r="AH56" s="138"/>
      <c r="AI56" s="138"/>
      <c r="AJ56" s="138"/>
      <c r="AK56" s="189"/>
      <c r="AL56" s="138"/>
      <c r="AM56" s="138"/>
      <c r="AN56" s="138"/>
      <c r="AO56" s="189"/>
      <c r="AP56" s="138"/>
      <c r="AQ56" s="138"/>
      <c r="AR56" s="138"/>
      <c r="AS56" s="189"/>
      <c r="AT56" s="138"/>
      <c r="AU56" s="138"/>
      <c r="AV56" s="138"/>
      <c r="AW56" s="189"/>
      <c r="AX56" s="180">
        <f t="shared" si="8"/>
        <v>0</v>
      </c>
      <c r="AY56" s="145">
        <f t="shared" si="10"/>
        <v>0</v>
      </c>
      <c r="AZ56" s="140"/>
      <c r="BA56" s="140"/>
      <c r="BB56" s="140"/>
      <c r="BC56" s="140"/>
      <c r="BD56" s="140"/>
      <c r="BE56" s="140"/>
      <c r="BF56" s="140"/>
      <c r="BG56" s="140"/>
      <c r="BH56" s="140"/>
      <c r="BI56" s="140"/>
      <c r="BJ56" s="140"/>
      <c r="BK56" s="140"/>
    </row>
    <row r="57" spans="1:63" x14ac:dyDescent="0.25">
      <c r="A57" s="138" t="s">
        <v>112</v>
      </c>
      <c r="B57" s="138"/>
      <c r="C57" s="138"/>
      <c r="D57" s="138"/>
      <c r="E57" s="189"/>
      <c r="F57" s="138"/>
      <c r="G57" s="138"/>
      <c r="H57" s="138"/>
      <c r="I57" s="189"/>
      <c r="J57" s="138"/>
      <c r="K57" s="138"/>
      <c r="L57" s="138"/>
      <c r="M57" s="189"/>
      <c r="N57" s="138"/>
      <c r="O57" s="138"/>
      <c r="P57" s="138"/>
      <c r="Q57" s="189"/>
      <c r="R57" s="180">
        <f t="shared" si="7"/>
        <v>0</v>
      </c>
      <c r="S57" s="145">
        <f t="shared" si="9"/>
        <v>0</v>
      </c>
      <c r="T57" s="179"/>
      <c r="U57" s="179"/>
      <c r="V57" s="179"/>
      <c r="W57" s="179"/>
      <c r="X57" s="179"/>
      <c r="Y57" s="140"/>
      <c r="Z57" s="140"/>
      <c r="AA57" s="140"/>
      <c r="AB57" s="140"/>
      <c r="AC57" s="140"/>
      <c r="AD57" s="140"/>
      <c r="AE57" s="140"/>
      <c r="AG57" s="138" t="s">
        <v>112</v>
      </c>
      <c r="AH57" s="138"/>
      <c r="AI57" s="138"/>
      <c r="AJ57" s="138"/>
      <c r="AK57" s="189"/>
      <c r="AL57" s="138"/>
      <c r="AM57" s="138"/>
      <c r="AN57" s="138"/>
      <c r="AO57" s="189"/>
      <c r="AP57" s="138"/>
      <c r="AQ57" s="138"/>
      <c r="AR57" s="138"/>
      <c r="AS57" s="189"/>
      <c r="AT57" s="138"/>
      <c r="AU57" s="138"/>
      <c r="AV57" s="138"/>
      <c r="AW57" s="189"/>
      <c r="AX57" s="180">
        <f t="shared" si="8"/>
        <v>0</v>
      </c>
      <c r="AY57" s="145">
        <f t="shared" si="10"/>
        <v>0</v>
      </c>
      <c r="AZ57" s="140"/>
      <c r="BA57" s="140"/>
      <c r="BB57" s="140"/>
      <c r="BC57" s="140"/>
      <c r="BD57" s="140"/>
      <c r="BE57" s="140"/>
      <c r="BF57" s="140"/>
      <c r="BG57" s="140"/>
      <c r="BH57" s="140"/>
      <c r="BI57" s="140"/>
      <c r="BJ57" s="140"/>
      <c r="BK57" s="140"/>
    </row>
    <row r="58" spans="1:63" x14ac:dyDescent="0.25">
      <c r="A58" s="142" t="s">
        <v>113</v>
      </c>
      <c r="B58" s="139">
        <f t="shared" ref="B58:Q58" si="11">SUM(B37:B57)</f>
        <v>0</v>
      </c>
      <c r="C58" s="139">
        <f t="shared" si="11"/>
        <v>0</v>
      </c>
      <c r="D58" s="139">
        <f t="shared" si="11"/>
        <v>0</v>
      </c>
      <c r="E58" s="190">
        <f t="shared" si="11"/>
        <v>0</v>
      </c>
      <c r="F58" s="139">
        <f t="shared" si="11"/>
        <v>0</v>
      </c>
      <c r="G58" s="139">
        <f t="shared" si="11"/>
        <v>0</v>
      </c>
      <c r="H58" s="139">
        <f t="shared" si="11"/>
        <v>0</v>
      </c>
      <c r="I58" s="190">
        <f t="shared" si="11"/>
        <v>0</v>
      </c>
      <c r="J58" s="139">
        <f t="shared" si="11"/>
        <v>0</v>
      </c>
      <c r="K58" s="139">
        <f t="shared" si="11"/>
        <v>0</v>
      </c>
      <c r="L58" s="139">
        <f t="shared" si="11"/>
        <v>0</v>
      </c>
      <c r="M58" s="190">
        <f t="shared" si="11"/>
        <v>0</v>
      </c>
      <c r="N58" s="139">
        <f t="shared" si="11"/>
        <v>0</v>
      </c>
      <c r="O58" s="139">
        <f t="shared" si="11"/>
        <v>0</v>
      </c>
      <c r="P58" s="139">
        <f t="shared" si="11"/>
        <v>0</v>
      </c>
      <c r="Q58" s="190">
        <f t="shared" si="11"/>
        <v>0</v>
      </c>
      <c r="R58" s="139">
        <f t="shared" ref="R58:AE58" si="12">SUM(R37:R57)</f>
        <v>0</v>
      </c>
      <c r="S58" s="145">
        <f t="shared" si="12"/>
        <v>0</v>
      </c>
      <c r="T58" s="139">
        <f t="shared" si="12"/>
        <v>0</v>
      </c>
      <c r="U58" s="139">
        <f t="shared" si="12"/>
        <v>0</v>
      </c>
      <c r="V58" s="139">
        <f t="shared" si="12"/>
        <v>0</v>
      </c>
      <c r="W58" s="139">
        <f t="shared" si="12"/>
        <v>0</v>
      </c>
      <c r="X58" s="139">
        <f t="shared" si="12"/>
        <v>0</v>
      </c>
      <c r="Y58" s="139">
        <f t="shared" si="12"/>
        <v>0</v>
      </c>
      <c r="Z58" s="139">
        <f t="shared" si="12"/>
        <v>0</v>
      </c>
      <c r="AA58" s="139">
        <f t="shared" si="12"/>
        <v>0</v>
      </c>
      <c r="AB58" s="139">
        <f t="shared" si="12"/>
        <v>0</v>
      </c>
      <c r="AC58" s="139">
        <f t="shared" si="12"/>
        <v>0</v>
      </c>
      <c r="AD58" s="139">
        <f t="shared" si="12"/>
        <v>0</v>
      </c>
      <c r="AE58" s="139">
        <f t="shared" si="12"/>
        <v>0</v>
      </c>
      <c r="AG58" s="142" t="s">
        <v>113</v>
      </c>
      <c r="AH58" s="139">
        <f t="shared" ref="AH58:AW58" si="13">SUM(AH37:AH57)</f>
        <v>0</v>
      </c>
      <c r="AI58" s="139">
        <f t="shared" si="13"/>
        <v>0</v>
      </c>
      <c r="AJ58" s="139">
        <f t="shared" si="13"/>
        <v>0</v>
      </c>
      <c r="AK58" s="190">
        <f t="shared" si="13"/>
        <v>0</v>
      </c>
      <c r="AL58" s="139">
        <f t="shared" si="13"/>
        <v>0</v>
      </c>
      <c r="AM58" s="139">
        <f t="shared" si="13"/>
        <v>0</v>
      </c>
      <c r="AN58" s="139">
        <f t="shared" si="13"/>
        <v>0</v>
      </c>
      <c r="AO58" s="190">
        <f t="shared" si="13"/>
        <v>0</v>
      </c>
      <c r="AP58" s="139">
        <f t="shared" si="13"/>
        <v>0</v>
      </c>
      <c r="AQ58" s="139">
        <f t="shared" si="13"/>
        <v>0</v>
      </c>
      <c r="AR58" s="139">
        <f t="shared" si="13"/>
        <v>0</v>
      </c>
      <c r="AS58" s="190">
        <f t="shared" si="13"/>
        <v>0</v>
      </c>
      <c r="AT58" s="139">
        <f t="shared" si="13"/>
        <v>0</v>
      </c>
      <c r="AU58" s="139">
        <f t="shared" si="13"/>
        <v>0</v>
      </c>
      <c r="AV58" s="139">
        <f t="shared" si="13"/>
        <v>0</v>
      </c>
      <c r="AW58" s="190">
        <f t="shared" si="13"/>
        <v>0</v>
      </c>
      <c r="AX58" s="181">
        <f t="shared" ref="AX58:BK58" si="14">SUM(AX37:AX57)</f>
        <v>0</v>
      </c>
      <c r="AY58" s="146">
        <f t="shared" si="14"/>
        <v>0</v>
      </c>
      <c r="AZ58" s="139">
        <f t="shared" si="14"/>
        <v>0</v>
      </c>
      <c r="BA58" s="139">
        <f t="shared" si="14"/>
        <v>0</v>
      </c>
      <c r="BB58" s="139">
        <f t="shared" si="14"/>
        <v>0</v>
      </c>
      <c r="BC58" s="139">
        <f t="shared" si="14"/>
        <v>0</v>
      </c>
      <c r="BD58" s="139">
        <f t="shared" si="14"/>
        <v>0</v>
      </c>
      <c r="BE58" s="139">
        <f t="shared" si="14"/>
        <v>0</v>
      </c>
      <c r="BF58" s="139">
        <f t="shared" si="14"/>
        <v>0</v>
      </c>
      <c r="BG58" s="139">
        <f t="shared" si="14"/>
        <v>0</v>
      </c>
      <c r="BH58" s="139">
        <f t="shared" si="14"/>
        <v>0</v>
      </c>
      <c r="BI58" s="139">
        <f t="shared" si="14"/>
        <v>0</v>
      </c>
      <c r="BJ58" s="139">
        <f t="shared" si="14"/>
        <v>0</v>
      </c>
      <c r="BK58" s="139">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45"/>
  <sheetViews>
    <sheetView topLeftCell="A38" zoomScale="90" zoomScaleNormal="90" workbookViewId="0">
      <selection sqref="A1:B1"/>
    </sheetView>
  </sheetViews>
  <sheetFormatPr baseColWidth="10" defaultColWidth="10.85546875" defaultRowHeight="15" x14ac:dyDescent="0.25"/>
  <cols>
    <col min="1" max="1" width="72" style="122" bestFit="1" customWidth="1"/>
    <col min="2" max="2" width="73.42578125" style="122" customWidth="1"/>
    <col min="3" max="3" width="10.85546875" style="122"/>
    <col min="4" max="4" width="31.140625" style="122" customWidth="1"/>
    <col min="5" max="5" width="70.140625" style="122" customWidth="1"/>
    <col min="6" max="6" width="17.28515625" style="122" customWidth="1"/>
    <col min="7" max="8" width="21.85546875" style="122" customWidth="1"/>
    <col min="9" max="9" width="19.28515625" style="122" customWidth="1"/>
    <col min="10" max="10" width="42" style="122" customWidth="1"/>
    <col min="11" max="16384" width="10.85546875" style="122"/>
  </cols>
  <sheetData>
    <row r="1" spans="1:2" ht="25.5" customHeight="1" x14ac:dyDescent="0.25">
      <c r="A1" s="621" t="s">
        <v>195</v>
      </c>
      <c r="B1" s="622"/>
    </row>
    <row r="2" spans="1:2" ht="25.5" customHeight="1" x14ac:dyDescent="0.25">
      <c r="A2" s="623" t="s">
        <v>400</v>
      </c>
      <c r="B2" s="624"/>
    </row>
    <row r="3" spans="1:2" x14ac:dyDescent="0.25">
      <c r="A3" s="186" t="s">
        <v>324</v>
      </c>
      <c r="B3" s="123" t="s">
        <v>325</v>
      </c>
    </row>
    <row r="4" spans="1:2" x14ac:dyDescent="0.25">
      <c r="A4" s="187" t="s">
        <v>71</v>
      </c>
      <c r="B4" s="130" t="s">
        <v>357</v>
      </c>
    </row>
    <row r="5" spans="1:2" ht="105" x14ac:dyDescent="0.25">
      <c r="A5" s="187" t="s">
        <v>67</v>
      </c>
      <c r="B5" s="191" t="s">
        <v>418</v>
      </c>
    </row>
    <row r="6" spans="1:2" x14ac:dyDescent="0.25">
      <c r="A6" s="187" t="s">
        <v>0</v>
      </c>
      <c r="B6" s="625" t="s">
        <v>352</v>
      </c>
    </row>
    <row r="7" spans="1:2" x14ac:dyDescent="0.25">
      <c r="A7" s="187" t="s">
        <v>77</v>
      </c>
      <c r="B7" s="626"/>
    </row>
    <row r="8" spans="1:2" x14ac:dyDescent="0.25">
      <c r="A8" s="187" t="s">
        <v>73</v>
      </c>
      <c r="B8" s="626"/>
    </row>
    <row r="9" spans="1:2" x14ac:dyDescent="0.25">
      <c r="A9" s="187" t="s">
        <v>333</v>
      </c>
      <c r="B9" s="627"/>
    </row>
    <row r="10" spans="1:2" ht="30" x14ac:dyDescent="0.25">
      <c r="A10" s="187" t="s">
        <v>293</v>
      </c>
      <c r="B10" s="124" t="s">
        <v>359</v>
      </c>
    </row>
    <row r="11" spans="1:2" ht="45" x14ac:dyDescent="0.25">
      <c r="A11" s="187" t="s">
        <v>1</v>
      </c>
      <c r="B11" s="124" t="s">
        <v>375</v>
      </c>
    </row>
    <row r="12" spans="1:2" ht="60" x14ac:dyDescent="0.25">
      <c r="A12" s="187" t="s">
        <v>15</v>
      </c>
      <c r="B12" s="125" t="s">
        <v>353</v>
      </c>
    </row>
    <row r="13" spans="1:2" ht="30" x14ac:dyDescent="0.25">
      <c r="A13" s="187" t="s">
        <v>331</v>
      </c>
      <c r="B13" s="125" t="s">
        <v>354</v>
      </c>
    </row>
    <row r="14" spans="1:2" ht="45" x14ac:dyDescent="0.25">
      <c r="A14" s="187" t="s">
        <v>332</v>
      </c>
      <c r="B14" s="125" t="s">
        <v>360</v>
      </c>
    </row>
    <row r="15" spans="1:2" ht="72" customHeight="1" x14ac:dyDescent="0.25">
      <c r="A15" s="188" t="s">
        <v>329</v>
      </c>
      <c r="B15" s="126" t="s">
        <v>355</v>
      </c>
    </row>
    <row r="16" spans="1:2" ht="194.25" x14ac:dyDescent="0.25">
      <c r="A16" s="188" t="s">
        <v>330</v>
      </c>
      <c r="B16" s="127" t="s">
        <v>356</v>
      </c>
    </row>
    <row r="17" spans="1:2" ht="25.5" customHeight="1" x14ac:dyDescent="0.25">
      <c r="A17" s="623" t="s">
        <v>401</v>
      </c>
      <c r="B17" s="624"/>
    </row>
    <row r="18" spans="1:2" x14ac:dyDescent="0.25">
      <c r="A18" s="186" t="s">
        <v>324</v>
      </c>
      <c r="B18" s="123" t="s">
        <v>325</v>
      </c>
    </row>
    <row r="19" spans="1:2" x14ac:dyDescent="0.25">
      <c r="A19" s="187" t="s">
        <v>71</v>
      </c>
      <c r="B19" s="130" t="s">
        <v>357</v>
      </c>
    </row>
    <row r="20" spans="1:2" ht="105" x14ac:dyDescent="0.25">
      <c r="A20" s="187" t="s">
        <v>67</v>
      </c>
      <c r="B20" s="129" t="s">
        <v>358</v>
      </c>
    </row>
    <row r="21" spans="1:2" ht="30" x14ac:dyDescent="0.25">
      <c r="A21" s="187" t="s">
        <v>334</v>
      </c>
      <c r="B21" s="125" t="s">
        <v>335</v>
      </c>
    </row>
    <row r="22" spans="1:2" ht="45" x14ac:dyDescent="0.25">
      <c r="A22" s="187" t="s">
        <v>327</v>
      </c>
      <c r="B22" s="125" t="s">
        <v>361</v>
      </c>
    </row>
    <row r="23" spans="1:2" ht="75" x14ac:dyDescent="0.25">
      <c r="A23" s="187" t="s">
        <v>336</v>
      </c>
      <c r="B23" s="125" t="s">
        <v>337</v>
      </c>
    </row>
    <row r="24" spans="1:2" ht="30" x14ac:dyDescent="0.25">
      <c r="A24" s="187" t="s">
        <v>326</v>
      </c>
      <c r="B24" s="125" t="s">
        <v>362</v>
      </c>
    </row>
    <row r="25" spans="1:2" x14ac:dyDescent="0.25">
      <c r="A25" s="187" t="s">
        <v>301</v>
      </c>
      <c r="B25" s="125" t="s">
        <v>407</v>
      </c>
    </row>
    <row r="26" spans="1:2" ht="45.95" customHeight="1" x14ac:dyDescent="0.25">
      <c r="A26" s="187" t="s">
        <v>338</v>
      </c>
      <c r="B26" s="128" t="s">
        <v>371</v>
      </c>
    </row>
    <row r="27" spans="1:2" ht="75" x14ac:dyDescent="0.25">
      <c r="A27" s="187" t="s">
        <v>279</v>
      </c>
      <c r="B27" s="128" t="s">
        <v>365</v>
      </c>
    </row>
    <row r="28" spans="1:2" ht="45" x14ac:dyDescent="0.25">
      <c r="A28" s="187" t="s">
        <v>339</v>
      </c>
      <c r="B28" s="128" t="s">
        <v>340</v>
      </c>
    </row>
    <row r="29" spans="1:2" ht="45" x14ac:dyDescent="0.25">
      <c r="A29" s="187" t="s">
        <v>364</v>
      </c>
      <c r="B29" s="128" t="s">
        <v>366</v>
      </c>
    </row>
    <row r="30" spans="1:2" ht="45" x14ac:dyDescent="0.25">
      <c r="A30" s="187" t="s">
        <v>116</v>
      </c>
      <c r="B30" s="128" t="s">
        <v>367</v>
      </c>
    </row>
    <row r="31" spans="1:2" ht="144" customHeight="1" x14ac:dyDescent="0.25">
      <c r="A31" s="187" t="s">
        <v>341</v>
      </c>
      <c r="B31" s="128" t="s">
        <v>368</v>
      </c>
    </row>
    <row r="32" spans="1:2" ht="30" x14ac:dyDescent="0.25">
      <c r="A32" s="187" t="s">
        <v>342</v>
      </c>
      <c r="B32" s="128" t="s">
        <v>345</v>
      </c>
    </row>
    <row r="33" spans="1:2" ht="30" x14ac:dyDescent="0.25">
      <c r="A33" s="187" t="s">
        <v>343</v>
      </c>
      <c r="B33" s="128" t="s">
        <v>344</v>
      </c>
    </row>
    <row r="34" spans="1:2" ht="30" x14ac:dyDescent="0.25">
      <c r="A34" s="187" t="s">
        <v>322</v>
      </c>
      <c r="B34" s="128" t="s">
        <v>369</v>
      </c>
    </row>
    <row r="35" spans="1:2" ht="30" x14ac:dyDescent="0.25">
      <c r="A35" s="187" t="s">
        <v>349</v>
      </c>
      <c r="B35" s="128" t="s">
        <v>346</v>
      </c>
    </row>
    <row r="36" spans="1:2" ht="75" x14ac:dyDescent="0.25">
      <c r="A36" s="187" t="s">
        <v>408</v>
      </c>
      <c r="B36" s="128" t="s">
        <v>410</v>
      </c>
    </row>
    <row r="37" spans="1:2" x14ac:dyDescent="0.25">
      <c r="A37" s="187" t="s">
        <v>405</v>
      </c>
      <c r="B37" s="128" t="s">
        <v>412</v>
      </c>
    </row>
    <row r="38" spans="1:2" ht="30" x14ac:dyDescent="0.25">
      <c r="A38" s="187" t="s">
        <v>411</v>
      </c>
      <c r="B38" s="128" t="s">
        <v>413</v>
      </c>
    </row>
    <row r="39" spans="1:2" ht="45" x14ac:dyDescent="0.25">
      <c r="A39" s="187" t="s">
        <v>328</v>
      </c>
      <c r="B39" s="128" t="s">
        <v>347</v>
      </c>
    </row>
    <row r="40" spans="1:2" ht="28.5" x14ac:dyDescent="0.25">
      <c r="A40" s="188" t="s">
        <v>299</v>
      </c>
      <c r="B40" s="128" t="s">
        <v>348</v>
      </c>
    </row>
    <row r="41" spans="1:2" ht="25.5" customHeight="1" x14ac:dyDescent="0.25">
      <c r="A41" s="623" t="s">
        <v>350</v>
      </c>
      <c r="B41" s="624"/>
    </row>
    <row r="42" spans="1:2" x14ac:dyDescent="0.25">
      <c r="A42" s="621" t="s">
        <v>351</v>
      </c>
      <c r="B42" s="622"/>
    </row>
    <row r="43" spans="1:2" ht="72" customHeight="1" x14ac:dyDescent="0.25">
      <c r="A43" s="619" t="s">
        <v>397</v>
      </c>
      <c r="B43" s="620"/>
    </row>
    <row r="44" spans="1:2" ht="30" x14ac:dyDescent="0.25">
      <c r="A44" s="187" t="s">
        <v>364</v>
      </c>
      <c r="B44" s="128" t="s">
        <v>415</v>
      </c>
    </row>
    <row r="45" spans="1:2" ht="45" x14ac:dyDescent="0.25">
      <c r="A45" s="188" t="s">
        <v>417</v>
      </c>
      <c r="B45" s="128" t="s">
        <v>416</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6"/>
  <sheetViews>
    <sheetView zoomScale="91" workbookViewId="0">
      <selection activeCell="B14" sqref="B14"/>
    </sheetView>
  </sheetViews>
  <sheetFormatPr baseColWidth="10" defaultColWidth="11.42578125" defaultRowHeight="15" x14ac:dyDescent="0.25"/>
  <cols>
    <col min="1" max="1" width="44.140625" style="205" customWidth="1"/>
    <col min="2" max="2" width="61.85546875" style="205" customWidth="1"/>
    <col min="3" max="3" width="61.140625" style="205" customWidth="1"/>
    <col min="4" max="4" width="81" style="205" customWidth="1"/>
    <col min="5" max="5" width="32.85546875" style="216" customWidth="1"/>
    <col min="6" max="6" width="19" style="205" customWidth="1"/>
    <col min="7" max="7" width="29.42578125" style="205" customWidth="1"/>
    <col min="8" max="8" width="36.28515625" style="205" customWidth="1"/>
    <col min="9" max="9" width="40" style="205" customWidth="1"/>
    <col min="10" max="16384" width="11.42578125" style="205"/>
  </cols>
  <sheetData>
    <row r="1" spans="1:9" s="199" customFormat="1" ht="28.5" x14ac:dyDescent="0.25">
      <c r="A1" s="198" t="s">
        <v>114</v>
      </c>
      <c r="B1" s="198" t="s">
        <v>196</v>
      </c>
      <c r="C1" s="198" t="s">
        <v>115</v>
      </c>
      <c r="D1" s="198" t="s">
        <v>265</v>
      </c>
      <c r="E1" s="198" t="s">
        <v>116</v>
      </c>
      <c r="F1" s="198" t="s">
        <v>86</v>
      </c>
      <c r="G1" s="198" t="s">
        <v>291</v>
      </c>
      <c r="H1" s="198" t="s">
        <v>289</v>
      </c>
      <c r="I1" s="198" t="s">
        <v>301</v>
      </c>
    </row>
    <row r="2" spans="1:9" s="199" customFormat="1" ht="30" x14ac:dyDescent="0.25">
      <c r="A2" s="200" t="s">
        <v>117</v>
      </c>
      <c r="B2" s="117" t="s">
        <v>197</v>
      </c>
      <c r="C2" s="200" t="s">
        <v>118</v>
      </c>
      <c r="D2" s="201" t="s">
        <v>267</v>
      </c>
      <c r="E2" s="126" t="s">
        <v>120</v>
      </c>
      <c r="F2" s="202" t="s">
        <v>280</v>
      </c>
      <c r="G2" s="203" t="s">
        <v>384</v>
      </c>
      <c r="H2" s="203" t="s">
        <v>303</v>
      </c>
      <c r="I2" s="125" t="s">
        <v>306</v>
      </c>
    </row>
    <row r="3" spans="1:9" ht="45" x14ac:dyDescent="0.25">
      <c r="A3" s="200" t="s">
        <v>121</v>
      </c>
      <c r="B3" s="117" t="s">
        <v>198</v>
      </c>
      <c r="C3" s="200" t="s">
        <v>122</v>
      </c>
      <c r="D3" s="204" t="s">
        <v>119</v>
      </c>
      <c r="E3" s="126" t="s">
        <v>124</v>
      </c>
      <c r="F3" s="125" t="s">
        <v>281</v>
      </c>
      <c r="G3" s="203" t="s">
        <v>385</v>
      </c>
      <c r="H3" s="203" t="s">
        <v>304</v>
      </c>
      <c r="I3" s="125" t="s">
        <v>307</v>
      </c>
    </row>
    <row r="4" spans="1:9" ht="30" x14ac:dyDescent="0.25">
      <c r="A4" s="200" t="s">
        <v>125</v>
      </c>
      <c r="B4" s="197" t="s">
        <v>199</v>
      </c>
      <c r="C4" s="200" t="s">
        <v>126</v>
      </c>
      <c r="D4" s="204" t="s">
        <v>123</v>
      </c>
      <c r="E4" s="126" t="s">
        <v>128</v>
      </c>
      <c r="F4" s="125" t="s">
        <v>282</v>
      </c>
      <c r="G4" s="203" t="s">
        <v>386</v>
      </c>
      <c r="H4" s="203" t="s">
        <v>393</v>
      </c>
      <c r="I4" s="125" t="s">
        <v>308</v>
      </c>
    </row>
    <row r="5" spans="1:9" ht="45" x14ac:dyDescent="0.25">
      <c r="A5" s="200" t="s">
        <v>129</v>
      </c>
      <c r="B5" s="117" t="s">
        <v>200</v>
      </c>
      <c r="C5" s="200" t="s">
        <v>130</v>
      </c>
      <c r="D5" s="204" t="s">
        <v>127</v>
      </c>
      <c r="E5" s="126" t="s">
        <v>132</v>
      </c>
      <c r="F5" s="125" t="s">
        <v>283</v>
      </c>
      <c r="G5" s="203" t="s">
        <v>383</v>
      </c>
      <c r="H5" s="203" t="s">
        <v>394</v>
      </c>
      <c r="I5" s="125" t="s">
        <v>309</v>
      </c>
    </row>
    <row r="6" spans="1:9" ht="30" x14ac:dyDescent="0.25">
      <c r="A6" s="200" t="s">
        <v>133</v>
      </c>
      <c r="B6" s="117" t="s">
        <v>201</v>
      </c>
      <c r="C6" s="200" t="s">
        <v>134</v>
      </c>
      <c r="D6" s="204" t="s">
        <v>131</v>
      </c>
      <c r="E6" s="126" t="s">
        <v>136</v>
      </c>
      <c r="G6" s="203" t="s">
        <v>302</v>
      </c>
      <c r="H6" s="203" t="s">
        <v>395</v>
      </c>
      <c r="I6" s="125" t="s">
        <v>310</v>
      </c>
    </row>
    <row r="7" spans="1:9" ht="45" x14ac:dyDescent="0.25">
      <c r="B7" s="117" t="s">
        <v>202</v>
      </c>
      <c r="C7" s="200" t="s">
        <v>137</v>
      </c>
      <c r="D7" s="204" t="s">
        <v>135</v>
      </c>
      <c r="E7" s="125" t="s">
        <v>139</v>
      </c>
      <c r="G7" s="126" t="s">
        <v>392</v>
      </c>
      <c r="H7" s="203" t="s">
        <v>305</v>
      </c>
      <c r="I7" s="125" t="s">
        <v>311</v>
      </c>
    </row>
    <row r="8" spans="1:9" ht="30" x14ac:dyDescent="0.25">
      <c r="A8" s="206"/>
      <c r="B8" s="117" t="s">
        <v>203</v>
      </c>
      <c r="C8" s="200" t="s">
        <v>140</v>
      </c>
      <c r="D8" s="204" t="s">
        <v>138</v>
      </c>
      <c r="E8" s="125" t="s">
        <v>142</v>
      </c>
      <c r="I8" s="125" t="s">
        <v>312</v>
      </c>
    </row>
    <row r="9" spans="1:9" ht="30" x14ac:dyDescent="0.25">
      <c r="A9" s="206"/>
      <c r="B9" s="117" t="s">
        <v>204</v>
      </c>
      <c r="C9" s="200" t="s">
        <v>143</v>
      </c>
      <c r="D9" s="207" t="s">
        <v>141</v>
      </c>
      <c r="E9" s="125" t="s">
        <v>145</v>
      </c>
      <c r="I9" s="125" t="s">
        <v>313</v>
      </c>
    </row>
    <row r="10" spans="1:9" ht="45" x14ac:dyDescent="0.25">
      <c r="A10" s="206"/>
      <c r="B10" s="117" t="s">
        <v>205</v>
      </c>
      <c r="C10" s="200" t="s">
        <v>146</v>
      </c>
      <c r="D10" s="204" t="s">
        <v>144</v>
      </c>
      <c r="E10" s="125" t="s">
        <v>148</v>
      </c>
      <c r="I10" s="125" t="s">
        <v>314</v>
      </c>
    </row>
    <row r="11" spans="1:9" ht="45" x14ac:dyDescent="0.25">
      <c r="A11" s="206"/>
      <c r="B11" s="117" t="s">
        <v>206</v>
      </c>
      <c r="C11" s="200" t="s">
        <v>149</v>
      </c>
      <c r="D11" s="204" t="s">
        <v>147</v>
      </c>
      <c r="E11" s="125" t="s">
        <v>151</v>
      </c>
      <c r="I11" s="125" t="s">
        <v>315</v>
      </c>
    </row>
    <row r="12" spans="1:9" ht="30" x14ac:dyDescent="0.25">
      <c r="A12" s="206"/>
      <c r="B12" s="117" t="s">
        <v>207</v>
      </c>
      <c r="C12" s="208" t="s">
        <v>152</v>
      </c>
      <c r="D12" s="204" t="s">
        <v>150</v>
      </c>
      <c r="E12" s="125" t="s">
        <v>154</v>
      </c>
      <c r="I12" s="125" t="s">
        <v>316</v>
      </c>
    </row>
    <row r="13" spans="1:9" ht="30" x14ac:dyDescent="0.25">
      <c r="A13" s="206"/>
      <c r="B13" s="121" t="s">
        <v>208</v>
      </c>
      <c r="D13" s="204" t="s">
        <v>153</v>
      </c>
      <c r="E13" s="125" t="s">
        <v>156</v>
      </c>
      <c r="I13" s="125" t="s">
        <v>317</v>
      </c>
    </row>
    <row r="14" spans="1:9" ht="45" x14ac:dyDescent="0.25">
      <c r="A14" s="206"/>
      <c r="B14" s="117" t="s">
        <v>209</v>
      </c>
      <c r="C14" s="206"/>
      <c r="D14" s="204" t="s">
        <v>155</v>
      </c>
      <c r="E14" s="125" t="s">
        <v>158</v>
      </c>
    </row>
    <row r="15" spans="1:9" ht="30" x14ac:dyDescent="0.25">
      <c r="A15" s="206"/>
      <c r="B15" s="117" t="s">
        <v>210</v>
      </c>
      <c r="C15" s="206"/>
      <c r="D15" s="204" t="s">
        <v>157</v>
      </c>
      <c r="E15" s="125" t="s">
        <v>276</v>
      </c>
    </row>
    <row r="16" spans="1:9" ht="30" x14ac:dyDescent="0.25">
      <c r="A16" s="206"/>
      <c r="B16" s="117" t="s">
        <v>211</v>
      </c>
      <c r="C16" s="206"/>
      <c r="D16" s="204" t="s">
        <v>159</v>
      </c>
      <c r="E16" s="209"/>
    </row>
    <row r="17" spans="1:5" ht="45" x14ac:dyDescent="0.25">
      <c r="A17" s="206"/>
      <c r="B17" s="117" t="s">
        <v>212</v>
      </c>
      <c r="C17" s="206"/>
      <c r="D17" s="204" t="s">
        <v>160</v>
      </c>
      <c r="E17" s="209"/>
    </row>
    <row r="18" spans="1:5" ht="30" x14ac:dyDescent="0.25">
      <c r="A18" s="206"/>
      <c r="B18" s="117" t="s">
        <v>213</v>
      </c>
      <c r="C18" s="206"/>
      <c r="D18" s="204" t="s">
        <v>161</v>
      </c>
      <c r="E18" s="209"/>
    </row>
    <row r="19" spans="1:5" ht="30" x14ac:dyDescent="0.25">
      <c r="A19" s="206"/>
      <c r="B19" s="117" t="s">
        <v>214</v>
      </c>
      <c r="C19" s="206"/>
      <c r="D19" s="204" t="s">
        <v>162</v>
      </c>
      <c r="E19" s="209"/>
    </row>
    <row r="20" spans="1:5" ht="30" x14ac:dyDescent="0.25">
      <c r="A20" s="206"/>
      <c r="B20" s="117" t="s">
        <v>215</v>
      </c>
      <c r="C20" s="206"/>
      <c r="D20" s="204" t="s">
        <v>163</v>
      </c>
      <c r="E20" s="209"/>
    </row>
    <row r="21" spans="1:5" ht="30" x14ac:dyDescent="0.25">
      <c r="B21" s="117" t="s">
        <v>216</v>
      </c>
      <c r="D21" s="204" t="s">
        <v>164</v>
      </c>
      <c r="E21" s="209"/>
    </row>
    <row r="22" spans="1:5" ht="30" x14ac:dyDescent="0.25">
      <c r="B22" s="117" t="s">
        <v>217</v>
      </c>
      <c r="D22" s="204" t="s">
        <v>165</v>
      </c>
      <c r="E22" s="209"/>
    </row>
    <row r="23" spans="1:5" x14ac:dyDescent="0.25">
      <c r="B23" s="117" t="s">
        <v>218</v>
      </c>
      <c r="D23" s="204" t="s">
        <v>166</v>
      </c>
      <c r="E23" s="209"/>
    </row>
    <row r="24" spans="1:5" x14ac:dyDescent="0.25">
      <c r="D24" s="210" t="s">
        <v>266</v>
      </c>
      <c r="E24" s="210" t="s">
        <v>257</v>
      </c>
    </row>
    <row r="25" spans="1:5" ht="30" x14ac:dyDescent="0.25">
      <c r="D25" s="211" t="s">
        <v>219</v>
      </c>
      <c r="E25" s="125" t="s">
        <v>220</v>
      </c>
    </row>
    <row r="26" spans="1:5" ht="75" x14ac:dyDescent="0.25">
      <c r="D26" s="211" t="s">
        <v>221</v>
      </c>
      <c r="E26" s="125" t="s">
        <v>264</v>
      </c>
    </row>
    <row r="27" spans="1:5" ht="60" x14ac:dyDescent="0.25">
      <c r="D27" s="628" t="s">
        <v>222</v>
      </c>
      <c r="E27" s="125" t="s">
        <v>223</v>
      </c>
    </row>
    <row r="28" spans="1:5" ht="60" x14ac:dyDescent="0.25">
      <c r="D28" s="629"/>
      <c r="E28" s="125" t="s">
        <v>224</v>
      </c>
    </row>
    <row r="29" spans="1:5" ht="45" x14ac:dyDescent="0.25">
      <c r="D29" s="629"/>
      <c r="E29" s="125" t="s">
        <v>225</v>
      </c>
    </row>
    <row r="30" spans="1:5" ht="45" x14ac:dyDescent="0.25">
      <c r="D30" s="630"/>
      <c r="E30" s="125" t="s">
        <v>226</v>
      </c>
    </row>
    <row r="31" spans="1:5" ht="90" x14ac:dyDescent="0.25">
      <c r="D31" s="211" t="s">
        <v>227</v>
      </c>
      <c r="E31" s="125" t="s">
        <v>228</v>
      </c>
    </row>
    <row r="32" spans="1:5" ht="60" x14ac:dyDescent="0.25">
      <c r="D32" s="211" t="s">
        <v>229</v>
      </c>
      <c r="E32" s="125" t="s">
        <v>230</v>
      </c>
    </row>
    <row r="33" spans="4:5" ht="45" x14ac:dyDescent="0.25">
      <c r="D33" s="211" t="s">
        <v>231</v>
      </c>
      <c r="E33" s="125" t="s">
        <v>232</v>
      </c>
    </row>
    <row r="34" spans="4:5" ht="75" x14ac:dyDescent="0.25">
      <c r="D34" s="211" t="s">
        <v>258</v>
      </c>
      <c r="E34" s="125" t="s">
        <v>233</v>
      </c>
    </row>
    <row r="35" spans="4:5" ht="60" x14ac:dyDescent="0.25">
      <c r="D35" s="211" t="s">
        <v>234</v>
      </c>
      <c r="E35" s="125" t="s">
        <v>235</v>
      </c>
    </row>
    <row r="36" spans="4:5" ht="45" x14ac:dyDescent="0.25">
      <c r="D36" s="211" t="s">
        <v>236</v>
      </c>
      <c r="E36" s="125" t="s">
        <v>237</v>
      </c>
    </row>
    <row r="37" spans="4:5" ht="45" x14ac:dyDescent="0.25">
      <c r="D37" s="211" t="s">
        <v>238</v>
      </c>
      <c r="E37" s="125" t="s">
        <v>239</v>
      </c>
    </row>
    <row r="38" spans="4:5" ht="30" x14ac:dyDescent="0.25">
      <c r="D38" s="211" t="s">
        <v>240</v>
      </c>
      <c r="E38" s="125" t="s">
        <v>241</v>
      </c>
    </row>
    <row r="39" spans="4:5" ht="75" x14ac:dyDescent="0.25">
      <c r="D39" s="212" t="s">
        <v>259</v>
      </c>
      <c r="E39" s="213" t="s">
        <v>242</v>
      </c>
    </row>
    <row r="40" spans="4:5" ht="90" x14ac:dyDescent="0.25">
      <c r="D40" s="214" t="s">
        <v>243</v>
      </c>
      <c r="E40" s="125" t="s">
        <v>263</v>
      </c>
    </row>
    <row r="41" spans="4:5" ht="75" x14ac:dyDescent="0.25">
      <c r="D41" s="211" t="s">
        <v>260</v>
      </c>
      <c r="E41" s="125" t="s">
        <v>244</v>
      </c>
    </row>
    <row r="42" spans="4:5" ht="45" x14ac:dyDescent="0.25">
      <c r="D42" s="211" t="s">
        <v>245</v>
      </c>
      <c r="E42" s="125" t="s">
        <v>246</v>
      </c>
    </row>
    <row r="43" spans="4:5" ht="75" x14ac:dyDescent="0.25">
      <c r="D43" s="214" t="s">
        <v>253</v>
      </c>
      <c r="E43" s="125" t="s">
        <v>262</v>
      </c>
    </row>
    <row r="44" spans="4:5" ht="45" x14ac:dyDescent="0.25">
      <c r="D44" s="215" t="s">
        <v>254</v>
      </c>
      <c r="E44" s="125" t="s">
        <v>261</v>
      </c>
    </row>
    <row r="45" spans="4:5" ht="30" x14ac:dyDescent="0.25">
      <c r="D45" s="204" t="s">
        <v>247</v>
      </c>
      <c r="E45" s="125" t="s">
        <v>248</v>
      </c>
    </row>
    <row r="46" spans="4:5" ht="90" x14ac:dyDescent="0.25">
      <c r="D46" s="204" t="s">
        <v>249</v>
      </c>
      <c r="E46" s="125" t="s">
        <v>250</v>
      </c>
    </row>
    <row r="47" spans="4:5" ht="45" x14ac:dyDescent="0.25">
      <c r="D47" s="204" t="s">
        <v>251</v>
      </c>
      <c r="E47" s="125" t="s">
        <v>252</v>
      </c>
    </row>
    <row r="48" spans="4:5" ht="45" x14ac:dyDescent="0.25">
      <c r="D48" s="204" t="s">
        <v>255</v>
      </c>
      <c r="E48" s="125" t="s">
        <v>256</v>
      </c>
    </row>
    <row r="49" spans="4:4" x14ac:dyDescent="0.25">
      <c r="D49" s="210" t="s">
        <v>268</v>
      </c>
    </row>
    <row r="50" spans="4:4" ht="30" x14ac:dyDescent="0.25">
      <c r="D50" s="204" t="s">
        <v>274</v>
      </c>
    </row>
    <row r="51" spans="4:4" ht="30" x14ac:dyDescent="0.25">
      <c r="D51" s="204" t="s">
        <v>275</v>
      </c>
    </row>
    <row r="52" spans="4:4" x14ac:dyDescent="0.25">
      <c r="D52" s="210" t="s">
        <v>269</v>
      </c>
    </row>
    <row r="53" spans="4:4" ht="30" x14ac:dyDescent="0.25">
      <c r="D53" s="215" t="s">
        <v>270</v>
      </c>
    </row>
    <row r="54" spans="4:4" ht="30" x14ac:dyDescent="0.25">
      <c r="D54" s="215" t="s">
        <v>271</v>
      </c>
    </row>
    <row r="55" spans="4:4" x14ac:dyDescent="0.25">
      <c r="D55" s="215" t="s">
        <v>272</v>
      </c>
    </row>
    <row r="56" spans="4:4" x14ac:dyDescent="0.25">
      <c r="D56" s="215" t="s">
        <v>273</v>
      </c>
    </row>
  </sheetData>
  <mergeCells count="1">
    <mergeCell ref="D27:D30"/>
  </mergeCells>
  <pageMargins left="0.7" right="0.7" top="0.75" bottom="0.75" header="0.3" footer="0.3"/>
  <pageSetup scale="27"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topLeftCell="B1" zoomScale="84" zoomScaleNormal="75" workbookViewId="0">
      <selection activeCell="G6" sqref="G6:J6"/>
    </sheetView>
  </sheetViews>
  <sheetFormatPr baseColWidth="10" defaultColWidth="11.5703125" defaultRowHeight="12.75" x14ac:dyDescent="0.2"/>
  <cols>
    <col min="1" max="1" width="39.140625" style="222" customWidth="1"/>
    <col min="2" max="2" width="31" style="222" customWidth="1"/>
    <col min="3" max="3" width="22.28515625" style="222" bestFit="1" customWidth="1"/>
    <col min="4" max="4" width="18.42578125" style="222" customWidth="1"/>
    <col min="5" max="5" width="20" style="222" customWidth="1"/>
    <col min="6" max="6" width="19" style="222" customWidth="1"/>
    <col min="7" max="7" width="21.140625" style="222" customWidth="1"/>
    <col min="8" max="8" width="22" style="222" customWidth="1"/>
    <col min="9" max="9" width="16" style="222" bestFit="1" customWidth="1"/>
    <col min="10" max="10" width="17.28515625" style="222" bestFit="1" customWidth="1"/>
    <col min="11" max="11" width="20.85546875" style="222" customWidth="1"/>
    <col min="12" max="12" width="0" style="222" hidden="1" customWidth="1"/>
    <col min="13" max="13" width="15.5703125" style="222" bestFit="1" customWidth="1"/>
    <col min="14" max="16384" width="11.5703125" style="222"/>
  </cols>
  <sheetData>
    <row r="1" spans="1:13" x14ac:dyDescent="0.2">
      <c r="A1" s="632" t="s">
        <v>449</v>
      </c>
      <c r="B1" s="632"/>
      <c r="C1" s="632"/>
      <c r="D1" s="632"/>
    </row>
    <row r="2" spans="1:13" ht="64.5" thickBot="1" x14ac:dyDescent="0.25">
      <c r="A2" s="223" t="s">
        <v>450</v>
      </c>
      <c r="B2" s="224" t="s">
        <v>423</v>
      </c>
      <c r="C2" s="225">
        <v>1000000000</v>
      </c>
      <c r="D2" s="226">
        <f>C2*100/C4</f>
        <v>38.46153846153846</v>
      </c>
      <c r="E2" s="227"/>
      <c r="F2" s="228" t="s">
        <v>451</v>
      </c>
      <c r="G2" s="229" t="s">
        <v>452</v>
      </c>
      <c r="H2" s="230">
        <v>2022</v>
      </c>
      <c r="I2" s="231" t="s">
        <v>453</v>
      </c>
      <c r="J2" s="229" t="s">
        <v>454</v>
      </c>
      <c r="K2" s="231" t="s">
        <v>455</v>
      </c>
      <c r="L2" s="232"/>
    </row>
    <row r="3" spans="1:13" ht="118.15" customHeight="1" x14ac:dyDescent="0.2">
      <c r="A3" s="233" t="s">
        <v>456</v>
      </c>
      <c r="B3" s="234" t="s">
        <v>457</v>
      </c>
      <c r="C3" s="225">
        <v>1600000000</v>
      </c>
      <c r="D3" s="226">
        <f>C3*100/C4</f>
        <v>61.53846153846154</v>
      </c>
      <c r="E3" s="227"/>
      <c r="F3" s="235" t="s">
        <v>458</v>
      </c>
      <c r="G3" s="221">
        <v>4000000</v>
      </c>
      <c r="H3" s="221">
        <v>5000000</v>
      </c>
      <c r="I3" s="221">
        <v>5000000</v>
      </c>
      <c r="J3" s="221">
        <v>1000000</v>
      </c>
      <c r="K3" s="236">
        <f>+G3+H3+I3+J3</f>
        <v>15000000</v>
      </c>
    </row>
    <row r="4" spans="1:13" x14ac:dyDescent="0.2">
      <c r="A4" s="633"/>
      <c r="B4" s="633"/>
      <c r="C4" s="237">
        <f>SUM(C2:C3)</f>
        <v>2600000000</v>
      </c>
      <c r="D4" s="238">
        <f>SUM(D2:D3)</f>
        <v>100</v>
      </c>
      <c r="E4" s="239"/>
      <c r="F4" s="240"/>
      <c r="G4" s="241">
        <v>3</v>
      </c>
      <c r="H4" s="242">
        <f>+H3/$K$3</f>
        <v>0.33333333333333331</v>
      </c>
      <c r="I4" s="242">
        <f>+I3/$K$3</f>
        <v>0.33333333333333331</v>
      </c>
      <c r="J4" s="242">
        <f>+J3/$K$3</f>
        <v>6.6666666666666666E-2</v>
      </c>
      <c r="K4" s="243"/>
    </row>
    <row r="5" spans="1:13" ht="15" x14ac:dyDescent="0.2">
      <c r="A5" s="244"/>
      <c r="B5" s="244"/>
      <c r="C5" s="245"/>
      <c r="D5" s="239"/>
      <c r="E5" s="239"/>
      <c r="F5" s="240"/>
      <c r="G5" s="246">
        <v>12000000</v>
      </c>
      <c r="H5" s="246">
        <v>9000000</v>
      </c>
      <c r="I5" s="246">
        <v>12000000</v>
      </c>
      <c r="J5" s="247">
        <v>5000000</v>
      </c>
      <c r="K5" s="246">
        <f>SUM(G5:J5)</f>
        <v>38000000</v>
      </c>
      <c r="L5" s="248"/>
    </row>
    <row r="6" spans="1:13" x14ac:dyDescent="0.2">
      <c r="F6" s="240" t="s">
        <v>459</v>
      </c>
      <c r="G6" s="249">
        <v>25000000</v>
      </c>
      <c r="H6" s="249">
        <v>30000000</v>
      </c>
      <c r="I6" s="249">
        <v>20000000</v>
      </c>
      <c r="J6" s="249">
        <v>5000000</v>
      </c>
      <c r="K6" s="249">
        <f>SUM(G6:J6)</f>
        <v>80000000</v>
      </c>
      <c r="M6" s="250">
        <f>+K7/K6</f>
        <v>1.5277339875</v>
      </c>
    </row>
    <row r="7" spans="1:13" x14ac:dyDescent="0.2">
      <c r="F7" s="240" t="s">
        <v>460</v>
      </c>
      <c r="G7" s="249">
        <v>49762063</v>
      </c>
      <c r="H7" s="249">
        <v>72456656</v>
      </c>
      <c r="I7" s="249"/>
      <c r="J7" s="249"/>
      <c r="K7" s="249">
        <f>SUM(G7:J7)</f>
        <v>122218719</v>
      </c>
    </row>
    <row r="8" spans="1:13" x14ac:dyDescent="0.2">
      <c r="F8" s="240" t="s">
        <v>461</v>
      </c>
      <c r="G8" s="249"/>
      <c r="H8" s="249"/>
      <c r="I8" s="249">
        <v>60000000</v>
      </c>
      <c r="J8" s="249">
        <v>20000000</v>
      </c>
      <c r="K8" s="249">
        <f>SUM(G8:J8)</f>
        <v>80000000</v>
      </c>
      <c r="M8" s="280">
        <f>+G6+H6+I8+J8</f>
        <v>135000000</v>
      </c>
    </row>
    <row r="9" spans="1:13" x14ac:dyDescent="0.2">
      <c r="F9" s="239"/>
      <c r="G9" s="251">
        <f>+G6/$K$6</f>
        <v>0.3125</v>
      </c>
      <c r="H9" s="251">
        <f t="shared" ref="H9:J9" si="0">+H6/$K$6</f>
        <v>0.375</v>
      </c>
      <c r="I9" s="251">
        <f t="shared" si="0"/>
        <v>0.25</v>
      </c>
      <c r="J9" s="251">
        <f t="shared" si="0"/>
        <v>6.25E-2</v>
      </c>
      <c r="K9" s="252">
        <f>SUM(K7:K8)</f>
        <v>202218719</v>
      </c>
    </row>
    <row r="10" spans="1:13" x14ac:dyDescent="0.2">
      <c r="F10" s="239"/>
      <c r="G10" s="252"/>
      <c r="H10" s="252"/>
      <c r="I10" s="252"/>
      <c r="J10" s="252"/>
      <c r="K10" s="252"/>
    </row>
    <row r="11" spans="1:13" x14ac:dyDescent="0.2">
      <c r="C11" s="253">
        <f>+C13/$H$13</f>
        <v>0.125</v>
      </c>
      <c r="D11" s="253">
        <f t="shared" ref="D11:H11" si="1">+D13/$H$13</f>
        <v>0.25</v>
      </c>
      <c r="E11" s="253">
        <f t="shared" si="1"/>
        <v>0.25</v>
      </c>
      <c r="F11" s="253">
        <f t="shared" si="1"/>
        <v>0.25</v>
      </c>
      <c r="G11" s="253">
        <f t="shared" si="1"/>
        <v>0.125</v>
      </c>
      <c r="H11" s="253">
        <f t="shared" si="1"/>
        <v>1</v>
      </c>
      <c r="I11" s="252"/>
      <c r="J11" s="252"/>
      <c r="K11" s="252"/>
    </row>
    <row r="12" spans="1:13" x14ac:dyDescent="0.2">
      <c r="A12" s="254" t="s">
        <v>462</v>
      </c>
      <c r="B12" s="254" t="s">
        <v>463</v>
      </c>
      <c r="C12" s="254">
        <v>2020</v>
      </c>
      <c r="D12" s="254">
        <v>2021</v>
      </c>
      <c r="E12" s="254">
        <v>2022</v>
      </c>
      <c r="F12" s="254">
        <v>2023</v>
      </c>
      <c r="G12" s="254">
        <v>2024</v>
      </c>
      <c r="H12" s="254" t="s">
        <v>455</v>
      </c>
      <c r="K12" s="255"/>
      <c r="L12" s="256" t="s">
        <v>464</v>
      </c>
    </row>
    <row r="13" spans="1:13" ht="28.5" customHeight="1" x14ac:dyDescent="0.2">
      <c r="A13" s="634" t="s">
        <v>465</v>
      </c>
      <c r="B13" s="256" t="s">
        <v>464</v>
      </c>
      <c r="C13" s="257">
        <v>0.5</v>
      </c>
      <c r="D13" s="258">
        <v>1</v>
      </c>
      <c r="E13" s="258">
        <v>1</v>
      </c>
      <c r="F13" s="258">
        <v>1</v>
      </c>
      <c r="G13" s="257">
        <v>0.5</v>
      </c>
      <c r="H13" s="259">
        <f>SUM(C13:G13)</f>
        <v>4</v>
      </c>
      <c r="J13" s="260">
        <v>1</v>
      </c>
      <c r="L13" s="256" t="s">
        <v>466</v>
      </c>
    </row>
    <row r="14" spans="1:13" ht="31.9" customHeight="1" x14ac:dyDescent="0.2">
      <c r="A14" s="635"/>
      <c r="B14" s="261" t="s">
        <v>373</v>
      </c>
      <c r="C14" s="237">
        <v>376332000</v>
      </c>
      <c r="D14" s="237">
        <f>+C2</f>
        <v>1000000000</v>
      </c>
      <c r="E14" s="237">
        <v>1000000000</v>
      </c>
      <c r="F14" s="237">
        <v>999686000</v>
      </c>
      <c r="G14" s="237">
        <v>600000000</v>
      </c>
      <c r="H14" s="237">
        <f>+SUM(C14:G14)</f>
        <v>3976018000</v>
      </c>
      <c r="L14" s="256" t="s">
        <v>467</v>
      </c>
    </row>
    <row r="15" spans="1:13" ht="24" customHeight="1" x14ac:dyDescent="0.2">
      <c r="A15" s="634" t="s">
        <v>468</v>
      </c>
      <c r="B15" s="256" t="s">
        <v>466</v>
      </c>
      <c r="C15" s="262">
        <v>0</v>
      </c>
      <c r="D15" s="262">
        <v>4000000</v>
      </c>
      <c r="E15" s="262">
        <v>5000000</v>
      </c>
      <c r="F15" s="262">
        <v>5000000</v>
      </c>
      <c r="G15" s="262">
        <v>1000000</v>
      </c>
      <c r="H15" s="263">
        <f>+SUM(C15:G15)</f>
        <v>15000000</v>
      </c>
      <c r="I15" s="264"/>
    </row>
    <row r="16" spans="1:13" ht="73.150000000000006" customHeight="1" x14ac:dyDescent="0.2">
      <c r="A16" s="635"/>
      <c r="B16" s="261" t="s">
        <v>373</v>
      </c>
      <c r="C16" s="237">
        <v>0</v>
      </c>
      <c r="D16" s="237">
        <v>1600000000</v>
      </c>
      <c r="E16" s="237">
        <v>2500000000</v>
      </c>
      <c r="F16" s="237">
        <v>2500000000</v>
      </c>
      <c r="G16" s="237">
        <v>53800000</v>
      </c>
      <c r="H16" s="237">
        <f>+SUM(C16:G16)</f>
        <v>6653800000</v>
      </c>
    </row>
    <row r="17" spans="1:8" x14ac:dyDescent="0.2">
      <c r="A17" s="265"/>
      <c r="B17" s="265"/>
      <c r="C17" s="266">
        <f t="shared" ref="C17:H17" si="2">C14+C16</f>
        <v>376332000</v>
      </c>
      <c r="D17" s="266">
        <f t="shared" si="2"/>
        <v>2600000000</v>
      </c>
      <c r="E17" s="266">
        <f t="shared" si="2"/>
        <v>3500000000</v>
      </c>
      <c r="F17" s="266">
        <f t="shared" si="2"/>
        <v>3499686000</v>
      </c>
      <c r="G17" s="266">
        <f t="shared" si="2"/>
        <v>653800000</v>
      </c>
      <c r="H17" s="266">
        <f t="shared" si="2"/>
        <v>10629818000</v>
      </c>
    </row>
    <row r="18" spans="1:8" x14ac:dyDescent="0.2">
      <c r="A18" s="265"/>
      <c r="B18" s="265"/>
      <c r="C18" s="267"/>
      <c r="D18" s="267"/>
      <c r="E18" s="267"/>
      <c r="F18" s="267"/>
      <c r="G18" s="267"/>
      <c r="H18" s="267"/>
    </row>
    <row r="19" spans="1:8" x14ac:dyDescent="0.2">
      <c r="A19" s="636" t="s">
        <v>469</v>
      </c>
      <c r="B19" s="636"/>
      <c r="C19" s="254">
        <v>2020</v>
      </c>
      <c r="D19" s="254">
        <v>2021</v>
      </c>
      <c r="E19" s="254">
        <v>2022</v>
      </c>
      <c r="F19" s="254">
        <v>2023</v>
      </c>
      <c r="G19" s="254">
        <v>2024</v>
      </c>
      <c r="H19" s="268"/>
    </row>
    <row r="20" spans="1:8" x14ac:dyDescent="0.2">
      <c r="A20" s="631" t="s">
        <v>470</v>
      </c>
      <c r="B20" s="631"/>
      <c r="C20" s="269">
        <f>+C14</f>
        <v>376332000</v>
      </c>
      <c r="D20" s="270">
        <f>+D14</f>
        <v>1000000000</v>
      </c>
      <c r="E20" s="270">
        <f>+E14</f>
        <v>1000000000</v>
      </c>
      <c r="F20" s="270">
        <f>+F14</f>
        <v>999686000</v>
      </c>
      <c r="G20" s="270">
        <f>+G14</f>
        <v>600000000</v>
      </c>
      <c r="H20" s="268"/>
    </row>
    <row r="21" spans="1:8" x14ac:dyDescent="0.2">
      <c r="A21" s="631" t="s">
        <v>471</v>
      </c>
      <c r="B21" s="631"/>
      <c r="C21" s="269">
        <v>0</v>
      </c>
      <c r="D21" s="270">
        <f>+D16</f>
        <v>1600000000</v>
      </c>
      <c r="E21" s="270">
        <f>+E16</f>
        <v>2500000000</v>
      </c>
      <c r="F21" s="270">
        <f>+F16</f>
        <v>2500000000</v>
      </c>
      <c r="G21" s="270">
        <f>+G16</f>
        <v>53800000</v>
      </c>
      <c r="H21" s="268"/>
    </row>
    <row r="22" spans="1:8" x14ac:dyDescent="0.2">
      <c r="A22" s="265"/>
      <c r="C22" s="266">
        <f>SUM(C20:C21)</f>
        <v>376332000</v>
      </c>
      <c r="D22" s="266">
        <f>SUM(D20:D21)</f>
        <v>2600000000</v>
      </c>
      <c r="E22" s="266">
        <f>SUM(E20:E21)</f>
        <v>3500000000</v>
      </c>
      <c r="F22" s="266">
        <f>SUM(F20:F21)</f>
        <v>3499686000</v>
      </c>
      <c r="G22" s="266">
        <f>SUM(G20:G21)</f>
        <v>653800000</v>
      </c>
      <c r="H22" s="266">
        <f>SUM(C22:G22)</f>
        <v>10629818000</v>
      </c>
    </row>
    <row r="30" spans="1:8" ht="42" x14ac:dyDescent="0.2">
      <c r="D30" s="271" t="s">
        <v>472</v>
      </c>
      <c r="E30" s="272">
        <v>374</v>
      </c>
      <c r="G30" s="271" t="s">
        <v>472</v>
      </c>
      <c r="H30" s="272">
        <v>374</v>
      </c>
    </row>
    <row r="31" spans="1:8" ht="42" x14ac:dyDescent="0.2">
      <c r="D31" s="273" t="s">
        <v>473</v>
      </c>
      <c r="E31" s="274">
        <v>2600</v>
      </c>
      <c r="G31" s="273" t="s">
        <v>473</v>
      </c>
      <c r="H31" s="274">
        <v>2600</v>
      </c>
    </row>
    <row r="32" spans="1:8" ht="42" x14ac:dyDescent="0.2">
      <c r="D32" s="273" t="s">
        <v>474</v>
      </c>
      <c r="E32" s="274">
        <v>5176</v>
      </c>
      <c r="G32" s="273" t="s">
        <v>474</v>
      </c>
      <c r="H32" s="274">
        <v>5176</v>
      </c>
    </row>
    <row r="33" spans="4:10" ht="42" x14ac:dyDescent="0.2">
      <c r="D33" s="275" t="s">
        <v>475</v>
      </c>
      <c r="E33" s="276">
        <v>4876</v>
      </c>
      <c r="G33" s="275" t="s">
        <v>475</v>
      </c>
      <c r="H33" s="276">
        <v>5103</v>
      </c>
      <c r="J33" s="277">
        <f>+H33-E33</f>
        <v>227</v>
      </c>
    </row>
    <row r="34" spans="4:10" ht="42" x14ac:dyDescent="0.2">
      <c r="D34" s="271" t="s">
        <v>476</v>
      </c>
      <c r="E34" s="272">
        <v>654</v>
      </c>
      <c r="G34" s="271" t="s">
        <v>476</v>
      </c>
      <c r="H34" s="272">
        <v>654</v>
      </c>
    </row>
    <row r="35" spans="4:10" ht="21" x14ac:dyDescent="0.2">
      <c r="D35" s="278" t="s">
        <v>455</v>
      </c>
      <c r="E35" s="279">
        <f>SUM(E30:E34)</f>
        <v>13680</v>
      </c>
      <c r="G35" s="278" t="s">
        <v>455</v>
      </c>
      <c r="H35" s="279">
        <v>13907</v>
      </c>
    </row>
  </sheetData>
  <mergeCells count="7">
    <mergeCell ref="A21:B21"/>
    <mergeCell ref="A1:D1"/>
    <mergeCell ref="A4:B4"/>
    <mergeCell ref="A13:A14"/>
    <mergeCell ref="A15:A16"/>
    <mergeCell ref="A19:B19"/>
    <mergeCell ref="A20:B20"/>
  </mergeCells>
  <pageMargins left="0.7" right="0.7" top="0.75" bottom="0.75" header="0.3" footer="0.3"/>
  <pageSetup orientation="portrait" horizontalDpi="0" verticalDpi="0" r:id="rId1"/>
  <customProperties>
    <customPr name="_pios_id" r:id="rId2"/>
  </customProperties>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F29D6D58-20FE-4272-BB96-0CE19C71EF4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Metas PA proyecto (1)</vt:lpstr>
      <vt:lpstr>Metas PA proyecto (2)</vt:lpstr>
      <vt:lpstr>Meta 1..n</vt:lpstr>
      <vt:lpstr>Indicadores PA</vt:lpstr>
      <vt:lpstr>Territorialización PA</vt:lpstr>
      <vt:lpstr>Instructivo</vt:lpstr>
      <vt:lpstr>Generalidades</vt:lpstr>
      <vt:lpstr>Ponderación </vt:lpstr>
      <vt:lpstr>Hoja13</vt:lpstr>
      <vt:lpstr>Hoja1</vt:lpstr>
      <vt:lpstr>'Metas PA proyecto (1)'!Área_de_impresión</vt:lpstr>
      <vt:lpstr>'Metas PA proyecto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Angela Marcela Forero Ruiz</cp:lastModifiedBy>
  <cp:lastPrinted>2023-01-10T18:21:38Z</cp:lastPrinted>
  <dcterms:created xsi:type="dcterms:W3CDTF">2011-04-26T22:16:52Z</dcterms:created>
  <dcterms:modified xsi:type="dcterms:W3CDTF">2023-01-31T22:02:36Z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