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defaultThemeVersion="124226"/>
  <mc:AlternateContent xmlns:mc="http://schemas.openxmlformats.org/markup-compatibility/2006">
    <mc:Choice Requires="x15">
      <x15ac:absPath xmlns:x15ac="http://schemas.microsoft.com/office/spreadsheetml/2010/11/ac" url="/Users/catalinapuertavelasquez/Google Drive/SDMujer/Informe de actividades /Contrato 056-2022/Agosto/Obl8_Seguimiento_proy_inversion/"/>
    </mc:Choice>
  </mc:AlternateContent>
  <xr:revisionPtr revIDLastSave="0" documentId="13_ncr:1_{F3653D71-6E86-7049-9823-79D14B5D7777}" xr6:coauthVersionLast="47" xr6:coauthVersionMax="47" xr10:uidLastSave="{00000000-0000-0000-0000-000000000000}"/>
  <bookViews>
    <workbookView xWindow="0" yWindow="500" windowWidth="25260" windowHeight="14420" tabRatio="844" activeTab="6" xr2:uid="{00000000-000D-0000-FFFF-FFFF00000000}"/>
  </bookViews>
  <sheets>
    <sheet name="Meta 1 Paridad " sheetId="41" r:id="rId1"/>
    <sheet name="Meta 2 Escuela " sheetId="40" r:id="rId2"/>
    <sheet name="Meta 1..n" sheetId="1" state="hidden" r:id="rId3"/>
    <sheet name="Meta 4 Bancada " sheetId="42" r:id="rId4"/>
    <sheet name="Meta 6- 60 Instancias " sheetId="43" r:id="rId5"/>
    <sheet name="Meta- Veeduría" sheetId="44" r:id="rId6"/>
    <sheet name="Indicadores " sheetId="46" r:id="rId7"/>
    <sheet name="Territorialización PA" sheetId="37" r:id="rId8"/>
    <sheet name="Instructivo" sheetId="39" r:id="rId9"/>
    <sheet name="Generalidades" sheetId="38" r:id="rId10"/>
    <sheet name="resumen pptal" sheetId="45" r:id="rId11"/>
    <sheet name="Hoja13" sheetId="32" state="hidden" r:id="rId12"/>
    <sheet name="Hoja1" sheetId="20" state="hidden" r:id="rId13"/>
  </sheets>
  <definedNames>
    <definedName name="_xlnm.Print_Area" localSheetId="6">'Indicadores '!$A$1:$AX$27</definedName>
    <definedName name="_xlnm.Print_Area" localSheetId="0">'Meta 1 Paridad '!$A$1:$AD$39</definedName>
    <definedName name="_xlnm.Print_Area" localSheetId="1">'Meta 2 Escuela '!$A$1:$AD$39</definedName>
    <definedName name="_xlnm.Print_Area" localSheetId="3">'Meta 4 Bancada '!$A$1:$AD$41</definedName>
    <definedName name="_xlnm.Print_Area" localSheetId="4">'Meta 6- 60 Instancias '!$A$1:$AD$43</definedName>
    <definedName name="_xlnm.Print_Area" localSheetId="5">'Meta- Veeduría'!$A$1:$AD$31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U21" i="46" l="1"/>
  <c r="AU19" i="46"/>
  <c r="BO16" i="37" l="1"/>
  <c r="BO36" i="37"/>
  <c r="BO35" i="37"/>
  <c r="BO34" i="37"/>
  <c r="BO33" i="37"/>
  <c r="BO32" i="37"/>
  <c r="BO31" i="37"/>
  <c r="BO30" i="37"/>
  <c r="BO29" i="37"/>
  <c r="BO28" i="37"/>
  <c r="BO27" i="37"/>
  <c r="BO26" i="37"/>
  <c r="BO25" i="37"/>
  <c r="BO24" i="37"/>
  <c r="BO23" i="37"/>
  <c r="BO22" i="37"/>
  <c r="BO21" i="37"/>
  <c r="BO20" i="37"/>
  <c r="BO19" i="37"/>
  <c r="BO18" i="37"/>
  <c r="BO17" i="37"/>
  <c r="AC25" i="41"/>
  <c r="BO37" i="37" l="1"/>
  <c r="AY96" i="37"/>
  <c r="BA68" i="37"/>
  <c r="BA37" i="37"/>
  <c r="AC25" i="44"/>
  <c r="AD25" i="44" s="1"/>
  <c r="O25" i="44"/>
  <c r="P25" i="44" s="1"/>
  <c r="AC24" i="44"/>
  <c r="O24" i="44"/>
  <c r="AC23" i="44"/>
  <c r="AD23" i="44" s="1"/>
  <c r="O23" i="44"/>
  <c r="P23" i="44" s="1"/>
  <c r="AC22" i="44"/>
  <c r="O22" i="44"/>
  <c r="AC25" i="43"/>
  <c r="AD25" i="43" s="1"/>
  <c r="O25" i="43"/>
  <c r="P25" i="43" s="1"/>
  <c r="AC24" i="43"/>
  <c r="O24" i="43"/>
  <c r="AC23" i="43"/>
  <c r="AD23" i="43" s="1"/>
  <c r="O23" i="43"/>
  <c r="P23" i="43" s="1"/>
  <c r="AC22" i="43"/>
  <c r="O22" i="43"/>
  <c r="AC25" i="42"/>
  <c r="AD25" i="42" s="1"/>
  <c r="O25" i="42"/>
  <c r="P25" i="42" s="1"/>
  <c r="AC24" i="42"/>
  <c r="O24" i="42"/>
  <c r="AC23" i="42"/>
  <c r="AD23" i="42" s="1"/>
  <c r="O23" i="42"/>
  <c r="P23" i="42" s="1"/>
  <c r="AC22" i="42"/>
  <c r="O22" i="42"/>
  <c r="AC25" i="40"/>
  <c r="AD25" i="40" s="1"/>
  <c r="O25" i="40"/>
  <c r="P25" i="40" s="1"/>
  <c r="AC24" i="40"/>
  <c r="AC23" i="40"/>
  <c r="AD23" i="40" s="1"/>
  <c r="AC22" i="40"/>
  <c r="O22" i="40"/>
  <c r="AD25" i="41"/>
  <c r="O25" i="41"/>
  <c r="P25" i="41" s="1"/>
  <c r="AC24" i="41"/>
  <c r="O24" i="41"/>
  <c r="AC23" i="41"/>
  <c r="AD23" i="41" s="1"/>
  <c r="O23" i="41"/>
  <c r="P23" i="41" s="1"/>
  <c r="AC22" i="41"/>
  <c r="O22" i="41"/>
  <c r="P35" i="40" l="1"/>
  <c r="Y11" i="46"/>
  <c r="BI39" i="37" l="1"/>
  <c r="AI17" i="46" l="1"/>
  <c r="AU17" i="46" s="1"/>
  <c r="F3" i="20"/>
  <c r="J3" i="20"/>
  <c r="N3" i="20"/>
  <c r="F4" i="20"/>
  <c r="J4" i="20"/>
  <c r="N4" i="20"/>
  <c r="F5" i="20"/>
  <c r="J5" i="20"/>
  <c r="F6" i="20"/>
  <c r="J6" i="20"/>
  <c r="F7" i="20"/>
  <c r="J7" i="20"/>
  <c r="F8" i="20"/>
  <c r="I7" i="45"/>
  <c r="I9" i="45"/>
  <c r="Z16" i="37"/>
  <c r="AA16" i="37"/>
  <c r="BN16" i="37"/>
  <c r="BN37" i="37" s="1"/>
  <c r="AA17" i="37"/>
  <c r="AA18" i="37"/>
  <c r="AA19" i="37"/>
  <c r="AA20" i="37"/>
  <c r="AA21" i="37"/>
  <c r="AA22" i="37"/>
  <c r="AA23" i="37"/>
  <c r="AA24" i="37"/>
  <c r="AA25" i="37"/>
  <c r="AA26" i="37"/>
  <c r="AA27" i="37"/>
  <c r="AA28" i="37"/>
  <c r="AA29" i="37"/>
  <c r="AA30" i="37"/>
  <c r="AA31" i="37"/>
  <c r="AA32" i="37"/>
  <c r="AA33" i="37"/>
  <c r="AA34" i="37"/>
  <c r="AA35" i="37"/>
  <c r="AA36" i="37"/>
  <c r="B37" i="37"/>
  <c r="C37" i="37"/>
  <c r="D37" i="37"/>
  <c r="E37" i="37"/>
  <c r="F37" i="37"/>
  <c r="G37" i="37"/>
  <c r="H37" i="37"/>
  <c r="I37" i="37"/>
  <c r="J37" i="37"/>
  <c r="K37" i="37"/>
  <c r="L37" i="37"/>
  <c r="M37" i="37"/>
  <c r="N37" i="37"/>
  <c r="O37" i="37"/>
  <c r="P37" i="37"/>
  <c r="Q37" i="37"/>
  <c r="R37" i="37"/>
  <c r="S37" i="37"/>
  <c r="T37" i="37"/>
  <c r="U37" i="37"/>
  <c r="V37" i="37"/>
  <c r="W37" i="37"/>
  <c r="X37" i="37"/>
  <c r="Y37" i="37"/>
  <c r="Z37" i="37"/>
  <c r="AB37" i="37"/>
  <c r="AC37" i="37"/>
  <c r="AD37" i="37"/>
  <c r="AE37" i="37"/>
  <c r="AF37" i="37"/>
  <c r="AG37" i="37"/>
  <c r="AH37" i="37"/>
  <c r="AI37" i="37"/>
  <c r="AJ37" i="37"/>
  <c r="AK37" i="37"/>
  <c r="AL37" i="37"/>
  <c r="AM37" i="37"/>
  <c r="AP37" i="37"/>
  <c r="AQ37" i="37"/>
  <c r="AR37" i="37"/>
  <c r="AS37" i="37"/>
  <c r="AT37" i="37"/>
  <c r="AU37" i="37"/>
  <c r="AV37" i="37"/>
  <c r="AW37" i="37"/>
  <c r="AX37" i="37"/>
  <c r="AY37" i="37"/>
  <c r="AZ37" i="37"/>
  <c r="BB37" i="37"/>
  <c r="BC37" i="37"/>
  <c r="BD37" i="37"/>
  <c r="BE37" i="37"/>
  <c r="BF37" i="37"/>
  <c r="BG37" i="37"/>
  <c r="BH37" i="37"/>
  <c r="BI37" i="37"/>
  <c r="BJ37" i="37"/>
  <c r="BK37" i="37"/>
  <c r="BL37" i="37"/>
  <c r="BM37" i="37"/>
  <c r="BP37" i="37"/>
  <c r="BQ37" i="37"/>
  <c r="BR37" i="37"/>
  <c r="BS37" i="37"/>
  <c r="BT37" i="37"/>
  <c r="BU37" i="37"/>
  <c r="BV37" i="37"/>
  <c r="BW37" i="37"/>
  <c r="BX37" i="37"/>
  <c r="BY37" i="37"/>
  <c r="BZ37" i="37"/>
  <c r="CA37" i="37"/>
  <c r="AA47" i="37"/>
  <c r="BO47" i="37"/>
  <c r="AA48" i="37"/>
  <c r="BO48" i="37"/>
  <c r="AA49" i="37"/>
  <c r="BO49" i="37"/>
  <c r="AA50" i="37"/>
  <c r="BO50" i="37"/>
  <c r="AA51" i="37"/>
  <c r="BO51" i="37"/>
  <c r="BO52" i="37"/>
  <c r="AA53" i="37"/>
  <c r="BO53" i="37"/>
  <c r="AA54" i="37"/>
  <c r="BO54" i="37"/>
  <c r="AA55" i="37"/>
  <c r="BO55" i="37"/>
  <c r="AA56" i="37"/>
  <c r="BO56" i="37"/>
  <c r="AA57" i="37"/>
  <c r="BO57" i="37"/>
  <c r="AA58" i="37"/>
  <c r="BO58" i="37"/>
  <c r="AA59" i="37"/>
  <c r="BO59" i="37"/>
  <c r="AA60" i="37"/>
  <c r="BO60" i="37"/>
  <c r="AA61" i="37"/>
  <c r="BO61" i="37"/>
  <c r="AA62" i="37"/>
  <c r="BO62" i="37"/>
  <c r="AA63" i="37"/>
  <c r="BO63" i="37"/>
  <c r="AA64" i="37"/>
  <c r="BO64" i="37"/>
  <c r="AA65" i="37"/>
  <c r="BO65" i="37"/>
  <c r="AA66" i="37"/>
  <c r="BO66" i="37"/>
  <c r="AA67" i="37"/>
  <c r="BO67" i="37"/>
  <c r="B68" i="37"/>
  <c r="C68" i="37"/>
  <c r="D68" i="37"/>
  <c r="E68" i="37"/>
  <c r="F68" i="37"/>
  <c r="G68" i="37"/>
  <c r="H68" i="37"/>
  <c r="I68" i="37"/>
  <c r="J68" i="37"/>
  <c r="K68" i="37"/>
  <c r="L68" i="37"/>
  <c r="M68" i="37"/>
  <c r="N68" i="37"/>
  <c r="O68" i="37"/>
  <c r="P68" i="37"/>
  <c r="Q68" i="37"/>
  <c r="R68" i="37"/>
  <c r="S68" i="37"/>
  <c r="T68" i="37"/>
  <c r="U68" i="37"/>
  <c r="V68" i="37"/>
  <c r="W68" i="37"/>
  <c r="X68" i="37"/>
  <c r="Y68" i="37"/>
  <c r="Z68" i="37"/>
  <c r="AB68" i="37"/>
  <c r="AC68" i="37"/>
  <c r="AD68" i="37"/>
  <c r="AE68" i="37"/>
  <c r="AF68" i="37"/>
  <c r="AG68" i="37"/>
  <c r="AH68" i="37"/>
  <c r="AI68" i="37"/>
  <c r="AJ68" i="37"/>
  <c r="AK68" i="37"/>
  <c r="AL68" i="37"/>
  <c r="AM68" i="37"/>
  <c r="AP68" i="37"/>
  <c r="AQ68" i="37"/>
  <c r="AR68" i="37"/>
  <c r="AS68" i="37"/>
  <c r="AT68" i="37"/>
  <c r="AU68" i="37"/>
  <c r="AV68" i="37"/>
  <c r="AW68" i="37"/>
  <c r="AX68" i="37"/>
  <c r="AY68" i="37"/>
  <c r="AZ68" i="37"/>
  <c r="BN68" i="37"/>
  <c r="BB68" i="37"/>
  <c r="BC68" i="37"/>
  <c r="BD68" i="37"/>
  <c r="BE68" i="37"/>
  <c r="BF68" i="37"/>
  <c r="BG68" i="37"/>
  <c r="BH68" i="37"/>
  <c r="BI68" i="37"/>
  <c r="BJ68" i="37"/>
  <c r="BK68" i="37"/>
  <c r="BL68" i="37"/>
  <c r="BM68" i="37"/>
  <c r="BP68" i="37"/>
  <c r="BQ68" i="37"/>
  <c r="BR68" i="37"/>
  <c r="BS68" i="37"/>
  <c r="BT68" i="37"/>
  <c r="BU68" i="37"/>
  <c r="BV68" i="37"/>
  <c r="BW68" i="37"/>
  <c r="BX68" i="37"/>
  <c r="BY68" i="37"/>
  <c r="BZ68" i="37"/>
  <c r="CA68" i="37"/>
  <c r="Z75" i="37"/>
  <c r="AA75" i="37"/>
  <c r="BO75" i="37"/>
  <c r="Z76" i="37"/>
  <c r="AA76" i="37"/>
  <c r="BO76" i="37"/>
  <c r="Z77" i="37"/>
  <c r="AA77" i="37"/>
  <c r="BO77" i="37"/>
  <c r="Z78" i="37"/>
  <c r="AA78" i="37"/>
  <c r="BO78" i="37"/>
  <c r="Z79" i="37"/>
  <c r="AA79" i="37"/>
  <c r="BO79" i="37"/>
  <c r="Z80" i="37"/>
  <c r="AA80" i="37"/>
  <c r="BO80" i="37"/>
  <c r="Z81" i="37"/>
  <c r="AA81" i="37"/>
  <c r="BO81" i="37"/>
  <c r="Z82" i="37"/>
  <c r="AA82" i="37"/>
  <c r="BO82" i="37"/>
  <c r="Z83" i="37"/>
  <c r="AA83" i="37"/>
  <c r="BO83" i="37"/>
  <c r="Z84" i="37"/>
  <c r="AA84" i="37"/>
  <c r="BO84" i="37"/>
  <c r="Z85" i="37"/>
  <c r="AA85" i="37"/>
  <c r="BO85" i="37"/>
  <c r="Z86" i="37"/>
  <c r="AA86" i="37"/>
  <c r="BO86" i="37"/>
  <c r="Z87" i="37"/>
  <c r="AA87" i="37"/>
  <c r="BO87" i="37"/>
  <c r="Z88" i="37"/>
  <c r="AA88" i="37"/>
  <c r="BO88" i="37"/>
  <c r="Z89" i="37"/>
  <c r="AA89" i="37"/>
  <c r="BO89" i="37"/>
  <c r="Z90" i="37"/>
  <c r="AA90" i="37"/>
  <c r="BO90" i="37"/>
  <c r="Z91" i="37"/>
  <c r="AA91" i="37"/>
  <c r="BO91" i="37"/>
  <c r="Z92" i="37"/>
  <c r="AA92" i="37"/>
  <c r="BO92" i="37"/>
  <c r="Z93" i="37"/>
  <c r="AA93" i="37"/>
  <c r="BO93" i="37"/>
  <c r="Z94" i="37"/>
  <c r="AA94" i="37"/>
  <c r="BO94" i="37"/>
  <c r="Z95" i="37"/>
  <c r="AA95" i="37"/>
  <c r="BO95" i="37"/>
  <c r="B96" i="37"/>
  <c r="C96" i="37"/>
  <c r="D96" i="37"/>
  <c r="E96" i="37"/>
  <c r="F96" i="37"/>
  <c r="G96" i="37"/>
  <c r="H96" i="37"/>
  <c r="I96" i="37"/>
  <c r="J96" i="37"/>
  <c r="K96" i="37"/>
  <c r="L96" i="37"/>
  <c r="M96" i="37"/>
  <c r="N96" i="37"/>
  <c r="O96" i="37"/>
  <c r="P96" i="37"/>
  <c r="Q96" i="37"/>
  <c r="R96" i="37"/>
  <c r="S96" i="37"/>
  <c r="T96" i="37"/>
  <c r="U96" i="37"/>
  <c r="V96" i="37"/>
  <c r="W96" i="37"/>
  <c r="X96" i="37"/>
  <c r="Y96" i="37"/>
  <c r="AB96" i="37"/>
  <c r="AC96" i="37"/>
  <c r="AD96" i="37"/>
  <c r="AE96" i="37"/>
  <c r="AF96" i="37"/>
  <c r="AG96" i="37"/>
  <c r="AH96" i="37"/>
  <c r="AI96" i="37"/>
  <c r="AJ96" i="37"/>
  <c r="AK96" i="37"/>
  <c r="AL96" i="37"/>
  <c r="AM96" i="37"/>
  <c r="AP96" i="37"/>
  <c r="AQ96" i="37"/>
  <c r="AR96" i="37"/>
  <c r="AS96" i="37"/>
  <c r="AT96" i="37"/>
  <c r="AU96" i="37"/>
  <c r="AV96" i="37"/>
  <c r="AW96" i="37"/>
  <c r="AX96" i="37"/>
  <c r="AZ96" i="37"/>
  <c r="BA96" i="37"/>
  <c r="BB96" i="37"/>
  <c r="BC96" i="37"/>
  <c r="BD96" i="37"/>
  <c r="BE96" i="37"/>
  <c r="BF96" i="37"/>
  <c r="BG96" i="37"/>
  <c r="BH96" i="37"/>
  <c r="BI96" i="37"/>
  <c r="BJ96" i="37"/>
  <c r="BK96" i="37"/>
  <c r="BL96" i="37"/>
  <c r="BM96" i="37"/>
  <c r="BN96" i="37"/>
  <c r="BP96" i="37"/>
  <c r="BQ96" i="37"/>
  <c r="BR96" i="37"/>
  <c r="BS96" i="37"/>
  <c r="BT96" i="37"/>
  <c r="BU96" i="37"/>
  <c r="BV96" i="37"/>
  <c r="BW96" i="37"/>
  <c r="BX96" i="37"/>
  <c r="BY96" i="37"/>
  <c r="BZ96" i="37"/>
  <c r="CA96" i="37"/>
  <c r="AT9" i="46"/>
  <c r="AU9" i="46"/>
  <c r="R11" i="46"/>
  <c r="V11" i="46"/>
  <c r="W11" i="46"/>
  <c r="X11" i="46"/>
  <c r="Z11" i="46"/>
  <c r="AA11" i="46"/>
  <c r="AB11" i="46"/>
  <c r="AC11" i="46"/>
  <c r="AD11" i="46"/>
  <c r="AE11" i="46"/>
  <c r="AF11" i="46"/>
  <c r="AG11" i="46"/>
  <c r="AH11" i="46"/>
  <c r="AI11" i="46"/>
  <c r="AJ11" i="46"/>
  <c r="AK11" i="46"/>
  <c r="AL11" i="46"/>
  <c r="AM11" i="46"/>
  <c r="AN11" i="46"/>
  <c r="AO11" i="46"/>
  <c r="AP11" i="46"/>
  <c r="AQ11" i="46"/>
  <c r="AR11" i="46"/>
  <c r="AS11" i="46"/>
  <c r="AH13" i="46"/>
  <c r="AI13" i="46"/>
  <c r="AJ13" i="46"/>
  <c r="AK13" i="46"/>
  <c r="AL13" i="46"/>
  <c r="AM13" i="46"/>
  <c r="AN13" i="46"/>
  <c r="AO13" i="46"/>
  <c r="AP13" i="46"/>
  <c r="AQ13" i="46"/>
  <c r="AR13" i="46"/>
  <c r="AS13" i="46"/>
  <c r="AK14" i="46"/>
  <c r="AU15" i="46"/>
  <c r="AL22" i="46"/>
  <c r="AM22" i="46"/>
  <c r="AN22" i="46"/>
  <c r="AO22" i="46"/>
  <c r="AP22" i="46"/>
  <c r="AQ22" i="46"/>
  <c r="AR22" i="46"/>
  <c r="AS22" i="46"/>
  <c r="AT23" i="46"/>
  <c r="P30" i="43"/>
  <c r="B35" i="43"/>
  <c r="P38" i="43"/>
  <c r="P39" i="43"/>
  <c r="P40" i="43"/>
  <c r="P41" i="43"/>
  <c r="P42" i="43"/>
  <c r="P43" i="43"/>
  <c r="B35" i="42"/>
  <c r="P38" i="42"/>
  <c r="P39" i="42"/>
  <c r="P40" i="42"/>
  <c r="P41" i="42"/>
  <c r="P24" i="1"/>
  <c r="P28" i="1"/>
  <c r="P29" i="1"/>
  <c r="P32" i="1"/>
  <c r="P33" i="1"/>
  <c r="P34" i="1"/>
  <c r="P35" i="1"/>
  <c r="P36" i="1"/>
  <c r="P37" i="1"/>
  <c r="P38" i="1"/>
  <c r="P39" i="1"/>
  <c r="P30" i="40"/>
  <c r="P34" i="40"/>
  <c r="B35" i="40"/>
  <c r="P38" i="40"/>
  <c r="P39" i="40"/>
  <c r="P30" i="41"/>
  <c r="P38" i="41"/>
  <c r="P39" i="41"/>
  <c r="AA37" i="37" l="1"/>
  <c r="AA68" i="37"/>
  <c r="AU13" i="46"/>
  <c r="AA96" i="37"/>
  <c r="AT22" i="46"/>
  <c r="Z96" i="37"/>
  <c r="AT13" i="46"/>
  <c r="BO96" i="37"/>
  <c r="BO68" i="37"/>
  <c r="O24" i="40"/>
  <c r="J7" i="45" l="1"/>
  <c r="K7" i="45" s="1"/>
  <c r="O23" i="40"/>
  <c r="P23" i="40" s="1"/>
  <c r="P22"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pc</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E34" authorId="2" shapeId="0" xr:uid="{00000000-0006-0000-0000-000004000000}">
      <text>
        <r>
          <rPr>
            <b/>
            <sz val="16"/>
            <color indexed="81"/>
            <rFont val="Tahoma"/>
            <family val="2"/>
          </rPr>
          <t>pc:</t>
        </r>
        <r>
          <rPr>
            <sz val="16"/>
            <color indexed="81"/>
            <rFont val="Tahoma"/>
            <family val="2"/>
          </rPr>
          <t xml:space="preserve">
Paso del 9% al 11 %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Toshiba</author>
    <author/>
    <author>Microsoft Office User</author>
  </authors>
  <commentList>
    <comment ref="Q30" authorId="0" shapeId="0" xr:uid="{00000000-0006-0000-0100-000001000000}">
      <text>
        <r>
          <rPr>
            <b/>
            <sz val="14"/>
            <color rgb="FF000000"/>
            <rFont val="Tahoma"/>
            <family val="2"/>
          </rPr>
          <t>ESTE ESPACIO ES PARA LA VIGENCIA ANTERIOR TENEMOS ALGO ??? FAVOR AJUSTAR</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2"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Toshiba</author>
  </authors>
  <commentList>
    <comment ref="C32" authorId="0" shapeId="0" xr:uid="{00000000-0006-0000-0300-000001000000}">
      <text>
        <r>
          <rPr>
            <b/>
            <sz val="12"/>
            <color indexed="8"/>
            <rFont val="Tahoma"/>
            <family val="2"/>
          </rPr>
          <t>Microsoft Office User:</t>
        </r>
        <r>
          <rPr>
            <sz val="12"/>
            <color indexed="8"/>
            <rFont val="Tahoma"/>
            <family val="2"/>
          </rPr>
          <t xml:space="preserve">
Corresponde a la magnitud programada en coherencia con la unidad de medida de la meta proyecto. </t>
        </r>
      </text>
    </comment>
    <comment ref="Q32" authorId="1" shapeId="0" xr:uid="{00000000-0006-0000-0300-000002000000}">
      <text>
        <r>
          <rPr>
            <b/>
            <sz val="9"/>
            <color indexed="8"/>
            <rFont val="Tahoma"/>
            <family val="2"/>
          </rPr>
          <t xml:space="preserve">OFICINA ASESORA DE PLANEACIÓN:
</t>
        </r>
        <r>
          <rPr>
            <sz val="14"/>
            <color indexed="8"/>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3000000}">
      <text>
        <r>
          <rPr>
            <b/>
            <sz val="9"/>
            <color indexed="8"/>
            <rFont val="Tahoma"/>
            <family val="2"/>
          </rPr>
          <t>Microsoft Office User:</t>
        </r>
        <r>
          <rPr>
            <sz val="9"/>
            <color indexed="8"/>
            <rFont val="Tahoma"/>
            <family val="2"/>
          </rPr>
          <t xml:space="preserve">
</t>
        </r>
        <r>
          <rPr>
            <sz val="14"/>
            <color indexed="8"/>
            <rFont val="Tahoma"/>
            <family val="2"/>
          </rPr>
          <t xml:space="preserve">En el caso de no presentarse retrasos en el periodo de reporte, incluir una nota indicando que las cifras son acordes con la programación. 
</t>
        </r>
      </text>
    </comment>
    <comment ref="P35" authorId="2" shapeId="0" xr:uid="{00000000-0006-0000-0300-000004000000}">
      <text>
        <r>
          <rPr>
            <b/>
            <sz val="9"/>
            <color indexed="81"/>
            <rFont val="Tahoma"/>
            <family val="2"/>
          </rPr>
          <t xml:space="preserve">Toshiba:
</t>
        </r>
        <r>
          <rPr>
            <sz val="12"/>
            <color indexed="81"/>
            <rFont val="Tahoma"/>
            <family val="2"/>
          </rPr>
          <t xml:space="preserve">EN LA DESCRIPCIÓN CUALITATIVA SE MENCIONAN 10 LOCALIDADES Y SE REGISTRAN 11 FAVOR EXPLICAR EL TOTAL DE 16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pc</author>
  </authors>
  <commentList>
    <comment ref="A7" authorId="0" shapeId="0" xr:uid="{00000000-0006-0000-0600-000001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7" authorId="0" shapeId="0" xr:uid="{00000000-0006-0000-0600-000002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7" authorId="0" shapeId="0" xr:uid="{00000000-0006-0000-0600-000003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7" authorId="0" shapeId="0" xr:uid="{00000000-0006-0000-0600-000004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7" authorId="0" shapeId="0" xr:uid="{00000000-0006-0000-0600-000005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7" authorId="0" shapeId="0" xr:uid="{00000000-0006-0000-0600-000006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K9" authorId="1" shapeId="0" xr:uid="{00000000-0006-0000-0600-000007000000}">
      <text>
        <r>
          <rPr>
            <b/>
            <sz val="9"/>
            <color indexed="81"/>
            <rFont val="Tahoma"/>
            <family val="2"/>
          </rPr>
          <t>pc:</t>
        </r>
        <r>
          <rPr>
            <sz val="9"/>
            <color indexed="81"/>
            <rFont val="Tahoma"/>
            <family val="2"/>
          </rPr>
          <t xml:space="preserve">
Esta meta es contanta de acuerdo al memorando y ajuste realizado en Planeación</t>
        </r>
      </text>
    </comment>
  </commentList>
</comments>
</file>

<file path=xl/sharedStrings.xml><?xml version="1.0" encoding="utf-8"?>
<sst xmlns="http://schemas.openxmlformats.org/spreadsheetml/2006/main" count="1731" uniqueCount="540">
  <si>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</si>
  <si>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</si>
  <si>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</si>
  <si>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</si>
  <si>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</si>
  <si>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</si>
  <si>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</si>
  <si>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</si>
  <si>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</si>
  <si>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</si>
  <si>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</si>
  <si>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</si>
  <si>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</si>
  <si>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</si>
  <si>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</si>
  <si>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</si>
  <si>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</si>
  <si>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</si>
  <si>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</si>
  <si>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</si>
  <si>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</si>
  <si>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</si>
  <si>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</si>
  <si>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</si>
  <si>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</si>
  <si>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</si>
  <si>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</si>
  <si>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</si>
  <si>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</si>
  <si>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</si>
  <si>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</si>
  <si>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</si>
  <si>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</si>
  <si>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</si>
  <si>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</si>
  <si>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</si>
  <si>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</si>
  <si>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</si>
  <si>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</si>
  <si>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</si>
  <si>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</si>
  <si>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</si>
  <si>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</si>
  <si>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</si>
  <si>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</si>
  <si>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</si>
  <si>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</si>
  <si>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</si>
  <si>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</si>
  <si>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</si>
  <si>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</si>
  <si>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</si>
  <si>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</si>
  <si>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</si>
  <si>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</si>
  <si>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</si>
  <si>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</si>
  <si>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</si>
  <si>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</si>
  <si>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</si>
  <si>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</si>
  <si>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</si>
  <si>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</si>
  <si>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</si>
  <si>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</si>
  <si>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</si>
  <si>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</si>
  <si>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</si>
  <si>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</si>
  <si>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</si>
  <si>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</si>
  <si>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</si>
  <si>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</si>
  <si>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</si>
  <si>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</si>
  <si>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</si>
  <si>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</si>
  <si>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</si>
  <si>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</si>
  <si>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</si>
  <si>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</si>
  <si>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</si>
  <si>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</si>
  <si>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</si>
  <si>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</si>
  <si>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</si>
  <si>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</si>
  <si>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</si>
  <si>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MAGNITUD FÍSICA</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</si>
  <si>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</si>
  <si>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</si>
  <si>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</si>
  <si>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</si>
  <si>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</si>
  <si>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</si>
  <si>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</si>
  <si>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</si>
  <si>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</si>
  <si>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</si>
  <si>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</si>
  <si>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</si>
  <si>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</si>
  <si>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</si>
  <si>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</si>
  <si>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</si>
  <si>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</si>
  <si>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</si>
  <si>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</si>
  <si>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</si>
  <si>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</si>
  <si>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</si>
  <si>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</si>
  <si>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</si>
  <si>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</si>
  <si>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</si>
  <si>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</si>
  <si>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</si>
  <si>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</si>
  <si>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</si>
  <si>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</si>
  <si>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</si>
  <si>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</si>
  <si>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</si>
  <si>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</si>
  <si>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</si>
  <si>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</si>
  <si>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</si>
  <si>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</si>
  <si>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</si>
  <si>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</si>
  <si>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</si>
  <si>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</si>
  <si>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</si>
  <si>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</si>
  <si>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</si>
  <si>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</si>
  <si>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</si>
  <si>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</si>
  <si>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</si>
  <si>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</si>
  <si>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</si>
  <si>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</si>
  <si>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</si>
  <si>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</si>
  <si>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</si>
  <si>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</si>
  <si>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</si>
  <si>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</si>
  <si>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</si>
  <si>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</si>
  <si>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</si>
  <si>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</si>
  <si>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</si>
  <si>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</si>
  <si>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</si>
  <si>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</si>
  <si>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</si>
  <si>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</si>
  <si>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</si>
  <si>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</si>
  <si>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</si>
  <si>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</si>
  <si>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</si>
  <si>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</si>
  <si>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</si>
  <si>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</si>
  <si>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</si>
  <si>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</si>
  <si>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</si>
  <si>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</si>
  <si>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</si>
  <si>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</si>
  <si>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</si>
  <si>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</si>
  <si>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</si>
  <si>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</si>
  <si>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</si>
  <si>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</si>
  <si>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</si>
  <si>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</si>
  <si>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</si>
  <si>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</si>
  <si>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</si>
  <si>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</si>
  <si>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</si>
  <si>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</si>
  <si>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</si>
  <si>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</si>
  <si>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</si>
  <si>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</si>
  <si>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</si>
  <si>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</si>
  <si>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</si>
  <si>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</si>
  <si>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</si>
  <si>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</si>
  <si>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</si>
  <si>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</si>
  <si>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</si>
  <si>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</si>
  <si>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</si>
  <si>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</si>
  <si>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</si>
  <si>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</si>
  <si>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</si>
  <si>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</si>
  <si>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</si>
  <si>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</si>
  <si>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</si>
  <si>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</si>
  <si>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</si>
  <si>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</si>
  <si>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</si>
  <si>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</si>
  <si>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</si>
  <si>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</si>
  <si>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</si>
  <si>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</si>
  <si>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</si>
  <si>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</si>
  <si>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</si>
  <si>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</si>
  <si>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</si>
  <si>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</si>
  <si>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</si>
  <si>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</si>
  <si>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</si>
  <si>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</si>
  <si>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</si>
  <si>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</si>
  <si>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</si>
  <si>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</si>
  <si>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</si>
  <si>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</si>
  <si>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</si>
  <si>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</si>
  <si>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</si>
  <si>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</si>
  <si>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</si>
  <si>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</si>
  <si>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</si>
  <si>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</si>
  <si>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</si>
  <si>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</si>
  <si>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</si>
  <si>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</si>
  <si>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</si>
  <si>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</si>
  <si>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</si>
  <si>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</si>
  <si>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</si>
  <si>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</si>
  <si>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</si>
  <si>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</si>
  <si>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</si>
  <si>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</si>
  <si>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</si>
  <si>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</si>
  <si>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</si>
  <si>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</si>
  <si>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</si>
  <si>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</si>
  <si>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</si>
  <si>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</si>
  <si>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</si>
  <si>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</si>
  <si>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</si>
  <si>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</si>
  <si>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</si>
  <si>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</si>
  <si>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</si>
  <si>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</si>
  <si>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</si>
  <si>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</si>
  <si>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</si>
  <si>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</si>
  <si>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</si>
  <si>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</si>
  <si>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</si>
  <si>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</si>
  <si>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</si>
  <si>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</si>
  <si>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</si>
  <si>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</si>
  <si>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</si>
  <si>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</si>
  <si>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</si>
  <si>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OBJETIVO ESTRATEGICO:</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</si>
  <si>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</si>
  <si>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</si>
  <si>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</si>
  <si>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</si>
  <si>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</si>
  <si>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</si>
  <si>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</si>
  <si>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</si>
  <si>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</si>
  <si>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 xml:space="preserve">Cargo: </t>
  </si>
  <si>
    <t>DESCRIPCIÓN CUALITATIVA DEL AVANCE</t>
  </si>
  <si>
    <t>RETRASOS Y FACTORES LIMITANTES PARA EL CUMPLIMIENTO</t>
  </si>
  <si>
    <t>SOLUCIONES PROPUESTAS PARA RESOLVER LOS RETRASOS Y FACTORES LIMITANTES PARA EL CUMPLIMIENTO</t>
  </si>
  <si>
    <t>APROBÓ (Según aplique Gerenta de proyecto, Lider técnica y responsable de proceso)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</si>
  <si>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</si>
  <si>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</si>
  <si>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</si>
  <si>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</si>
  <si>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</si>
  <si>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</si>
  <si>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</si>
  <si>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</si>
  <si>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</si>
  <si>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</si>
  <si>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</si>
  <si>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</si>
  <si>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</si>
  <si>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</si>
  <si>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</si>
  <si>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</si>
  <si>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</si>
  <si>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</si>
  <si>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</si>
  <si>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</si>
  <si>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</si>
  <si>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</si>
  <si>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</si>
  <si>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</si>
  <si>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</si>
  <si>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</si>
  <si>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</si>
  <si>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</si>
  <si>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</si>
  <si>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</si>
  <si>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</si>
  <si>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</si>
  <si>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</si>
  <si>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</si>
  <si>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</si>
  <si>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</si>
  <si>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</si>
  <si>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</si>
  <si>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</si>
  <si>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</si>
  <si>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</si>
  <si>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</si>
  <si>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</si>
  <si>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</si>
  <si>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</si>
  <si>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</si>
  <si>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</si>
  <si>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</si>
  <si>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</si>
  <si>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</si>
  <si>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</si>
  <si>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</si>
  <si>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</si>
  <si>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</si>
  <si>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</si>
  <si>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</si>
  <si>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</si>
  <si>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</si>
  <si>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</si>
  <si>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</si>
  <si>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</si>
  <si>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</si>
  <si>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</si>
  <si>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En este campo se debe diligenciar la descripción del plan al cual le aporta la acción e indicador a medir, en los casos que no aplique indicar con un N/A.</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</si>
  <si>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</si>
  <si>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</si>
  <si>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</si>
  <si>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</si>
  <si>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</si>
  <si>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</si>
  <si>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</si>
  <si>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</si>
  <si>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</si>
  <si>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</si>
  <si>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</si>
  <si>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</si>
  <si>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</si>
  <si>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</si>
  <si>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</si>
  <si>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</si>
  <si>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</si>
  <si>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</si>
  <si>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</si>
  <si>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</si>
  <si>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</si>
  <si>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</si>
  <si>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</si>
  <si>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</si>
  <si>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</si>
  <si>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</si>
  <si>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</si>
  <si>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</si>
  <si>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</si>
  <si>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</si>
  <si>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</si>
  <si>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</si>
  <si>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</si>
  <si>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</si>
  <si>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</si>
  <si>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</si>
  <si>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</si>
  <si>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Fecha de Emisión: 4 de enero de 2022</t>
  </si>
  <si>
    <t>Versión: 08</t>
  </si>
  <si>
    <t>PESTAÑA No. 1 METAS PA PROYECTO</t>
  </si>
  <si>
    <t>PESTAÑA No. 2 INDICADORES PA</t>
  </si>
  <si>
    <t>x</t>
  </si>
  <si>
    <t>5. Construir Bogotá Región con gobierno abierto, transparente y ciudadanía consciente</t>
  </si>
  <si>
    <t xml:space="preserve">52. Gobierno abierto </t>
  </si>
  <si>
    <t>Ofrecer en las 20 localidades, el servicio de asistencia técnica a instancias de participación y/o de coordinación para la promoción de la participación paritaria.</t>
  </si>
  <si>
    <t>1.1 Ofrecer asistencia técnica a las 20 localidades a instancias de participación y/o de coordinación para la promoción de la participación paritaria.</t>
  </si>
  <si>
    <t xml:space="preserve">1.1 </t>
  </si>
  <si>
    <t>Número de localidades vinculadas a procesos de asistencia técnica para la participación paritaria.</t>
  </si>
  <si>
    <t xml:space="preserve">Localidades </t>
  </si>
  <si>
    <t>Anual</t>
  </si>
  <si>
    <t xml:space="preserve">Pactos </t>
  </si>
  <si>
    <t>Cargo: Contratista Apoyo a la Planeación y seguimiento 7676</t>
  </si>
  <si>
    <t xml:space="preserve">Vincular 4800 mujeres a los procesos formativos para el desarrollo de capacidades de incidencia, liderazgo, empoderamiento y participación política de las Mujeres </t>
  </si>
  <si>
    <t xml:space="preserve">3.1 </t>
  </si>
  <si>
    <t xml:space="preserve">Mujeres </t>
  </si>
  <si>
    <t xml:space="preserve">listado de las mujeres participantes, modulos desarrollados y un informe ejecutivo por ciclo  implementación </t>
  </si>
  <si>
    <t>Ofrecer asistencia técnica a 19 instancias que incluyen las Bancadas de Mujeres de las Juntas Administradoras Locales y la Mesa Multipartidista de género en el Distrito Capital</t>
  </si>
  <si>
    <t>4.1 Ofrecer asistencia técnica a 18 bancadas de mujeres de Juntas Administradoras Locales para su conformación y dinamización.</t>
  </si>
  <si>
    <t>12.50</t>
  </si>
  <si>
    <t>Informe de fortalecimiento de liderazgos para  participación y la representación política en Bogotá a través de bancadas de mujeres de las JAL.</t>
  </si>
  <si>
    <t xml:space="preserve">Número de sesiones realizadas con la  Mesa Multipartidaria de género en el Distrito Capital </t>
  </si>
  <si>
    <t xml:space="preserve">Constante </t>
  </si>
  <si>
    <t xml:space="preserve">Informe trimestral de promoción de la participación paritaria en instancias del ámbito local </t>
  </si>
  <si>
    <t>Informe trimestral  de los avances en la asistencia con la Mesa Multipartidaria de género en el Distrito Capital</t>
  </si>
  <si>
    <t>Brindar a 60 instancias, incluidos los Fondos de Desarrollo Local, el servicio de asistencia técnica para la transversalización de los enfoques de género e interseccionalidad en los procesos de presupuesto participativo</t>
  </si>
  <si>
    <t>6.1 Brindar a 20 FDL asistencia técnica para la transversalización de los enfoques de género e interseccionalidad en los procesos de presupuesto participativo</t>
  </si>
  <si>
    <t>6.2 Brindar a 20 CPL asistencia técnica para la transversalización de los enfoques de género e interseccionalidad en los procesos de presupuesto participativo</t>
  </si>
  <si>
    <t xml:space="preserve">Número de FDL con asistencia técnica en presupuesto participativo sensible al género </t>
  </si>
  <si>
    <t xml:space="preserve">Número de servidoras, servidores y contratistas de FDL participantes en procesos de asistencia técnica en presupuesto participativo sensible al género </t>
  </si>
  <si>
    <t>servidoras, servidores y contratistas</t>
  </si>
  <si>
    <t xml:space="preserve">Número de CPL con asistencia técnica en presupuesto participativo sensible al género </t>
  </si>
  <si>
    <t xml:space="preserve">Número de COLMYG/CLM  con asistencia técnica en presupuesto participativo sensible al género </t>
  </si>
  <si>
    <t>Número de Mujeres participantes en procesos de asistencia técnica en presupuesto participativo sensible al género articuladas al COLMYG/CLM</t>
  </si>
  <si>
    <t xml:space="preserve">Número de Consejeras Locales de Planeación participantes en procesos de asistencia técnica en presupuesto participativo sensible al género </t>
  </si>
  <si>
    <t xml:space="preserve">Suma </t>
  </si>
  <si>
    <t xml:space="preserve">Sesiones </t>
  </si>
  <si>
    <t>Suma</t>
  </si>
  <si>
    <t>Acta y listados  asistencias COLMYEG-CLM</t>
  </si>
  <si>
    <t>6.3 Brindar a 20 COLMYG/CLM asistencia técnica para la transversalización de los enfoques de género e interseccionalidad en los procesos de presupuesto participativo</t>
  </si>
  <si>
    <t>Promover 1 Veeduría Ciudadana de mujeres para el seguimiento a la garantía de sus derechos</t>
  </si>
  <si>
    <t>Un estrategia de promoción de la Veeduría Ciudadana de mujeres para el seguimiento de la garantía de sus derechos, diseñada e implementada.</t>
  </si>
  <si>
    <t>Número de mujeres vinculadas a la estrategia de promoción de Veeduría Ciudadana para el seguimiento de la garantía de sus derechos, diseñada e implementada.</t>
  </si>
  <si>
    <t>7.1 Promover 1 Veeduría Ciudadana de mujeres para el seguimiento a la garantía de sus derechos</t>
  </si>
  <si>
    <t xml:space="preserve">Veeduria </t>
  </si>
  <si>
    <t>Infomre de implementación de la veeduría Ciudadana de mujeres para el seguimiento a la garantía de sus derechos</t>
  </si>
  <si>
    <t>Inscripción y carácterizacion de las participantes</t>
  </si>
  <si>
    <t>Número de mujeres vinculadas a procesos de formación para el desarrollo de capacidades de incidencia, liderazgo, empoderamiento y participación política de las mujeres</t>
  </si>
  <si>
    <t>PDD 428</t>
  </si>
  <si>
    <t>Alcanzar la paridad en al menos el 50% de las instancias de participación del Distrito Capital</t>
  </si>
  <si>
    <t xml:space="preserve">Porcentaje de instancias con participación paritaria en el Distrito
</t>
  </si>
  <si>
    <t xml:space="preserve">Creciente -Constante </t>
  </si>
  <si>
    <t>Informe semestral con carácterizacion de la Paridad en las instancias distritales y Locales.</t>
  </si>
  <si>
    <t xml:space="preserve">Instancias </t>
  </si>
  <si>
    <t>Números de bancadas de mujeres asistidas técnicamente.</t>
  </si>
  <si>
    <t>Reservas</t>
  </si>
  <si>
    <t>compromisos</t>
  </si>
  <si>
    <t>giros</t>
  </si>
  <si>
    <t>diferencia</t>
  </si>
  <si>
    <t>liquidacion contrato 739 lina aristizabal</t>
  </si>
  <si>
    <t>vigencia</t>
  </si>
  <si>
    <t>mujeres vinculadas a procesos formativos para el desarrollo de capacidades</t>
  </si>
  <si>
    <t>PDD 431</t>
  </si>
  <si>
    <t>Instancias con participación paritaria en el Distrito, con asistencia técnica</t>
  </si>
  <si>
    <t xml:space="preserve">Número de pactos firmados y con seguimiento para la promición de la participación paritaria.
</t>
  </si>
  <si>
    <t xml:space="preserve">Número de pactos firmados </t>
  </si>
  <si>
    <t xml:space="preserve">Pactos firmados e informes de seguimiento al cumplimiento </t>
  </si>
  <si>
    <t>Número de sesiones convocadas y desarrolladas.</t>
  </si>
  <si>
    <t xml:space="preserve">Acta y Listados asistencia de las 3  Mesas territoriales y las mesas mensuales de trabajo </t>
  </si>
  <si>
    <t xml:space="preserve">Conformación de de la Veeduría Ciudadana de mujeres para el seguimiento de la garantía de sus derechos. </t>
  </si>
  <si>
    <t>0.10</t>
  </si>
  <si>
    <t xml:space="preserve">PDD 461  </t>
  </si>
  <si>
    <t xml:space="preserve">Un lineamiento adoptado </t>
  </si>
  <si>
    <t>X</t>
  </si>
  <si>
    <t xml:space="preserve">2.1 </t>
  </si>
  <si>
    <t xml:space="preserve">3.2 </t>
  </si>
  <si>
    <t>4.1</t>
  </si>
  <si>
    <t>4.2</t>
  </si>
  <si>
    <t xml:space="preserve">6.3 </t>
  </si>
  <si>
    <t xml:space="preserve">5.1 </t>
  </si>
  <si>
    <t xml:space="preserve">Programación </t>
  </si>
  <si>
    <t xml:space="preserve">Documentos </t>
  </si>
  <si>
    <t>Documento de lineamiento de presupuesto participativo sensible al género, formulado y adoptado</t>
  </si>
  <si>
    <t>PDD 461
Cumplida 
Un documento de lineamiento de presupuesto participativo sensible al género</t>
  </si>
  <si>
    <t xml:space="preserve">Acta y listados  asistencias técnicas CPL </t>
  </si>
  <si>
    <t xml:space="preserve">Número de mujeres vinculadas a procesos formativos para el desarrollo de capacidades de incidencia, liderazgo, empoderamiento y participación política </t>
  </si>
  <si>
    <t>Construir Bogotá Región con gobierno abierto, transparente y ciudadanía consciente</t>
  </si>
  <si>
    <t>Meta cumplida en el 2021</t>
  </si>
  <si>
    <t xml:space="preserve">El acompañamiento técnico desarrollado con los FDL, CLP y los COLMYG/CLM permite avanzar en la formulación de proyectos de inversión en las localidades que visibilicen e implementen las agendas políticas de las mujeres y las propuestas priorizadas en presupuestos participativos.
Así mismo,  los procesos de asistencia técnica a las mujeres y funcionarios(as), de estas instancias, permiten la apropiación de la importancia de los presupuestos sensibles al género en el desarrollo de las localidades, de tal forma, seguir promoviendo la sostenibilidad y efectiva ejecución de los presupuestos ganados por la ciudadanía en el marco de los encuentros locales y procesos de presupuestos participativos.
De igual forma, permite a las alcaldías contar con los lineamientos técnicos necesarios para la incorporación de los enfoques de la PPMYEG en los proyectos de inversión local.
</t>
  </si>
  <si>
    <t xml:space="preserve">Por demanda </t>
  </si>
  <si>
    <t xml:space="preserve">3.1 Vincular 1239 mujeres a los procesos formativos para el desarrollo de capacidades de incidencia, liderazgo, empoderamiento y participación política de las Mujeres </t>
  </si>
  <si>
    <t>-</t>
  </si>
  <si>
    <t xml:space="preserve">4.2 Convocar y brindar asistencia técnica a la Mesa Multipartidaria de género en el Distrito Capital </t>
  </si>
  <si>
    <t>5. Usme-NO Edilesa</t>
  </si>
  <si>
    <t>14. Los Martires-NO Edilesa</t>
  </si>
  <si>
    <t>En el segundo trimestre se realizó la firma del pacto por la paridad en la localidad de Sumapaz, logrando una participación activa de los integrantes de las instancias y la apertura a la consecución de acciones sensibles al género que permita avanzar al fortalecimiento de la participación de las mujeres en la gestión de riesgos y el cambio climático; así mismo, se realizó  la firma del pacto por la paridad en la localidad de Barrios Unidos.</t>
  </si>
  <si>
    <t>Cargo: Directora de Territorizalización de Derechos y Participación</t>
  </si>
  <si>
    <t>Nombre: Lisa C. Gómez Camargo</t>
  </si>
  <si>
    <t>Cargo: Subsecretaria de Fortalecimiento de Capacidades y Oportunidades</t>
  </si>
  <si>
    <t xml:space="preserve">Nombre: Magda Yaneth Alberto Cubillos </t>
  </si>
  <si>
    <t xml:space="preserve">Nombre: Marcela Enciso Gaitán </t>
  </si>
  <si>
    <t xml:space="preserve">En relación al trabajo de asistencia técnica y acompañamiento a la Mesa Distrital Multipartidaria de Género, el equipo hizo una actualización de la base de datos de contacto de los partido y/o movimientos políticos en aras de volver a contactarlos para ir preparando el próximo encuentro de la Mesa Distrital Multipartidaria de Género contactando y actualizando la información de los siguientes partidos y/o movimientos políticos: Partido de la U, Partido Dignidad, Partido Cambio Radical, Partido Polo Democrático, Partido Alianza Verde, Partido Liberal, Partido Colombia Humana, Partido Comunes.
Adicional el equipo apoya la difusión de la convocatoria al "Encuentro de Mujeres Políticas y Lideresas Locales en América Latina de la UIM y ONU Mujeres"
</t>
  </si>
  <si>
    <t xml:space="preserve">Para el logro de la paridad se ofreció asistencia técnica en las 20 localidades a instancias de participación y/o de coordinación para la promoción de la participación paritaria, este proceso contribuye a avanzar y dar sostenibilidad a la participación incidente de las mujeres y al fortalecimiento de la participación y representación de las mujeres en sus diversidades. </t>
  </si>
  <si>
    <r>
      <rPr>
        <b/>
        <sz val="10"/>
        <rFont val="Times New Roman"/>
        <family val="1"/>
      </rPr>
      <t>Para la presente vigencia  hasta lo corrido del 2022 se ha logrado brindar asistencia en las 20 localidades.</t>
    </r>
    <r>
      <rPr>
        <sz val="10"/>
        <rFont val="Times New Roman"/>
        <family val="1"/>
      </rPr>
      <t xml:space="preserve"> 
En este en el primer  semestre se destaca asistencia técnica en las 20 localidades con  gestiones en el nivel distrital y local, para llegar a los Consejos Locales de Gestión del Riesgo y Cambio Climático y los gestores de Riesgos de las Alcaldías locales; DILE, comunidad estudiantil y profesorado del Colegio INEM de Kennedy, Consejos Locales del Arte Cultura y Patrimonio, Consejos y Comités Locales de Juventud, Consejos de Propiedad Horizontal, Consejos de Vejes y Envejecimiento,  Consejos Locales de la Bicicleta, Consejos Locales de Deporte, Recreación, Actividad Física y Equipamientos Recreativos y Deportivos - DRAFE  yel Consejo Distrital de Planeación Territorial
Con lo cual se logró impactar a 733 personas de las cuales, 432 fueron mujeres, 301 hombres, 353 funcionarios y funcionarias y 380 representantes de la ciudadanía en la instancia. 
</t>
    </r>
  </si>
  <si>
    <t xml:space="preserve">Durante el mes de julio se realizan 2 reuniones de la RED Distrital, avanzando en la formulación del plan de acción de la RED y definiendo propuestas al proyecto de acuerdo (#162) del Sistema distrital de planeación en lo relacionado con la posición y roles del CPL y los Prepuestos participativos, además se hicieron actividades de asistencia técnica para presupuestos participativos, en estas actividades participeron consejeras de 16 localidades (Usaquén, Chapinero, Santa Fe, Tunjuelito, Bosa, Kennedy, Fontibón, Engativá, Suba, Barrios Unidos, Los Mártires, Antonio Nariño, Puente Aranda, La Candelaria, RUU y Ciudad Bolívar, faltaron (San Crstóbal, Usme, Teusaquillo y Sumapaz), espacios de trabajo donde se abordan temas como: la preparación para la elaboración de iniciativas, la planeación participativa con enfoque de género, marcada por situación de desconocimiento de los CPL por las alcaldías, deserción y crisis de participación activa al interior de estos; así mismo, a través de ejercicios y preguntas se trabaja en la relevancia de la participación y construcción colectiva como expresión de demandas, intereses y aportes de una ciudadanía activa. También se ha logrado la reflexión sobre las barreras y retos como lideresas y amplíar las oportunidades cuando se generan alianzas entre mujeres representantes y organizaciones de diferentes sectores en favor de sus iniciativas y del posicionamiento de los derechos de las mujeres. </t>
  </si>
  <si>
    <t xml:space="preserve">El diplomado: "Veeduría y Control Social para la exigibilidad de los Derechos de las Mujeres" re-inició el 2 de abril de 2022, se logró con el diplomado: la inscripción y caracterización de 287 mujeres lideresas, rurales, urbanas, étnicas y diversas de las 20 localidades; con un promedio de asistencia al diplomado de 165 mujeres. Logrando que 138 mujeres cumplieran con los requisitos para graduarse, es decir que completaron mínimo el 80% de las horas de formación.  </t>
  </si>
  <si>
    <t xml:space="preserve">0.10 </t>
  </si>
  <si>
    <t>Durante julio se realizó acompañamiento técnico a 17 Fondos de Desarrollo Local ( faltaron Chapinero, Engativá y Teusaquillo) mediante la realización de la mesa de trabajo Distrital con referentes de mujer y género locales, dentro de la agenda desarrollada se presentaron las conclusiones de las mesas técnicas realizadas entre SDMujer y Secretaría de Planeación con cada Alcaldía Local, las cuales se enfocaron en la incorporación de enfoques de política pública en los proyectos de inversión local, según lo establecido en la Resolución 2210 de 2021, así mismo se revisó el avance en la construcción de los 20 Planes Locales de Transversalización de Equidad de Género, en los que se contempla para 2022 transversalizar acciones en 165 proyectos de inversión, y se abordó un punto sobre el desarrollo de los laboratorios cívicos, donde las mujeres podrán incidir en los proyectos para la vigencia 2023.</t>
  </si>
  <si>
    <r>
      <t xml:space="preserve">Para la presente vigencia  hasta el primer semestre de 2022 la escuela la logrado  la vinculación de 605 mujeres
En julio la Clinica logró vincular 156 mujeres, sin embargo estas mujeres se registrarán cuando culminen  los ciclos.
</t>
    </r>
    <r>
      <rPr>
        <sz val="10"/>
        <rFont val="Times New Roman"/>
        <family val="1"/>
      </rPr>
      <t xml:space="preserve">En el primer semestre se logro la culminación de:
i. Mujeres de la Fundación CENTRAP con 21 mujeres 
ii. Colectiva Mujeres de la Quinta con 42 mujeres. 
iii. Candidatas a congreso, sus equipos de trabajo, testigos y jurados de votación con 88 mujeres.
iv. Consejeras de juventud y lideresas jóvenes, con 130 mujeres.
v. Mujeres de las CIOM localidades de Usaquén y Suba contó con 37 mujeres.
Y se iniciaron procesos de formación con las CIOM, con tres grupos de interlocalidades: Engativá, Santafé y Bosa con 52 mujeres; San Cristóbal, Antonio Nariño y Rafael Uribe Uribe 32 mujeres y Barrios Unidos 36 mujeres (un grupo presencial). También se cerró el proceso de formación con Usaquén-Suba, que contó con un número de 37 mujeres vinculadas, y el primer módulo del ciclo de formación con el IDPAC con 130 mujeres.
Para un total de 605  mujeres vinculadas hasta el mes de junio. </t>
    </r>
  </si>
  <si>
    <r>
      <t>Durante el segundo trimestre se realizó acompañamiento técnico a 20 Fondos de Desarrollo Local mediante la realización de la mesa de trabajo Distrital con referentes de mujer y género locales.</t>
    </r>
    <r>
      <rPr>
        <sz val="10"/>
        <rFont val="Times New Roman"/>
        <family val="1"/>
      </rPr>
      <t xml:space="preserve">
</t>
    </r>
    <r>
      <rPr>
        <sz val="10"/>
        <color rgb="FFFF0000"/>
        <rFont val="Times New Roman"/>
        <family val="1"/>
      </rPr>
      <t>Durante  julio se realizó acompañamiento técnico a 17 Fondos d</t>
    </r>
    <r>
      <rPr>
        <sz val="10"/>
        <rFont val="Times New Roman"/>
        <family val="1"/>
      </rPr>
      <t>e Desarrollo Local (solo faltaron Chapinero, Engativá y Teusaquillo) mediante la realización de la mesa de trabajo Distrital con referentes de mujer y género locales, dentro de la agenda desarrollada se presentaron las conclusiones de las mesas técnicas realizadas entre SDMujer y Secretaría de Planeación con cada Alcaldía Local, las cuales se enfocaron en la incorporación de enfoques de política pública en los proyectos de inversión local, según lo establecido en la Resolución 2210 de 2021, así mismo, se revisó el avance en la construcción de los 20 Planes Locales de Transversalización de Equidad de Género, según los cuales para 2022 se transversalizarán acciones en 165 proyectos de inversión, y se abordó un punto sobre el desarrollo de los laboratorios cívicos, donde las mujeres podrán incidir en los proyectos para la vigencia 2023.</t>
    </r>
  </si>
  <si>
    <r>
      <t>En Julio se vinculo 1 nueva funcionaria, s</t>
    </r>
    <r>
      <rPr>
        <sz val="10"/>
        <color theme="4"/>
        <rFont val="Times New Roman"/>
        <family val="1"/>
      </rPr>
      <t>umando al año 84 funcionarias</t>
    </r>
    <r>
      <rPr>
        <sz val="10"/>
        <rFont val="Times New Roman"/>
        <family val="1"/>
      </rPr>
      <t xml:space="preserve">
Durante el segundo trimestre se vincularon 8 funcionarias nuevas, para un total de 83 en lo corrido de la vigencia  2022.</t>
    </r>
  </si>
  <si>
    <r>
      <t xml:space="preserve">
</t>
    </r>
    <r>
      <rPr>
        <sz val="10"/>
        <color rgb="FFFF0000"/>
        <rFont val="Times New Roman"/>
        <family val="1"/>
      </rPr>
      <t xml:space="preserve">En Julio se vincularon 26 mujeres nuevas, para 194 vinculadas en los primeros siete meses de la vigencia </t>
    </r>
    <r>
      <rPr>
        <sz val="10"/>
        <rFont val="Times New Roman"/>
        <family val="1"/>
      </rPr>
      <t xml:space="preserve">
Se brinda acompañamiento técnico a 20 COLMYG Y CLM, en estas sesiones se brindó información a las mujeres información de los proyectos con presupues</t>
    </r>
    <r>
      <rPr>
        <sz val="11"/>
        <color theme="1"/>
        <rFont val="Calibri"/>
        <family val="2"/>
        <scheme val="minor"/>
      </rPr>
      <t>tos sensibles al género. En el segundo trimestre se vincularon 74 mujeres nuevas para un total de 168 en la vigencia.</t>
    </r>
  </si>
  <si>
    <t xml:space="preserve">ara la SDMUJER la participación de las mujeres como garantes del control social a la gestión e inversión pública, para fomentar la transparencia, la paridad, y los enfoques de género y diferencial en la gestión, es fundamental para avanzar en el logro de la igualdad de género y contribuir al fortalecimiento de la democracia 
En este marco se culminó el proceso de fortalecimiento a través del diplomado “Veeduría y Control Social para la exigibilidad de los Derechos de las Mujeres” .  
Con este diplomado, logran afianzar conocimientos de las ciudadanas en temas como: el marco normativo de las Veedurías Ciudadanas, normativa para la garantía de políticas públicas con enfoque de género; también, generaron un intercambio de saberes para desarrollar habilidades como empatía, capacidades para la resolución de conflictos y comunicación asertiva, lo que en clave del enfoque de derechos de las mujeres permite reconocer la diversidad de intereses, para participar y hacer control social.  Así mismo, comprendieron el ciclo de la gestión pública local, para analizar a profundidad cómo funciona la inversión de los recursos públicos y así puedan hacer una incidencia informada y efectiva a través de los Presupuestos Participativos, promoviendo la garantía de los derechos de las mujeres desde lo territorial.    
Con este proceso se impulsó la creación veedurías,  se proyecta que se constituirán aproximadamente 25 nuevas veedurías, las cuales se desarrollarán en 18 localidades.
En este contexto se logró realizar alianzas con la Universidad Distrital, Veeduría Distrital y Personería Distrital reforzando en el fortalecimiento de la participación ciudadana.
</t>
  </si>
  <si>
    <r>
      <rPr>
        <b/>
        <sz val="11"/>
        <rFont val="Times New Roman"/>
        <family val="1"/>
      </rPr>
      <t xml:space="preserve">En el acumulado del semestre, como se puede verificar en la territorrialización, se ha logrado 18 localidades con asistencia para la conformación de bancadas informales de mujeres y 1 asistencia a la mesa multipartidaria, para un total de 19 instancias. </t>
    </r>
    <r>
      <rPr>
        <sz val="11"/>
        <rFont val="Times New Roman"/>
        <family val="1"/>
      </rPr>
      <t xml:space="preserve">
En relación al trabajo de asistencia técnica y acompañamiento a la Mesa Distrital Multipartidaria de Género, en julio el equipo hizo una actualización de la base de datos de contacto de los partidos y/o movimientos políticos.
En relación a la asistencia técnica para la conformación de bancadas, en julio se logra brindar asistencia a 8 localidades para la promoción de las bancadas de mujeres en los edilatos  (1- Tunjuelito, 2-Usaquén, 3- Sumapaz, 4-Engativá, 5-Santafé, 6 - San Cristóbal y 7-Kennedy y 8-Antonio Nariño) A través de encuentros bilaterales y sesiones de sensibilización con edilesas de las localidades y en diálogos con las referentes de las CIOM para presentar la metodología de trabajo y  generar  sinergias y articulación para este fin.
En julio se logró contacto con 20 edilesas para concertar la conformación de las bancadas y avanzar en lanzamiento, conformación o funcionamiento.  
 Finalmente, se resalta que se tuvo contacto con 8 partidos y movimientos políticos: Partido de la U, Partido Dignidad, Partido Cambio Radical, Partido Polo Democrático, Partido Alianza Verde, Partido Liberal, Partido Colombia Humana, Partido Comunes para actualizar la base de contactos.
</t>
    </r>
  </si>
  <si>
    <t xml:space="preserve">La caracterización sobre la favorabilidad de los partidos políticos para la participación de las mujeres en escenarios de poder y toma de decisiones en Bogotá se realiza con el objetivo de hacer procesos de fortalecimiento a los partido y movimientos políticos, para avanzar en la participación y representación política de las mujeres, con argumentos, investigaciones y estudios, que permita tener credibilidad e incidencia. Esta acción, además de ser parte del apoyo técnico a la Mesa, nos permitirá identificar las acciones de fortalecimiento a la misma.
La conformación  de bancadas informales de mujeres de las JAL además de fortalecer la democracia, son una fuerza representativa que tiene potencia, visibilidad y poder de incidencia, es  una acción política colectiva que logra mejores resultados en la representación de las apuestas comunes por los derechos de las mujeres y además  fortalecen las capacidades políticas de las mujeres, enfrentando las violencias y discriminaciones que viven en su quehacer político.  La conformación de estas bancadas en dichas localidades constituyen un acto simbólico y el primer paso para avanzar en la formulación de un plan de acción que permita una articulación estratégica entre la comunidad, organizaciones sociales, instituciones, con el ejercicio político que realizará la Bancada de mujeres, en pro de generar mayor incidencia en las problemáticas relacionadas con los derechos de las mujeres. Previo a la conformación de las bancadas se destaca las sesiones de sensibilización con edilesas de las localidades </t>
  </si>
  <si>
    <t>Durante julio se brindó acompañamiento técnico a 19 COLMYG y/o CLM , cabe aclarar que no se ha asistido Puente Aranda por cuanto  aún no se elige el nuevo Consejo Local de Mujeres. Durante la sesión del mes se desarrolló un punto específico, articulado con cada Alcaldía Local, para brindar a las mujeres información sobre el avance de la formulación de actividades a incorporar en los proyectos de inversión vigencia 2022, actividades de asistencia técnica realizadas por la Secretaría de la Mujer con las alcaldías locales para la incoporación de los enfoques de la PPMYEG en los proyectos de inversión y la información sobre la Fase 2 de presupuestos Participativos que se está desarrollando, para que las mujerres puedan tener una participación incidente en este proceso.</t>
  </si>
  <si>
    <t>Durante el mes de julio se brindó acompañamiento técnico a 17 COLMYG y/o CLM , durante la sesión del mes se desarrolló un punto específico, articulado con cada Alcaldía Local, para brindar a las mujeres información sobre el avance de la formulación de actividades a incorporar en los proyectos de inversión vigencia 2022, actividades de asistencia técnica realizadas por la secretaría de la Mujer con las alcaldías locales para la incoporación de los enfoques de la PPMYEG en los proyectos de inversión y la información sobre la Fase 2 de presupuestos Participativos que se está desarrollando, para que las mujerres puedan tener una participación incidente en este proceso
.Durante el segundo trimestre se realizó acompañamiento técnico a los 20 COLMYG y/o CLM , con el acompañamiento mensual a la sesión y el desarrollo de un punto específico, articulado con cada Alcaldía Local, para brindar a las mujeres información sobre:
* Transversalización de los enfoques de la PPMYEG en los proyectos de inversión los PDL</t>
  </si>
  <si>
    <r>
      <rPr>
        <b/>
        <sz val="10"/>
        <rFont val="Times New Roman"/>
        <family val="1"/>
      </rPr>
      <t>En el acumulado del semestre, como se puede verificar en la territorrialización, se ha logrado 18 localidades con asistencia para la conformación de bancadas informales de mujeres y 1 asistencia a la mesa multipartidaria, para un total de 19 instancias.</t>
    </r>
    <r>
      <rPr>
        <sz val="10"/>
        <rFont val="Times New Roman"/>
        <family val="1"/>
      </rPr>
      <t xml:space="preserve"> 
En el segundo trimestre se logró asistir 18 localidades para la promoción y conformación de bancadas informales y verticales de mujeres. En este contexto se logró contacto con las 50 edilesas a través llamadas telefónicas y mensajes de WhatsApp para concertar los encuentros y desarrollarlos a lo largo del trimestre. 
En este periodo se avanzó en encuentros bilaterales y sesiones de sensibilización para la conformación de las bancadas informales y verticales de mujeres, con actos simbólicos y la formulación de los planes de acción que permita una articulación estratégica entre la comunidad, organizaciones sociales, instituciones, para el ejercicio político que realizará la Bancada de mujeres en cada localidad, en pro de generar mayor incidencia con relación a los derechos de las mujeres.  
Las Bancadas Informales de Mujeres de las Juntas Administradoras Locales se formaliza por medio de acuerdos de voluntades de las edilesas, para iniciar la construcción un plan de acción conjunto que permita tener un mayor impacto en el bienestar de la localidad.
Se resalta la conformación y los eventos de instalación de las Bancadas de mujeres de las localidades de Antonio Nariño (2 Edilesas), Puente Aranda (4 Edilesas), Chapinero (2 Edilesas) y Teusaquillo (7 Edilesas). 
A nivel distrital se logro apoyar  la realización de  la segunda Mesa Distrital Multipartidista que tuvo como objetivo central hacer un análisis de los resultados de las elecciones de Congreso 2022. Pra un total de 19 instancias.</t>
    </r>
  </si>
  <si>
    <r>
      <rPr>
        <b/>
        <sz val="10"/>
        <rFont val="Times New Roman"/>
        <family val="1"/>
      </rPr>
      <t>Durante el segundo trimestre se realizó acompañamiento técnico a 20 Fondos de Desarrollo Local mediante la realización de la mesa de trabajo Distrital con referentes de mujer y género locales.</t>
    </r>
    <r>
      <rPr>
        <sz val="10"/>
        <rFont val="Times New Roman"/>
        <family val="1"/>
      </rPr>
      <t xml:space="preserve">
Durante  julio se realizó acompañamiento técnico a 17 Fondos de Desarrollo Local (solo faltaron Chapinero, Engativá y Teusaquillo) mediante la realización de la mesa de trabajo Distrital con referentes de mujer y género locales, dentro de la agenda desarrollada se presentaron las conclusiones de las mesas técnicas realizadas entre SDMujer y Secretaría de Planeación con cada Alcaldía Local, las cuales se enfocaron en la incorporación de enfoques de política pública en los proyectos de inversión local, según lo establecido en la Resolución 2210 de 2021, así mismo, se revisó el avance en la construcción de los 20 Planes Locales de Transversalización de Equidad de Género, según los cuales para 2022 se transversalizarán acciones en 165 proyectos de inversión, y se abordó un punto sobre el desarrollo de los laboratorios cívicos, donde las mujeres podrán incidir en los proyectos para la vigencia 2023.</t>
    </r>
  </si>
  <si>
    <r>
      <rPr>
        <b/>
        <sz val="10"/>
        <rFont val="Times New Roman"/>
        <family val="1"/>
      </rPr>
      <t>En Julio se vinculo 1 nueva funcionaria, sumando al año 84 funcionarias</t>
    </r>
    <r>
      <rPr>
        <sz val="10"/>
        <rFont val="Times New Roman"/>
        <family val="1"/>
      </rPr>
      <t xml:space="preserve">
Durante el segundo trimestre se vincularon 8 funcionarias nuevas, para un total de 83 en lo corrido de la vigencia  2022.</t>
    </r>
  </si>
  <si>
    <r>
      <rPr>
        <b/>
        <sz val="10"/>
        <rFont val="Times New Roman"/>
        <family val="1"/>
      </rPr>
      <t xml:space="preserve">Durante el mes de julio se realizan 2 reuniones de la RED Distrital, avanzando en la formulación del plan de acción de la RED y definiendo propuestas al proyecto de acuerdo (#162) del Sistema distrital de planeación en lo relacionado con la posición y roles del CPL y los Prepuestos participativos, además se hicieron actividades de asistencia técnica para presupuestos participativos, en estas actividades participeron consejeras de 16 localidades. </t>
    </r>
    <r>
      <rPr>
        <sz val="10"/>
        <rFont val="Times New Roman"/>
        <family val="1"/>
      </rPr>
      <t xml:space="preserve">
Durante el segundo trimestre se realizó acompañamiento técnico a 20 CLP con el desarrollo de las  reuniones de la Red Distrital de Consejeras de Planeación Local, donde se abordaron temas como: acuerdos de trabajo, incidencia en cambios normativos de interés como CPL y  cambios o adiciones, al proyecto de acuerdo #162, en la agenda del  concejo para 2022;  así mismo Sistema se revisó el sistema Distrital de Participación y el papel de los CPL en este contexto, la Circular 006 de Presupuestos Participativos para el desarrollo de la Fase II de 2022 y los criterios de elegibilidad y viabilidad del sector mujeres y una sensibilización sobre el enfoque de género, se presentan algunos elementos de contexto de la política.
Finalmente, se adelantaron espacios de la asistencia técnica interlocales y locales en los que se desarrollan elementos conceptuales sobre Género y presupuestos participativos con miras al alistamiento en el proceso, así como un contexto de los avances de la Red para las nuevas participantes.
</t>
    </r>
  </si>
  <si>
    <r>
      <t xml:space="preserve">
</t>
    </r>
    <r>
      <rPr>
        <b/>
        <sz val="10"/>
        <rFont val="Times New Roman"/>
        <family val="1"/>
      </rPr>
      <t>En Julio se vincularon 20 mujeres de los CPL</t>
    </r>
    <r>
      <rPr>
        <sz val="10"/>
        <rFont val="Times New Roman"/>
        <family val="1"/>
      </rPr>
      <t xml:space="preserve"> 
En este segundo trimestre se logra impactar a 49 mujeres , para un total de 76 mujeres en la vigencia. Con miras a incentivar la participación de las lideresas de los 20 CPL, para ello, se realizan reuniones virtuales y presenciales, y se brinda asistencia técnica individual y grupal, en temas de interés como representantes en los CPL </t>
    </r>
  </si>
  <si>
    <r>
      <rPr>
        <b/>
        <sz val="10"/>
        <rFont val="Times New Roman"/>
        <family val="1"/>
      </rPr>
      <t>En julio el equipo hizo una actualización de la base de datos de contacto de los partido y/o movimientos políticos.</t>
    </r>
    <r>
      <rPr>
        <sz val="10"/>
        <rFont val="Times New Roman"/>
        <family val="1"/>
      </rPr>
      <t xml:space="preserve">
En el segundo trimestre se realizó la segunda Mesa Distrital Multipartidista que tuvo como objetivo central hacer un análisis de los resultados de las elecciones de Congreso 2022 y Consejos Locales de Juventud en aras de promover acciones al interior de los partidos y movimientos políticos con presencia en Bogotá D.C. para fortalecer la participación política de las mujeres, avanzar hacia la paridad. Contó con la participación de 9 partidos políticos (Nuevo Liberalismo, Dignidad, Alianza Verdad, Comunes, Partido de la U, Colombia Humana, Unión Patriotica, Liberal, y  Justa y Libres. Total de asistentes de los partidos fueron 14) y las entidades aliadas.
</t>
    </r>
  </si>
  <si>
    <r>
      <t xml:space="preserve">Para el logro de conformar 1 veeduria la SDMujer se propuso  realizar el diplomado “Veeduría y Control Social para la exigibilidad de los Derechos de las Mujeres” .  
Con este diplomado, logran afianzar conocimientos de las ciudadanas en temas como: el marco normativo de las Veedurías Ciudadanas, normativa para la garantía de políticas públicas con enfoque de género; también, generaron un intercambio de saberes para desarrollar habilidades como empatía, capacidades para la resolución de conflictos y comunicación asertiva, lo que en clave del enfoque de derechos de las mujeres permite reconocer la diversidad de intereses, para participar y hacer control social.  Así mismo, comprendieron el ciclo de la gestión pública local, para analizar a profundidad cómo funciona la inversión de los recursos públicos y así puedan hacer una incidencia informada y efectiva a través de los Presupuestos Participativos, promoviendo la garantía de los derechos de las mujeres desde lo territorial.    
</t>
    </r>
    <r>
      <rPr>
        <b/>
        <sz val="10"/>
        <rFont val="Times New Roman"/>
        <family val="1"/>
      </rPr>
      <t xml:space="preserve">Con este proceso se impulsó la creación veedurías,  se proyecta que se constituirán aproximadamente 25 nuevas veedurías, las cuales se desarrollarán en 18 localidades.
</t>
    </r>
    <r>
      <rPr>
        <sz val="10"/>
        <rFont val="Times New Roman"/>
        <family val="1"/>
      </rPr>
      <t xml:space="preserve">
En este contexto se logró realizar alianzas con la Universidad Distrital, Veeduría Distrital y Personería Distrital reforzando en el fortalecimiento de la participación ciudadana.
</t>
    </r>
  </si>
  <si>
    <r>
      <rPr>
        <b/>
        <sz val="10"/>
        <rFont val="Times New Roman"/>
        <family val="1"/>
      </rPr>
      <t xml:space="preserve">En lo corrido de la vigencia la escuela la logrado  la vinculación de 643 mujeres
En julio la Clinica logró vincular 38 mujeres. 
</t>
    </r>
    <r>
      <rPr>
        <sz val="10"/>
        <rFont val="Times New Roman"/>
        <family val="1"/>
      </rPr>
      <t xml:space="preserve">En el primer semestre se logro la culminación de:
i. Mujeres de la Fundación CENTRAP con 21 mujeres 
ii. Colectiva Mujeres de la Quinta con 42 mujeres. 
iii. Candidatas a congreso, sus equipos de trabajo, testigos y jurados de votación con 88 mujeres.
iv. Consejeras de juventud y lideresas jóvenes, con 130 mujeres.
v. Mujeres de las CIOM localidades de Usaquén y Suba contó con 37 mujeres.
Y se iniciaron procesos de formación con las CIOM, con tres grupos de interlocalidades: Engativá, Santafé y Bosa con 52 mujeres; San Cristóbal, Antonio Nariño y Rafael Uribe Uribe 32 mujeres y Barrios Unidos 36 mujeres (un grupo presencial). También se cerró el proceso de formación con Usaquén-Suba, que contó con un número de 37 mujeres vinculadas, y el primer módulo del ciclo de formación con el IDPAC con 130 mujeres.
Para un total de 605  mujeres vinculadas hasta el mes de junio. </t>
    </r>
  </si>
  <si>
    <r>
      <rPr>
        <b/>
        <sz val="10"/>
        <rFont val="Times New Roman"/>
        <family val="1"/>
      </rPr>
      <t xml:space="preserve">En Julio se vinculo 26  mujeres de los COLMYEGS  sumando al año 194 funcionarias
</t>
    </r>
    <r>
      <rPr>
        <sz val="10"/>
        <rFont val="Times New Roman"/>
        <family val="1"/>
      </rPr>
      <t xml:space="preserve">
Se brinda acompañamiento técnico a 20 COLMYG Y CLM, en estas sesiones se brindó información a las mujeres información de los proyectos con presupuestos sensibles al género. En el segundo trimestre se vincularon 74 mujeres nuevas para un total de 168 en la vigencia.</t>
    </r>
  </si>
  <si>
    <r>
      <rPr>
        <b/>
        <sz val="12"/>
        <rFont val="Times New Roman"/>
        <family val="1"/>
      </rPr>
      <t xml:space="preserve">Para la presente vigencia  hasta lo corrido del 2022 se ha logrado brindar asistencia en las 20 localidades. </t>
    </r>
    <r>
      <rPr>
        <sz val="12"/>
        <rFont val="Times New Roman"/>
        <family val="1"/>
      </rPr>
      <t xml:space="preserve">
En julio se brindó asistencia a 13 localidades (Los Mártires, Barrios Unidos, Usaquén, Tunjuelito, Suba, Puente Aranda, Sumapaz, Rafael Uribe Uribe, Fontibón, Bosa, Kennedy, Teusaquillo y Chapinero). Realizando acciones en torno a la promoción de la paridad como el desarrollo del taller "hablemos de paridad" y  sensibilizaciones sobre los estereotipos de género como una barrera para la participación. Se logró acompañar instancias como las Comisiones Ambientales, el Consejo de Deportes (1-Puente Aranda, 2-Sumapaz y 3-Barrios unidos); Actividad Física y Equipamientos Recreativos y Deportivos (4-Barrios Unidos), ASOJUNTAS (6-Usaquén), Consejo de Protección y Bienestar Animal (7-Mártires), Consejos Locales de Gestión Del Riesgo y Cambio Climático(8-Fontibón, 9-Teusaquillo, 10-Kennedy, Barrios Unidos y Mártires), y a los Comités Operativos Locales de Juventud Teusaquillo (Usaquén y 11-Suba)  Consejo de la Bicicleta (Suba) y en el Consejo de sabios y sabias ( 12-Rafael Uribe Ruribe); y (13 Tunjuelito).
En ese sentido, se logró una participación de 554 personas de las cuales, 324 fueron mujeres, 230 hombres; 380 funcionarios y funcionarias y 246 representantes de la ciudadanía en las instancias.
</t>
    </r>
  </si>
  <si>
    <t xml:space="preserve">
La asistencia técnica para la promoción de la paridad a instancias a nivel local y distrital contribuye avanzar y  dar sostenibilidad a la participación incidente de las mujeres en sus diversidades  y al fortalecimiento de su participación y su representación. 
En los encuentros distritales y locales con las instancias de participación, se realizan procesos de apropiación del marco jurídico, conceptual e internacional de la paridad y su importancia de la aplicabilidad y sostenibilidad a largo plazo en el territorio y cada instancia.
Y sensibilizaciones  sobre estereotipos de género en la participación.  
Asi mismo se destaca de este proceso, las  gestiones para poder implementar pactos, construcción de protocolos para la atención  y prevención de violencias e inclusión del enfoque de género en el reglamento de las instancias. 
Para este nuevo periodo se destaca la necesidad de avanzar en aciones para  atención y prevención de violencias contra las mujeres en política, de acuerdo, a la demanda de las instancias locales para acompañar técnicamente en la construcción de protocolos de prevención e información sobre rutas de atención en dichos escenarios de participación.  Se analiza la situación, con el fin de que la entidad pueda  de definir posibles, guías, protocolos o intrumentos que permitan la documentación y atención de este tipo de casos. </t>
  </si>
  <si>
    <t xml:space="preserve">
En julio se brindó asistencia a 13 localidades (Los Mártires, Barrios Unidos, Usaquén, Tunjuelito, Suba, Puente Aranda, Sumapaz, Rafael Uribe Uribe, Fontibón, Bosa, Kennedy, Teusaquillo y Chapinero). Realizando acciones en torno a la promoción de la paridad como el desarrollo del taller "hablemos de paridad" y  sensibilizaciones sobre  los estereotipos de género como una barrera para la participación en las Comisiones Ambientales de las localidades de Puente Aranda, Sumapaz y Barrios unidos; en el Consejo de deportes, Actividad Física y Equipamientos Recreativos y Deportivos de Barrios Unidos; ASOJUNTAS de Usaquén y en el Consejo de protección y bienestar animal de Mártires a través de la sensibilización Hablemos de Paridad. Igualmente se continuó el acompañamiento a los Consejos locales de gestión del riesgo y cambio climático de 5 localidades, a saber: Fontibón, Teusaquillo, Kennedy, Barrios Unidos y Mártires; y a los Comités operativos locales de juventud de 3 localidades que son: Teusaquillo, Usaquén y Suba. También se realizó acompañamiento en la instalación del Consejo de la Bicicleta de Suba, y en el Consejo de sabios y sabias de Rafael Uribe Uribe. Finalmente, participamos de los encuentros locales de instancias en las localidades Mártires, Tunjuelito, Sumapaz, Bosa, Kennedy, Chapinero y Teusaquillo lo cual se presentará como una ventana de oportunidad de trabajo con las instancias de esas localidades. 
Por otro lado, se fortaleció al equipo territorial de la subred norte que acompaña las instancias juveniles de participación con la sensibilización sobre estereotipos de género en la participación.  
Es importante resaltar que el equipo avanza en la articulación con el Consejo Territorial de Planeación Distrital CTPD, para llevar a acabo la firma de un pacto.
</t>
  </si>
  <si>
    <r>
      <rPr>
        <b/>
        <sz val="12"/>
        <rFont val="Times New Roman"/>
        <family val="1"/>
      </rPr>
      <t xml:space="preserve">En lo corrido de la vigencia la escuela la logrado  la vinculación de 643 mujeres.
En julio la Clinica logró vincular 38 mujeres. </t>
    </r>
    <r>
      <rPr>
        <sz val="12"/>
        <rFont val="Times New Roman"/>
        <family val="1"/>
      </rPr>
      <t xml:space="preserve">
 Una vez terminen los demás procesos se registrará su vinculación..
 Durante Julio se iniciaron procesos de formación con las CIOM de Teusaquillo, Chapinero, Kennedy y se cerró el proceso con Engativá, Santafé,  Bosa, San Cristóbal, Antonio Nariño, Rafael Uribe Uribe y Barrios Unidos .
Se continuó la alianza de para implementar el  primer módulo del ciclo de formación con el IDPAC. 
Y se inició proceso de formación con mujeres jóvenes en articulación con el Consejo Local de Juventud de Bosa. 
</t>
    </r>
  </si>
  <si>
    <t>La escuela de formación política “LIDERA PAR” brinda las herramientas necesarias para avanzar hacia la paridad e incidencia efectiva de las mujeres diversas, en los diferentes espacios de participación y toma de decisiones sobre las necesidades y derechos de las mujeres. 
La entidad cuenta con una propuesta para el desarrollo de capacidades de incidencia, liderazgo, empoderamiento y participación política de las Mujeres articulada a Bogotá 50/50 Ruta de la Paridad de Género en el Gobierno Abierto de Bogotá. 
Estos ciclos cuentan con jornadas de clínica política que son jornadas personalizadas donde las vinculadas pueden poner en práctica los conocimientos adquiridos. 
Asi mismo, para el 2022 la escuela se vinculará con los procesos de las CIOM y el SIDICU.
Con los procesos que inicia en las CIOM se espera articular el accionar de la escuela a las CIOM, así como aportar en la cualificación de las mujeres que participan en estos espacios.
Se  destaca la articulación y formación en talleres  para el tema de violencia contra las mujeres en política dirigidos a las profesionales de la Clínica Política Lidera Par y a los equipos de atención jurídica y psicosocial de las CIOM.</t>
  </si>
  <si>
    <t xml:space="preserve">Durante el mes de julio se avanzó con el proceso de formación que se está realizando en articulación con las Casas de Igualdad de Oportunidades, en este caso se iniciaron procesos de formación con las CIOM de Teusaquillo-Chapinero-Kennedy que hasta el momento ha vinculado 56 mujeres; cerró el proceso con Engativá, Santafé y Bosa que llevaba 52 mujeres, logro 76, para un total de 24 nuevas para julio; San Cristóbal, Antonio Nariño y Rafael Uribe Uribe que llevaba 32 mujeres y logró 40, para un total de 8 nuevas vinculadas; Barrio unidos  llevaba 36 mujeres y logró 44 , para un total de 8 nuevas vinculadas.
También se avanzó en un proceso de formación para mujeres jóvenes en articulación con el CLJ Bosa con un total 46 vinculadas. 
Por otro lado la escuela trabajó en la preparación del Seminario sobre Violencias contra las mujeres que participan en política, en el cuál se entregarán los certificados de las participantes del ciclo para lideresas y consejeras de juventud. 
También se avanzó con el IDPAC en el proceso dirigido a las mujeres de las JAC, se acordó un plan de trabajo para entregar los contenidos y metodologías a finales de agosto. 
</t>
  </si>
  <si>
    <t xml:space="preserve">
En julio se logra brindar asistencia a  8 localidades para la promoción de las bancadas de mujeres en los edilatos  (1- Tunjuelito, 2-Usaquén, 3- Sumapaz, 4-Engativá, 5-Santafé, 6-San Cristóbal y 7-Kennedy y 8-Antonio Nariño). A través de encuentros bilaterales y sesiones de sensibilización con edilesas de las localidades y con diálogos con las referentes de las CIOM para presentar la metodología de trabajo y  generar  sinergias y articulación para este fin.
Por otro lado, el equipo da inicio al acompañamiento y asistencia técnica a las bancadas de mujeres ya conformadas, con el objetivo de organizar su dinámica de funcionamiento, el plan de acción y las formas de potencializar su liderazgo político en la localidad, en aras de territorializar un plan de acción como bancada que permita tener un mayor impacto en el bienestar de la localidad. Esta se dio en Antonio Nariño. 
Asimismo, la Bancada de Mujeres de la Localidad de Puente Aranda, ha tendido acompañamiento puntual por parte del equipo pues en julio un tema de coyuntura requería la presencia de la Secretaría Distrital de la Mujer para dar respuesta a una situación de la localidad y el equipo estuvo presente. Finalmente, por solicitud de la Edilesa de la Bancada de Mujeres de Teusaquillo, Natalia Goyeneche el equipo hace acompañamiento a la instalación de la Mesa LGBTI de Teusaquillo.  
Se elabora un documento metodológico para llevar a cabo un taller de asistencia, específicamente para fortalecer la conformación de la Bancada de Mujeres.
.
</t>
  </si>
  <si>
    <r>
      <t xml:space="preserve">En el primer semestre, como se puede verificar en la territorrialización, se ha logrado realizar la Asistencia Técnica para la transversalización de los enfoques de género e interseccionalidad en los procesos de Presupuestos Participativos  a un total de 60 instancias (20 FDL, 20 FDL y 20 COLMYG-CLM). 
 </t>
    </r>
    <r>
      <rPr>
        <b/>
        <sz val="14"/>
        <rFont val="Times New Roman"/>
        <family val="1"/>
      </rPr>
      <t xml:space="preserve">En  julio se realizó asistencia técnica a 52 instancias, 19 COLMyEG y/o CLM, 17 FDL y 16 CLP.  </t>
    </r>
    <r>
      <rPr>
        <sz val="14"/>
        <rFont val="Times New Roman"/>
        <family val="1"/>
      </rPr>
      <t xml:space="preserve">       </t>
    </r>
  </si>
  <si>
    <r>
      <t xml:space="preserve"> Para la SDMUJER la participación de las mujeres como garantes del control social a la gestión e inversión pública, para fomentar la transparencia, la paridad, y los enfoques de género y diferencial en la gestión, es fundamental para avanzar en el logro de la igualdad de género y contribuir al fortalecimiento de la democracia Colombia. Por ello, se propuso apoyar la conformación de una Veeduria Ciudadana, pra lograr esto se conformo el  diplomado “Veeduría y Control Social para la exigibilidad de los Derechos de las Mujeres” , se logró: la inscripción y caracterización de 287 mujeres lideresas, rurales, urbanas, étnicas y diversas, de las 20 localidades; un promedio de asistencia de 165 mujeres; y 138 mujeres cumplieran con los requisitos para graduarse, es decir que completaron mínimo el 80% de las horas de formación.  
Con este diplomado, logran afianzar conocimientos de las ciudadanas en temas como: el marco normativo de las Veedurías Ciudadanas, normativa para la garantía de políticas públicas con enfoque de género; también, generaron un intercambio de saberes para desarrollar habilidades como empatía, capacidades para la resolución de conflictos y comunicación asertiva, lo que en clave del enfoque de derechos de las mujeres permite reconocer la diversidad de intereses, para participar y hacer control social.  Así mismo, comprendieron el ciclo de la gestión pública local, para analizar a profundidad cómo funciona la inversión de los recursos públicos y así puedan hacer una incidencia informada y efectiva a través de los Presupuestos Participativos, promoviendo la garantía de los derechos de las mujeres desde lo territorial.    
</t>
    </r>
    <r>
      <rPr>
        <b/>
        <sz val="11"/>
        <rFont val="Times New Roman"/>
        <family val="1"/>
      </rPr>
      <t>Con este proceso se logro impulsar la creación veedurías,  se proyecta que prodiucto de este proceso para la conformación de 1 ciudadana, se constituirán aproximadamente 25 nuevas veedurías, las cuales se desarrollarán en 18 localidades.</t>
    </r>
    <r>
      <rPr>
        <sz val="1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</si>
</sst>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4" formatCode="_-&quot;$&quot;* #,##0.00_-;\-&quot;$&quot;* #,##0.00_-;_-&quot;$&quot;* &quot;-&quot;??_-;_-@_-"/>
    <numFmt numFmtId="164" formatCode="#,##0\ &quot;€&quot;;\-#,##0\ &quot;€&quot;"/>
    <numFmt numFmtId="165" formatCode="_-* #,##0\ &quot;€&quot;_-;\-* #,##0\ &quot;€&quot;_-;_-* &quot;-&quot;\ &quot;€&quot;_-;_-@_-"/>
    <numFmt numFmtId="166" formatCode="_-* #,##0.00\ &quot;€&quot;_-;\-* #,##0.00\ &quot;€&quot;_-;_-* &quot;-&quot;??\ &quot;€&quot;_-;_-@_-"/>
    <numFmt numFmtId="167" formatCode="_-* #,##0\ _€_-;\-* #,##0\ _€_-;_-* &quot;-&quot;\ _€_-;_-@_-"/>
    <numFmt numFmtId="168" formatCode="_-* #,##0.00\ _€_-;\-* #,##0.00\ _€_-;_-* &quot;-&quot;??\ _€_-;_-@_-"/>
    <numFmt numFmtId="169" formatCode="_(&quot;$&quot;\ * #,##0.00_);_(&quot;$&quot;\ * \(#,##0.00\);_(&quot;$&quot;\ * &quot;-&quot;??_);_(@_)"/>
    <numFmt numFmtId="170" formatCode="_ &quot;$&quot;\ * #,##0.00_ ;_ &quot;$&quot;\ * \-#,##0.00_ ;_ &quot;$&quot;\ * &quot;-&quot;??_ ;_ @_ "/>
    <numFmt numFmtId="171" formatCode="&quot;$&quot;\ #,##0"/>
    <numFmt numFmtId="172" formatCode="_-* #,##0\ _€_-;\-* #,##0\ _€_-;_-* &quot;-&quot;??\ _€_-;_-@_-"/>
    <numFmt numFmtId="173" formatCode="0.0%"/>
    <numFmt numFmtId="174" formatCode="[$$-240A]\ #,##0;[Red][$$-240A]\ #,##0"/>
    <numFmt numFmtId="175" formatCode="#,##0;[Red]#,##0"/>
    <numFmt numFmtId="176" formatCode="_-[$$-240A]\ * #,##0.00_-;\-[$$-240A]\ * #,##0.00_-;_-[$$-240A]\ * &quot;-&quot;??_-;_-@_-"/>
  </numFmts>
  <fonts count="79">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9"/>
      <color indexed="81"/>
      <name val="Tahoma"/>
      <family val="2"/>
    </font>
    <font>
      <b/>
      <sz val="9"/>
      <color indexed="81"/>
      <name val="Tahoma"/>
      <family val="2"/>
    </font>
    <font>
      <b/>
      <sz val="8"/>
      <name val="Times New Roman"/>
      <family val="1"/>
    </font>
    <font>
      <sz val="8"/>
      <name val="Times New Roman"/>
      <family val="1"/>
    </font>
    <font>
      <b/>
      <sz val="16"/>
      <color indexed="81"/>
      <name val="Tahoma"/>
      <family val="2"/>
    </font>
    <font>
      <sz val="16"/>
      <color indexed="81"/>
      <name val="Tahoma"/>
      <family val="2"/>
    </font>
    <font>
      <sz val="12"/>
      <color indexed="8"/>
      <name val="Tahoma"/>
      <family val="2"/>
    </font>
    <font>
      <sz val="14"/>
      <color indexed="8"/>
      <name val="Tahoma"/>
      <family val="2"/>
    </font>
    <font>
      <b/>
      <sz val="12"/>
      <color indexed="8"/>
      <name val="Tahoma"/>
      <family val="2"/>
    </font>
    <font>
      <sz val="12"/>
      <color indexed="81"/>
      <name val="Tahoma"/>
      <family val="2"/>
    </font>
    <font>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sz val="8"/>
      <color theme="1"/>
      <name val="Times New Roman"/>
      <family val="1"/>
    </font>
    <font>
      <b/>
      <sz val="8"/>
      <color theme="1"/>
      <name val="Times New Roman"/>
      <family val="1"/>
    </font>
    <font>
      <b/>
      <sz val="11"/>
      <name val="Calibri"/>
      <family val="2"/>
      <scheme val="minor"/>
    </font>
    <font>
      <b/>
      <sz val="12"/>
      <color theme="1"/>
      <name val="Times New Roman"/>
      <family val="1"/>
    </font>
    <font>
      <b/>
      <sz val="22"/>
      <name val="Times New Roman"/>
      <family val="1"/>
    </font>
    <font>
      <b/>
      <i/>
      <sz val="22"/>
      <name val="Times New Roman"/>
      <family val="1"/>
    </font>
    <font>
      <sz val="22"/>
      <name val="Times New Roman"/>
      <family val="1"/>
    </font>
    <font>
      <b/>
      <sz val="24"/>
      <name val="Times New Roman"/>
      <family val="1"/>
    </font>
    <font>
      <b/>
      <i/>
      <sz val="24"/>
      <name val="Times New Roman"/>
      <family val="1"/>
    </font>
    <font>
      <sz val="24"/>
      <name val="Times New Roman"/>
      <family val="1"/>
    </font>
    <font>
      <b/>
      <sz val="24"/>
      <color theme="4"/>
      <name val="Calibri"/>
      <family val="2"/>
      <scheme val="minor"/>
    </font>
    <font>
      <b/>
      <sz val="26"/>
      <name val="Times New Roman"/>
      <family val="1"/>
    </font>
    <font>
      <b/>
      <sz val="28"/>
      <name val="Times New Roman"/>
      <family val="1"/>
    </font>
    <font>
      <b/>
      <sz val="24"/>
      <color theme="3" tint="0.39997558519241921"/>
      <name val="Calibri"/>
      <family val="2"/>
      <scheme val="minor"/>
    </font>
    <font>
      <b/>
      <sz val="24"/>
      <name val="Calibri"/>
      <family val="2"/>
      <scheme val="minor"/>
    </font>
    <font>
      <b/>
      <sz val="20"/>
      <color theme="3" tint="0.39997558519241921"/>
      <name val="Calibri"/>
      <family val="2"/>
      <scheme val="minor"/>
    </font>
    <font>
      <b/>
      <sz val="20"/>
      <name val="Calibri"/>
      <family val="2"/>
      <scheme val="minor"/>
    </font>
    <font>
      <b/>
      <sz val="14"/>
      <name val="Calibri"/>
      <family val="2"/>
      <scheme val="minor"/>
    </font>
    <font>
      <b/>
      <sz val="14"/>
      <color theme="1"/>
      <name val="Calibri"/>
      <family val="2"/>
      <scheme val="minor"/>
    </font>
    <font>
      <b/>
      <sz val="14"/>
      <color theme="1"/>
      <name val="Times New Roman"/>
      <family val="1"/>
    </font>
    <font>
      <sz val="10"/>
      <color theme="1"/>
      <name val="Calibri"/>
      <family val="2"/>
      <scheme val="minor"/>
    </font>
    <font>
      <sz val="10"/>
      <color theme="1"/>
      <name val="Times New Roman"/>
      <family val="1"/>
    </font>
    <font>
      <sz val="10"/>
      <color theme="0"/>
      <name val="Times New Roman"/>
      <family val="1"/>
    </font>
    <font>
      <sz val="14"/>
      <name val="Times New Roman"/>
      <family val="1"/>
    </font>
    <font>
      <b/>
      <sz val="14"/>
      <name val="Times New Roman"/>
      <family val="1"/>
    </font>
    <font>
      <b/>
      <sz val="14"/>
      <color rgb="FF000000"/>
      <name val="Tahoma"/>
      <family val="2"/>
    </font>
    <font>
      <sz val="10"/>
      <color rgb="FFFF0000"/>
      <name val="Times New Roman"/>
      <family val="1"/>
    </font>
    <font>
      <b/>
      <sz val="10"/>
      <color rgb="FFFF0000"/>
      <name val="Times New Roman"/>
      <family val="1"/>
    </font>
    <font>
      <sz val="10"/>
      <color theme="4"/>
      <name val="Times New Roman"/>
      <family val="1"/>
    </font>
  </fonts>
  <fills count="2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s>
  <cellStyleXfs count="34">
    <xf numFmtId="0" fontId="0" fillId="0" borderId="0"/>
    <xf numFmtId="0" fontId="32" fillId="3" borderId="66" applyNumberFormat="0" applyAlignment="0" applyProtection="0"/>
    <xf numFmtId="49" fontId="34" fillId="0" borderId="0" applyFill="0" applyBorder="0" applyProtection="0">
      <alignment horizontal="left" vertical="center"/>
    </xf>
    <xf numFmtId="0" fontId="35" fillId="4" borderId="67" applyNumberFormat="0" applyFont="0" applyFill="0" applyAlignment="0"/>
    <xf numFmtId="0" fontId="35" fillId="4" borderId="68" applyNumberFormat="0" applyFont="0" applyFill="0" applyAlignment="0"/>
    <xf numFmtId="0" fontId="37" fillId="5" borderId="0" applyNumberFormat="0" applyProtection="0">
      <alignment horizontal="left" wrapText="1" indent="4"/>
    </xf>
    <xf numFmtId="0" fontId="38" fillId="5" borderId="0" applyNumberFormat="0" applyProtection="0">
      <alignment horizontal="left" wrapText="1" indent="4"/>
    </xf>
    <xf numFmtId="0" fontId="36" fillId="6" borderId="0" applyNumberFormat="0" applyBorder="0" applyAlignment="0" applyProtection="0"/>
    <xf numFmtId="16" fontId="39" fillId="0" borderId="0" applyFont="0" applyFill="0" applyBorder="0" applyAlignment="0">
      <alignment horizontal="left"/>
    </xf>
    <xf numFmtId="0" fontId="40" fillId="7" borderId="0" applyNumberFormat="0" applyBorder="0" applyProtection="0">
      <alignment horizontal="center" vertical="center"/>
    </xf>
    <xf numFmtId="168" fontId="32" fillId="0" borderId="0" applyFont="0" applyFill="0" applyBorder="0" applyAlignment="0" applyProtection="0"/>
    <xf numFmtId="167" fontId="32" fillId="0" borderId="0" applyFont="0" applyFill="0" applyBorder="0" applyAlignment="0" applyProtection="0"/>
    <xf numFmtId="41" fontId="32" fillId="0" borderId="0" applyFont="0" applyFill="0" applyBorder="0" applyAlignment="0" applyProtection="0"/>
    <xf numFmtId="168" fontId="5" fillId="0" borderId="0" applyFont="0" applyFill="0" applyBorder="0" applyAlignment="0" applyProtection="0"/>
    <xf numFmtId="166" fontId="32" fillId="0" borderId="0" applyFont="0" applyFill="0" applyBorder="0" applyAlignment="0" applyProtection="0"/>
    <xf numFmtId="165" fontId="32" fillId="0" borderId="0" applyFont="0" applyFill="0" applyBorder="0" applyAlignment="0" applyProtection="0"/>
    <xf numFmtId="44" fontId="32" fillId="0" borderId="0" applyFont="0" applyFill="0" applyBorder="0" applyAlignment="0" applyProtection="0"/>
    <xf numFmtId="170" fontId="2" fillId="0" borderId="0" applyFont="0" applyFill="0" applyBorder="0" applyAlignment="0" applyProtection="0"/>
    <xf numFmtId="169" fontId="32" fillId="0" borderId="0" applyFont="0" applyFill="0" applyBorder="0" applyAlignment="0" applyProtection="0"/>
    <xf numFmtId="44" fontId="1" fillId="0" borderId="0" applyFont="0" applyFill="0" applyBorder="0" applyAlignment="0" applyProtection="0"/>
    <xf numFmtId="164" fontId="35" fillId="0" borderId="0" applyFont="0" applyFill="0" applyBorder="0" applyAlignment="0" applyProtection="0"/>
    <xf numFmtId="0" fontId="41" fillId="8" borderId="0" applyNumberFormat="0" applyBorder="0" applyAlignment="0" applyProtection="0"/>
    <xf numFmtId="0" fontId="2" fillId="0" borderId="0"/>
    <xf numFmtId="0" fontId="2" fillId="0" borderId="0"/>
    <xf numFmtId="0" fontId="35" fillId="0" borderId="0"/>
    <xf numFmtId="0" fontId="6" fillId="0" borderId="0"/>
    <xf numFmtId="0" fontId="5" fillId="0" borderId="0"/>
    <xf numFmtId="0" fontId="2" fillId="0" borderId="0"/>
    <xf numFmtId="9" fontId="3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8" fillId="0" borderId="0" applyFill="0" applyBorder="0">
      <alignment wrapText="1"/>
    </xf>
    <xf numFmtId="0" fontId="33" fillId="0" borderId="0"/>
    <xf numFmtId="0" fontId="42" fillId="5" borderId="0" applyNumberFormat="0" applyBorder="0" applyProtection="0">
      <alignment horizontal="left" indent="1"/>
    </xf>
  </cellStyleXfs>
  <cellXfs count="840">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Fill="1" applyBorder="1" applyAlignment="1" applyProtection="1">
      <alignment horizontal="center" vertical="center" wrapText="1"/>
    </xf>
    <xf numFmtId="0" fontId="0" fillId="0" borderId="0" xfId="0" applyBorder="1"/>
    <xf numFmtId="175" fontId="32"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pplyProtection="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pplyProtection="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pplyProtection="1">
      <alignment horizontal="center" vertical="center" wrapText="1"/>
    </xf>
    <xf numFmtId="9" fontId="3" fillId="12" borderId="8" xfId="22" applyNumberFormat="1" applyFont="1" applyFill="1" applyBorder="1" applyAlignment="1" applyProtection="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43" fillId="0" borderId="0" xfId="28"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12" fillId="19" borderId="69" xfId="22" applyFont="1" applyFill="1" applyBorder="1" applyAlignment="1" applyProtection="1">
      <alignment vertical="center" wrapText="1"/>
    </xf>
    <xf numFmtId="0" fontId="12" fillId="19" borderId="70" xfId="22" applyFont="1" applyFill="1" applyBorder="1" applyAlignment="1" applyProtection="1">
      <alignment vertical="center" wrapText="1"/>
    </xf>
    <xf numFmtId="0" fontId="12" fillId="19" borderId="71" xfId="22" applyFont="1" applyFill="1" applyBorder="1" applyAlignment="1" applyProtection="1">
      <alignment vertical="center" wrapText="1"/>
    </xf>
    <xf numFmtId="0" fontId="12" fillId="19" borderId="0" xfId="22" applyFont="1" applyFill="1" applyBorder="1" applyAlignment="1" applyProtection="1">
      <alignment vertical="center" wrapText="1"/>
    </xf>
    <xf numFmtId="0" fontId="14" fillId="19" borderId="0" xfId="22" applyFont="1" applyFill="1" applyBorder="1" applyAlignment="1" applyProtection="1">
      <alignment vertical="center" wrapText="1"/>
    </xf>
    <xf numFmtId="0" fontId="12" fillId="19" borderId="11" xfId="22" applyFont="1" applyFill="1" applyBorder="1" applyAlignment="1" applyProtection="1">
      <alignment vertical="center" wrapText="1"/>
    </xf>
    <xf numFmtId="0" fontId="11" fillId="19" borderId="11" xfId="22" applyFont="1" applyFill="1" applyBorder="1" applyAlignment="1" applyProtection="1">
      <alignment vertical="center" wrapText="1"/>
    </xf>
    <xf numFmtId="0" fontId="11" fillId="19" borderId="12" xfId="22" applyFont="1" applyFill="1" applyBorder="1" applyAlignment="1" applyProtection="1">
      <alignment vertical="center" wrapText="1"/>
    </xf>
    <xf numFmtId="0" fontId="12" fillId="19" borderId="13" xfId="22" applyFont="1" applyFill="1" applyBorder="1" applyAlignment="1" applyProtection="1">
      <alignment vertical="center" wrapText="1"/>
    </xf>
    <xf numFmtId="0" fontId="11" fillId="19" borderId="0" xfId="22" applyFont="1" applyFill="1" applyBorder="1" applyAlignment="1" applyProtection="1">
      <alignment vertical="center" wrapText="1"/>
    </xf>
    <xf numFmtId="0" fontId="11" fillId="19" borderId="14" xfId="22" applyFont="1" applyFill="1" applyBorder="1" applyAlignment="1" applyProtection="1">
      <alignment vertical="center" wrapText="1"/>
    </xf>
    <xf numFmtId="0" fontId="0" fillId="0" borderId="72" xfId="0" applyFont="1" applyBorder="1" applyAlignment="1">
      <alignment vertical="center"/>
    </xf>
    <xf numFmtId="0" fontId="0" fillId="0" borderId="73" xfId="0" applyFont="1" applyBorder="1" applyAlignment="1">
      <alignment vertical="center"/>
    </xf>
    <xf numFmtId="0" fontId="0" fillId="0" borderId="74" xfId="0" applyFont="1" applyBorder="1" applyAlignment="1">
      <alignment vertical="center"/>
    </xf>
    <xf numFmtId="0" fontId="12" fillId="0" borderId="0" xfId="22" applyFont="1" applyFill="1" applyBorder="1" applyAlignment="1">
      <alignment horizontal="center" vertical="center" wrapText="1"/>
    </xf>
    <xf numFmtId="0" fontId="12" fillId="0" borderId="14" xfId="22" applyFont="1" applyFill="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Border="1" applyAlignment="1">
      <alignment horizontal="center" vertical="center" wrapText="1"/>
    </xf>
    <xf numFmtId="0" fontId="12" fillId="19" borderId="0" xfId="22" applyFont="1" applyFill="1" applyBorder="1" applyAlignment="1">
      <alignment horizontal="center" vertical="center" wrapText="1"/>
    </xf>
    <xf numFmtId="0" fontId="15" fillId="0" borderId="0" xfId="22" applyFont="1" applyFill="1" applyBorder="1" applyAlignment="1">
      <alignment horizontal="center" vertical="center" wrapText="1"/>
    </xf>
    <xf numFmtId="0" fontId="0" fillId="0" borderId="0" xfId="0" applyFont="1" applyBorder="1" applyAlignment="1">
      <alignment horizontal="center" vertical="center" wrapText="1"/>
    </xf>
    <xf numFmtId="0" fontId="11" fillId="19" borderId="15" xfId="22" applyFont="1" applyFill="1" applyBorder="1" applyAlignment="1" applyProtection="1">
      <alignment vertical="center" wrapText="1"/>
    </xf>
    <xf numFmtId="0" fontId="11" fillId="19" borderId="16" xfId="22" applyFont="1" applyFill="1" applyBorder="1" applyAlignment="1" applyProtection="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Border="1" applyAlignment="1" applyProtection="1">
      <alignment vertical="center" wrapText="1"/>
    </xf>
    <xf numFmtId="0" fontId="44" fillId="19" borderId="13" xfId="0" applyFont="1" applyFill="1" applyBorder="1" applyAlignment="1">
      <alignment vertical="center"/>
    </xf>
    <xf numFmtId="0" fontId="44" fillId="19" borderId="0" xfId="0" applyFont="1" applyFill="1" applyBorder="1" applyAlignment="1">
      <alignment vertical="center"/>
    </xf>
    <xf numFmtId="0" fontId="44" fillId="19" borderId="14" xfId="0" applyFont="1" applyFill="1" applyBorder="1" applyAlignment="1">
      <alignment vertical="center"/>
    </xf>
    <xf numFmtId="0" fontId="12" fillId="19" borderId="0" xfId="22" applyFont="1" applyFill="1" applyBorder="1" applyAlignment="1" applyProtection="1">
      <alignment horizontal="left" vertical="center" wrapText="1"/>
    </xf>
    <xf numFmtId="0" fontId="12" fillId="19" borderId="0" xfId="22" applyFont="1" applyFill="1" applyBorder="1" applyAlignment="1" applyProtection="1">
      <alignment horizontal="center" vertical="center" wrapText="1"/>
    </xf>
    <xf numFmtId="0" fontId="0" fillId="19" borderId="0" xfId="0" applyFont="1" applyFill="1" applyBorder="1" applyAlignment="1">
      <alignment vertical="center"/>
    </xf>
    <xf numFmtId="0" fontId="11" fillId="19" borderId="13" xfId="22" applyFont="1" applyFill="1" applyBorder="1" applyAlignment="1" applyProtection="1">
      <alignment vertical="center" wrapText="1"/>
    </xf>
    <xf numFmtId="175" fontId="0" fillId="0" borderId="0" xfId="0" applyNumberFormat="1" applyFont="1" applyBorder="1" applyAlignment="1">
      <alignment vertical="center"/>
    </xf>
    <xf numFmtId="174" fontId="0" fillId="19" borderId="0" xfId="0" applyNumberFormat="1" applyFont="1" applyFill="1" applyBorder="1" applyAlignment="1">
      <alignment vertical="center"/>
    </xf>
    <xf numFmtId="0" fontId="11" fillId="0" borderId="18" xfId="22" applyFont="1" applyFill="1" applyBorder="1" applyAlignment="1" applyProtection="1">
      <alignment horizontal="left" vertical="center" wrapText="1"/>
    </xf>
    <xf numFmtId="167" fontId="12" fillId="0" borderId="10" xfId="11" applyFont="1" applyFill="1" applyBorder="1" applyAlignment="1" applyProtection="1">
      <alignment horizontal="center" vertical="center" wrapText="1"/>
    </xf>
    <xf numFmtId="165" fontId="32" fillId="0" borderId="0" xfId="15" applyFont="1" applyAlignment="1">
      <alignment vertical="center"/>
    </xf>
    <xf numFmtId="0" fontId="12" fillId="20" borderId="1" xfId="22" applyFont="1" applyFill="1" applyBorder="1" applyAlignment="1" applyProtection="1">
      <alignment horizontal="center" vertical="center" wrapText="1"/>
    </xf>
    <xf numFmtId="0" fontId="12" fillId="0" borderId="10" xfId="22" applyFont="1" applyFill="1" applyBorder="1" applyAlignment="1" applyProtection="1">
      <alignment horizontal="center" vertical="center" wrapText="1"/>
    </xf>
    <xf numFmtId="0" fontId="12" fillId="0" borderId="4" xfId="22" applyFont="1" applyFill="1" applyBorder="1" applyAlignment="1" applyProtection="1">
      <alignment horizontal="left" vertical="center" wrapText="1"/>
    </xf>
    <xf numFmtId="0" fontId="12" fillId="9" borderId="19" xfId="22" applyFont="1" applyFill="1" applyBorder="1" applyAlignment="1" applyProtection="1">
      <alignment horizontal="left" vertical="center" wrapText="1"/>
    </xf>
    <xf numFmtId="9" fontId="45" fillId="9" borderId="19" xfId="30" applyFont="1" applyFill="1" applyBorder="1" applyAlignment="1" applyProtection="1">
      <alignment vertical="center" wrapText="1"/>
    </xf>
    <xf numFmtId="173" fontId="12" fillId="9" borderId="19" xfId="28" applyNumberFormat="1" applyFont="1" applyFill="1" applyBorder="1" applyAlignment="1" applyProtection="1">
      <alignment vertical="center" wrapText="1"/>
    </xf>
    <xf numFmtId="0" fontId="0" fillId="0" borderId="0" xfId="0" applyFont="1" applyFill="1" applyAlignment="1">
      <alignment vertical="center"/>
    </xf>
    <xf numFmtId="165" fontId="43"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Fill="1" applyBorder="1" applyAlignment="1" applyProtection="1">
      <alignment horizontal="center" vertical="center" wrapText="1"/>
    </xf>
    <xf numFmtId="9" fontId="12" fillId="0" borderId="0" xfId="22" applyNumberFormat="1" applyFont="1" applyFill="1" applyBorder="1" applyAlignment="1" applyProtection="1">
      <alignment vertical="center" wrapText="1"/>
    </xf>
    <xf numFmtId="0" fontId="43" fillId="0" borderId="0" xfId="0" applyFont="1" applyAlignment="1">
      <alignment vertical="center"/>
    </xf>
    <xf numFmtId="0" fontId="12" fillId="9" borderId="1" xfId="22" applyFont="1" applyFill="1" applyBorder="1" applyAlignment="1" applyProtection="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Fill="1" applyBorder="1" applyAlignment="1" applyProtection="1">
      <alignment horizontal="center" vertical="center" wrapText="1"/>
    </xf>
    <xf numFmtId="0" fontId="12" fillId="0" borderId="1" xfId="22" applyFont="1" applyFill="1" applyBorder="1" applyAlignment="1" applyProtection="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 xfId="28" applyNumberFormat="1"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Fill="1" applyBorder="1" applyAlignment="1" applyProtection="1">
      <alignment horizontal="center" vertical="center" wrapText="1"/>
    </xf>
    <xf numFmtId="0" fontId="44" fillId="0" borderId="0" xfId="0" applyFont="1" applyAlignment="1">
      <alignment vertical="center"/>
    </xf>
    <xf numFmtId="0" fontId="44" fillId="0" borderId="1" xfId="0" applyFont="1" applyBorder="1" applyAlignment="1">
      <alignment horizontal="center" vertical="center" wrapText="1"/>
    </xf>
    <xf numFmtId="0" fontId="44" fillId="0" borderId="1" xfId="0" applyFont="1" applyBorder="1" applyAlignment="1">
      <alignment vertical="center"/>
    </xf>
    <xf numFmtId="0" fontId="46" fillId="9" borderId="1" xfId="0" applyFont="1" applyFill="1" applyBorder="1" applyAlignment="1">
      <alignment horizontal="center" vertical="center"/>
    </xf>
    <xf numFmtId="0" fontId="44" fillId="0" borderId="0" xfId="0" applyFont="1" applyAlignment="1">
      <alignment horizontal="center" vertical="center"/>
    </xf>
    <xf numFmtId="0" fontId="47" fillId="0" borderId="1" xfId="0" applyFont="1" applyBorder="1" applyAlignment="1">
      <alignment vertical="center"/>
    </xf>
    <xf numFmtId="0" fontId="46" fillId="9" borderId="1" xfId="0" applyFont="1" applyFill="1" applyBorder="1" applyAlignment="1">
      <alignment horizontal="left" vertical="center"/>
    </xf>
    <xf numFmtId="0" fontId="44" fillId="0" borderId="1" xfId="0" applyFont="1" applyBorder="1" applyAlignment="1">
      <alignment horizontal="left" vertical="center"/>
    </xf>
    <xf numFmtId="0" fontId="44" fillId="0" borderId="2" xfId="0" applyFont="1" applyFill="1" applyBorder="1" applyAlignment="1">
      <alignment horizontal="left" vertical="center"/>
    </xf>
    <xf numFmtId="0" fontId="44" fillId="0" borderId="1" xfId="0" applyFont="1" applyFill="1" applyBorder="1" applyAlignment="1">
      <alignment horizontal="left" vertical="center"/>
    </xf>
    <xf numFmtId="41" fontId="44" fillId="0" borderId="1" xfId="12" applyFont="1" applyFill="1" applyBorder="1" applyAlignment="1">
      <alignment vertical="center"/>
    </xf>
    <xf numFmtId="0" fontId="47" fillId="0" borderId="0" xfId="0" applyFont="1" applyAlignment="1">
      <alignment vertical="center"/>
    </xf>
    <xf numFmtId="0" fontId="18" fillId="0" borderId="1" xfId="0" applyFont="1" applyBorder="1" applyAlignment="1">
      <alignment horizontal="center" vertical="center" wrapText="1"/>
    </xf>
    <xf numFmtId="0" fontId="48" fillId="0" borderId="0" xfId="0" applyFont="1" applyAlignment="1">
      <alignment horizontal="left" vertical="center"/>
    </xf>
    <xf numFmtId="0" fontId="48" fillId="9" borderId="1" xfId="0" applyFont="1" applyFill="1" applyBorder="1" applyAlignment="1">
      <alignment vertical="center"/>
    </xf>
    <xf numFmtId="41" fontId="44" fillId="0" borderId="2" xfId="12" applyFont="1" applyFill="1" applyBorder="1" applyAlignment="1">
      <alignment vertical="center"/>
    </xf>
    <xf numFmtId="49" fontId="44" fillId="0" borderId="2" xfId="12" applyNumberFormat="1" applyFont="1" applyFill="1" applyBorder="1" applyAlignment="1">
      <alignment vertical="center"/>
    </xf>
    <xf numFmtId="49" fontId="44" fillId="0" borderId="1" xfId="12" applyNumberFormat="1" applyFont="1" applyFill="1" applyBorder="1" applyAlignment="1">
      <alignment vertical="center"/>
    </xf>
    <xf numFmtId="0" fontId="44" fillId="0" borderId="0" xfId="0" applyFont="1" applyAlignment="1">
      <alignment horizontal="left" vertical="center"/>
    </xf>
    <xf numFmtId="0" fontId="44" fillId="0" borderId="0" xfId="0" applyFont="1" applyFill="1" applyAlignment="1">
      <alignment horizontal="left" vertical="center"/>
    </xf>
    <xf numFmtId="0" fontId="48" fillId="21" borderId="1" xfId="0" applyFont="1" applyFill="1" applyBorder="1" applyAlignment="1">
      <alignment horizontal="center" vertical="center"/>
    </xf>
    <xf numFmtId="0" fontId="48" fillId="0" borderId="1" xfId="0" applyFont="1" applyFill="1" applyBorder="1" applyAlignment="1">
      <alignment horizontal="center" vertical="center"/>
    </xf>
    <xf numFmtId="0" fontId="44" fillId="0" borderId="4" xfId="0" applyFont="1" applyFill="1" applyBorder="1" applyAlignment="1">
      <alignment horizontal="left" vertical="center" wrapText="1"/>
    </xf>
    <xf numFmtId="0" fontId="44" fillId="0" borderId="1" xfId="0" applyFont="1" applyFill="1" applyBorder="1" applyAlignment="1">
      <alignment horizontal="left" vertical="center" wrapText="1"/>
    </xf>
    <xf numFmtId="0" fontId="48" fillId="0" borderId="1" xfId="0" applyFont="1" applyFill="1" applyBorder="1" applyAlignment="1">
      <alignment horizontal="center" vertical="center" wrapText="1"/>
    </xf>
    <xf numFmtId="0" fontId="44" fillId="0" borderId="1" xfId="0" applyFont="1" applyFill="1" applyBorder="1" applyAlignment="1">
      <alignment vertical="center" wrapText="1"/>
    </xf>
    <xf numFmtId="0" fontId="48" fillId="0" borderId="1" xfId="0" applyFont="1" applyFill="1" applyBorder="1" applyAlignment="1">
      <alignment vertical="center" wrapText="1"/>
    </xf>
    <xf numFmtId="0" fontId="44" fillId="0" borderId="1" xfId="0" applyFont="1" applyBorder="1" applyAlignment="1">
      <alignment horizontal="left" vertical="center" wrapText="1"/>
    </xf>
    <xf numFmtId="0" fontId="11" fillId="19" borderId="1" xfId="0" applyFont="1" applyFill="1" applyBorder="1" applyAlignment="1">
      <alignment horizontal="left" vertical="center" wrapText="1"/>
    </xf>
    <xf numFmtId="0" fontId="48" fillId="0" borderId="10" xfId="0" applyFont="1" applyFill="1" applyBorder="1" applyAlignment="1">
      <alignment horizontal="left" vertical="center" wrapText="1"/>
    </xf>
    <xf numFmtId="0" fontId="44" fillId="0" borderId="10" xfId="0" applyFont="1" applyFill="1" applyBorder="1" applyAlignment="1">
      <alignment horizontal="left" vertical="center"/>
    </xf>
    <xf numFmtId="0" fontId="12" fillId="20" borderId="1" xfId="22" applyFont="1" applyFill="1" applyBorder="1" applyAlignment="1" applyProtection="1">
      <alignment horizontal="center" vertical="center" wrapText="1"/>
    </xf>
    <xf numFmtId="0" fontId="12" fillId="19" borderId="2" xfId="22" applyFont="1" applyFill="1" applyBorder="1" applyAlignment="1" applyProtection="1">
      <alignment horizontal="center" vertical="center" wrapText="1"/>
    </xf>
    <xf numFmtId="0" fontId="12" fillId="19" borderId="5" xfId="22" applyFont="1" applyFill="1" applyBorder="1" applyAlignment="1" applyProtection="1">
      <alignment horizontal="center" vertical="center" wrapText="1"/>
    </xf>
    <xf numFmtId="0" fontId="12" fillId="0" borderId="2" xfId="22" applyFont="1" applyFill="1" applyBorder="1" applyAlignment="1" applyProtection="1">
      <alignment horizontal="center" vertical="center" wrapText="1"/>
    </xf>
    <xf numFmtId="0" fontId="12" fillId="0" borderId="22" xfId="22" applyFont="1" applyFill="1" applyBorder="1" applyAlignment="1" applyProtection="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6" fontId="13" fillId="22" borderId="1" xfId="15" applyNumberFormat="1" applyFont="1" applyFill="1" applyBorder="1" applyAlignment="1">
      <alignment horizontal="center" vertical="center"/>
    </xf>
    <xf numFmtId="176" fontId="13" fillId="22" borderId="1" xfId="0" applyNumberFormat="1" applyFont="1" applyFill="1" applyBorder="1" applyAlignment="1">
      <alignment horizontal="center" vertical="center"/>
    </xf>
    <xf numFmtId="0" fontId="12" fillId="20" borderId="1" xfId="22" applyFont="1" applyFill="1" applyBorder="1" applyAlignment="1" applyProtection="1">
      <alignment horizontal="center" vertical="center" wrapText="1"/>
    </xf>
    <xf numFmtId="0" fontId="12" fillId="20" borderId="23" xfId="22" applyFont="1" applyFill="1" applyBorder="1" applyAlignment="1" applyProtection="1">
      <alignment horizontal="center" vertical="center" wrapText="1"/>
    </xf>
    <xf numFmtId="0" fontId="12" fillId="20" borderId="24" xfId="22" applyFont="1" applyFill="1" applyBorder="1" applyAlignment="1" applyProtection="1">
      <alignment horizontal="center" vertical="center" wrapText="1"/>
    </xf>
    <xf numFmtId="0" fontId="12" fillId="20" borderId="25" xfId="22" applyFont="1" applyFill="1" applyBorder="1" applyAlignment="1" applyProtection="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6" xfId="22" applyFont="1" applyFill="1" applyBorder="1" applyAlignment="1" applyProtection="1">
      <alignment horizontal="center" vertical="center" wrapText="1"/>
    </xf>
    <xf numFmtId="0" fontId="12" fillId="19" borderId="27" xfId="22" applyFont="1" applyFill="1" applyBorder="1" applyAlignment="1" applyProtection="1">
      <alignment horizontal="center" vertical="center" wrapText="1"/>
    </xf>
    <xf numFmtId="0" fontId="12" fillId="19" borderId="28" xfId="22" applyFont="1" applyFill="1" applyBorder="1" applyAlignment="1" applyProtection="1">
      <alignment horizontal="center" vertical="center" wrapText="1"/>
    </xf>
    <xf numFmtId="0" fontId="49" fillId="0" borderId="0" xfId="0" applyFont="1" applyFill="1" applyBorder="1" applyAlignment="1">
      <alignment horizontal="center" vertical="center"/>
    </xf>
    <xf numFmtId="0" fontId="43"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2" fillId="0" borderId="13" xfId="22" applyFont="1" applyFill="1" applyBorder="1" applyAlignment="1" applyProtection="1">
      <alignment vertical="center" wrapText="1"/>
    </xf>
    <xf numFmtId="0" fontId="12" fillId="0" borderId="0" xfId="22" applyFont="1" applyFill="1" applyBorder="1" applyAlignment="1" applyProtection="1">
      <alignment vertical="center" wrapText="1"/>
    </xf>
    <xf numFmtId="0" fontId="14" fillId="0" borderId="0" xfId="22" applyFont="1" applyFill="1" applyBorder="1" applyAlignment="1" applyProtection="1">
      <alignment vertical="center" wrapText="1"/>
    </xf>
    <xf numFmtId="0" fontId="11" fillId="0" borderId="0" xfId="22" applyFont="1" applyFill="1" applyBorder="1" applyAlignment="1" applyProtection="1">
      <alignment vertical="center" wrapText="1"/>
    </xf>
    <xf numFmtId="0" fontId="0" fillId="0" borderId="0" xfId="0" applyFont="1" applyFill="1" applyBorder="1" applyAlignment="1">
      <alignment vertical="center"/>
    </xf>
    <xf numFmtId="0" fontId="11" fillId="0" borderId="14" xfId="22" applyFont="1" applyFill="1" applyBorder="1" applyAlignment="1" applyProtection="1">
      <alignment vertical="center" wrapText="1"/>
    </xf>
    <xf numFmtId="172" fontId="32" fillId="0" borderId="1" xfId="10" applyNumberFormat="1" applyFont="1" applyBorder="1" applyAlignment="1">
      <alignment vertical="center"/>
    </xf>
    <xf numFmtId="172" fontId="32" fillId="0" borderId="8" xfId="10" applyNumberFormat="1" applyFont="1" applyBorder="1" applyAlignment="1">
      <alignment vertical="center"/>
    </xf>
    <xf numFmtId="172" fontId="32" fillId="0" borderId="29" xfId="10" applyNumberFormat="1" applyFont="1" applyBorder="1" applyAlignment="1">
      <alignment vertical="center"/>
    </xf>
    <xf numFmtId="172" fontId="32" fillId="0" borderId="19" xfId="10" applyNumberFormat="1" applyFont="1" applyBorder="1" applyAlignment="1">
      <alignment vertical="center"/>
    </xf>
    <xf numFmtId="172" fontId="32" fillId="0" borderId="4" xfId="10" applyNumberFormat="1" applyFont="1" applyBorder="1" applyAlignment="1">
      <alignment vertical="center"/>
    </xf>
    <xf numFmtId="172" fontId="32" fillId="0" borderId="2" xfId="10" applyNumberFormat="1" applyFont="1" applyBorder="1" applyAlignment="1">
      <alignment vertical="center"/>
    </xf>
    <xf numFmtId="172" fontId="32" fillId="0" borderId="30" xfId="10" applyNumberFormat="1" applyFont="1" applyBorder="1" applyAlignment="1">
      <alignment vertical="center"/>
    </xf>
    <xf numFmtId="172" fontId="32" fillId="0" borderId="20" xfId="10" applyNumberFormat="1" applyFont="1" applyBorder="1" applyAlignment="1">
      <alignment vertical="center"/>
    </xf>
    <xf numFmtId="9" fontId="32" fillId="0" borderId="21" xfId="28" applyFont="1" applyBorder="1" applyAlignment="1">
      <alignment vertical="center"/>
    </xf>
    <xf numFmtId="9" fontId="32" fillId="0" borderId="9" xfId="28" applyFont="1" applyBorder="1" applyAlignment="1">
      <alignment vertical="center"/>
    </xf>
    <xf numFmtId="9" fontId="32" fillId="0" borderId="31" xfId="28" applyFont="1" applyBorder="1" applyAlignment="1">
      <alignment vertical="center"/>
    </xf>
    <xf numFmtId="9" fontId="32" fillId="0" borderId="32"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4" xfId="0" applyFont="1" applyFill="1" applyBorder="1" applyAlignment="1">
      <alignment horizontal="center" vertical="center" wrapText="1"/>
    </xf>
    <xf numFmtId="176" fontId="13" fillId="0" borderId="1" xfId="15" applyNumberFormat="1" applyFont="1" applyFill="1" applyBorder="1" applyAlignment="1">
      <alignment horizontal="center" vertical="center"/>
    </xf>
    <xf numFmtId="0" fontId="13" fillId="0" borderId="1" xfId="0" applyFont="1" applyFill="1" applyBorder="1" applyAlignment="1">
      <alignment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32" fillId="0" borderId="2" xfId="28" applyFont="1" applyBorder="1" applyAlignment="1">
      <alignment vertical="center"/>
    </xf>
    <xf numFmtId="0" fontId="12" fillId="20" borderId="1" xfId="22" applyFont="1" applyFill="1" applyBorder="1" applyAlignment="1" applyProtection="1">
      <alignment horizontal="center" vertical="center" wrapText="1"/>
    </xf>
    <xf numFmtId="0" fontId="12" fillId="20" borderId="23" xfId="22" applyFont="1" applyFill="1" applyBorder="1" applyAlignment="1" applyProtection="1">
      <alignment horizontal="center" vertical="center" wrapText="1"/>
    </xf>
    <xf numFmtId="0" fontId="12" fillId="20" borderId="24" xfId="22" applyFont="1" applyFill="1" applyBorder="1" applyAlignment="1" applyProtection="1">
      <alignment horizontal="center" vertical="center" wrapText="1"/>
    </xf>
    <xf numFmtId="0" fontId="12" fillId="20" borderId="25" xfId="22" applyFont="1" applyFill="1" applyBorder="1" applyAlignment="1" applyProtection="1">
      <alignment horizontal="center" vertical="center" wrapText="1"/>
    </xf>
    <xf numFmtId="0" fontId="12" fillId="20" borderId="1" xfId="22" applyFont="1" applyFill="1" applyBorder="1" applyAlignment="1" applyProtection="1">
      <alignment horizontal="center" vertical="center" wrapText="1"/>
    </xf>
    <xf numFmtId="0" fontId="12" fillId="20" borderId="23" xfId="22" applyFont="1" applyFill="1" applyBorder="1" applyAlignment="1" applyProtection="1">
      <alignment horizontal="center" vertical="center" wrapText="1"/>
    </xf>
    <xf numFmtId="0" fontId="12" fillId="20" borderId="24" xfId="22" applyFont="1" applyFill="1" applyBorder="1" applyAlignment="1" applyProtection="1">
      <alignment horizontal="center" vertical="center" wrapText="1"/>
    </xf>
    <xf numFmtId="0" fontId="12" fillId="20" borderId="25" xfId="22" applyFont="1" applyFill="1" applyBorder="1" applyAlignment="1" applyProtection="1">
      <alignment horizontal="center" vertical="center" wrapText="1"/>
    </xf>
    <xf numFmtId="9" fontId="3" fillId="0" borderId="19" xfId="22" applyNumberFormat="1" applyFont="1" applyFill="1" applyBorder="1" applyAlignment="1" applyProtection="1">
      <alignment horizontal="center" vertical="center" wrapText="1"/>
    </xf>
    <xf numFmtId="0" fontId="3" fillId="0" borderId="4" xfId="22" applyFont="1" applyFill="1" applyBorder="1" applyAlignment="1" applyProtection="1">
      <alignment horizontal="left" vertical="center" wrapText="1"/>
    </xf>
    <xf numFmtId="9" fontId="4" fillId="0" borderId="4" xfId="29" applyFont="1" applyFill="1" applyBorder="1" applyAlignment="1" applyProtection="1">
      <alignment horizontal="center" vertical="center" wrapText="1"/>
      <protection locked="0"/>
    </xf>
    <xf numFmtId="9" fontId="3" fillId="0" borderId="20" xfId="22" applyNumberFormat="1" applyFont="1" applyFill="1" applyBorder="1" applyAlignment="1" applyProtection="1">
      <alignment horizontal="center" vertical="center" wrapText="1"/>
    </xf>
    <xf numFmtId="0" fontId="3" fillId="9" borderId="1" xfId="22" applyFont="1" applyFill="1" applyBorder="1" applyAlignment="1" applyProtection="1">
      <alignment horizontal="left" vertical="center" wrapText="1"/>
    </xf>
    <xf numFmtId="9" fontId="4" fillId="9" borderId="1" xfId="28" applyFont="1" applyFill="1" applyBorder="1" applyAlignment="1" applyProtection="1">
      <alignment vertical="center" wrapText="1"/>
      <protection locked="0"/>
    </xf>
    <xf numFmtId="9" fontId="3" fillId="9" borderId="1" xfId="28" applyFont="1" applyFill="1" applyBorder="1" applyAlignment="1" applyProtection="1">
      <alignment horizontal="center" vertical="center" wrapText="1"/>
      <protection locked="0"/>
    </xf>
    <xf numFmtId="0" fontId="4" fillId="0" borderId="4" xfId="29" applyNumberFormat="1" applyFont="1" applyFill="1" applyBorder="1" applyAlignment="1" applyProtection="1">
      <alignment horizontal="center" vertical="center" wrapText="1"/>
      <protection locked="0"/>
    </xf>
    <xf numFmtId="0" fontId="12" fillId="0" borderId="10" xfId="10" applyNumberFormat="1" applyFont="1" applyFill="1" applyBorder="1" applyAlignment="1" applyProtection="1">
      <alignment horizontal="center" vertical="center" wrapText="1"/>
    </xf>
    <xf numFmtId="176" fontId="17" fillId="0" borderId="1" xfId="15" applyNumberFormat="1" applyFont="1" applyFill="1" applyBorder="1" applyAlignment="1">
      <alignment horizontal="center" vertical="center"/>
    </xf>
    <xf numFmtId="0" fontId="50" fillId="0" borderId="0" xfId="0" applyFont="1" applyAlignment="1">
      <alignment vertical="center"/>
    </xf>
    <xf numFmtId="0" fontId="50" fillId="0" borderId="1" xfId="0" applyFont="1" applyFill="1" applyBorder="1" applyAlignment="1">
      <alignment horizontal="center" vertical="center"/>
    </xf>
    <xf numFmtId="0" fontId="51" fillId="9" borderId="27" xfId="0" applyFont="1" applyFill="1" applyBorder="1" applyAlignment="1">
      <alignment vertical="center"/>
    </xf>
    <xf numFmtId="0" fontId="51" fillId="9" borderId="28" xfId="0" applyFont="1" applyFill="1" applyBorder="1" applyAlignment="1">
      <alignment vertical="center"/>
    </xf>
    <xf numFmtId="0" fontId="51" fillId="9" borderId="0" xfId="0" applyFont="1" applyFill="1" applyBorder="1" applyAlignment="1">
      <alignment vertical="center"/>
    </xf>
    <xf numFmtId="0" fontId="51" fillId="9" borderId="34" xfId="0" applyFont="1" applyFill="1" applyBorder="1" applyAlignment="1">
      <alignment vertical="center"/>
    </xf>
    <xf numFmtId="0" fontId="51" fillId="9" borderId="3" xfId="0" applyFont="1" applyFill="1" applyBorder="1" applyAlignment="1">
      <alignment vertical="center"/>
    </xf>
    <xf numFmtId="0" fontId="51" fillId="9" borderId="35" xfId="0" applyFont="1" applyFill="1" applyBorder="1" applyAlignment="1">
      <alignment vertical="center"/>
    </xf>
    <xf numFmtId="0" fontId="51" fillId="9" borderId="1" xfId="0" applyFont="1" applyFill="1" applyBorder="1" applyAlignment="1">
      <alignment horizontal="center" vertical="center" wrapText="1"/>
    </xf>
    <xf numFmtId="0" fontId="23" fillId="9" borderId="10"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19" xfId="28" applyNumberFormat="1" applyFont="1" applyFill="1" applyBorder="1" applyAlignment="1" applyProtection="1">
      <alignment horizontal="center" vertical="center" wrapText="1"/>
    </xf>
    <xf numFmtId="0" fontId="0" fillId="0" borderId="1" xfId="0" applyBorder="1" applyAlignment="1">
      <alignment vertical="center"/>
    </xf>
    <xf numFmtId="172" fontId="0" fillId="0" borderId="0" xfId="0" applyNumberFormat="1" applyAlignment="1">
      <alignment vertical="center"/>
    </xf>
    <xf numFmtId="0" fontId="12" fillId="20" borderId="1" xfId="22" applyFont="1" applyFill="1" applyBorder="1" applyAlignment="1" applyProtection="1">
      <alignment horizontal="center" vertical="center" wrapText="1"/>
    </xf>
    <xf numFmtId="0" fontId="12" fillId="0" borderId="4" xfId="22" applyFont="1" applyFill="1" applyBorder="1" applyAlignment="1" applyProtection="1">
      <alignment horizontal="center" vertical="center" wrapText="1"/>
    </xf>
    <xf numFmtId="0" fontId="12" fillId="9" borderId="19" xfId="22" applyFont="1" applyFill="1" applyBorder="1" applyAlignment="1" applyProtection="1">
      <alignment horizontal="center" vertical="center" wrapText="1"/>
    </xf>
    <xf numFmtId="0" fontId="3" fillId="0" borderId="4" xfId="22" applyFont="1" applyFill="1" applyBorder="1" applyAlignment="1" applyProtection="1">
      <alignment horizontal="center" vertical="center" wrapText="1"/>
    </xf>
    <xf numFmtId="0" fontId="3" fillId="9" borderId="1" xfId="22" applyFont="1" applyFill="1" applyBorder="1" applyAlignment="1" applyProtection="1">
      <alignment horizontal="center" vertical="center" wrapText="1"/>
    </xf>
    <xf numFmtId="0" fontId="0" fillId="0" borderId="0" xfId="0" applyAlignment="1">
      <alignment horizontal="center"/>
    </xf>
    <xf numFmtId="0" fontId="12" fillId="20" borderId="1" xfId="22" applyFont="1" applyFill="1" applyBorder="1" applyAlignment="1" applyProtection="1">
      <alignment horizontal="center" vertical="center" wrapText="1"/>
    </xf>
    <xf numFmtId="0" fontId="50" fillId="0" borderId="0" xfId="0" applyFont="1" applyAlignment="1">
      <alignment horizontal="center" vertical="center"/>
    </xf>
    <xf numFmtId="0" fontId="11" fillId="9" borderId="19" xfId="30" applyNumberFormat="1" applyFont="1" applyFill="1" applyBorder="1" applyAlignment="1" applyProtection="1">
      <alignment horizontal="center" vertical="center" wrapText="1"/>
    </xf>
    <xf numFmtId="0" fontId="12" fillId="19" borderId="4" xfId="22" applyFont="1" applyFill="1" applyBorder="1" applyAlignment="1" applyProtection="1">
      <alignment horizontal="center" vertical="center" wrapText="1"/>
    </xf>
    <xf numFmtId="0" fontId="4" fillId="19" borderId="4" xfId="29" applyNumberFormat="1" applyFont="1" applyFill="1" applyBorder="1" applyAlignment="1" applyProtection="1">
      <alignment horizontal="center" vertical="center" wrapText="1"/>
      <protection locked="0"/>
    </xf>
    <xf numFmtId="0" fontId="12" fillId="19" borderId="10" xfId="22" applyFont="1" applyFill="1" applyBorder="1" applyAlignment="1" applyProtection="1">
      <alignment horizontal="center" vertical="center" wrapText="1"/>
    </xf>
    <xf numFmtId="9" fontId="11" fillId="9" borderId="19" xfId="30" applyFont="1" applyFill="1" applyBorder="1" applyAlignment="1" applyProtection="1">
      <alignment vertical="center" wrapText="1"/>
    </xf>
    <xf numFmtId="9" fontId="4" fillId="19" borderId="4" xfId="29" applyFont="1" applyFill="1" applyBorder="1" applyAlignment="1" applyProtection="1">
      <alignment horizontal="center" vertical="center" wrapText="1"/>
      <protection locked="0"/>
    </xf>
    <xf numFmtId="172" fontId="32" fillId="0" borderId="30" xfId="10" applyNumberFormat="1" applyFont="1" applyBorder="1" applyAlignment="1" applyProtection="1">
      <alignment vertical="center"/>
    </xf>
    <xf numFmtId="172" fontId="32" fillId="0" borderId="4" xfId="10" applyNumberFormat="1" applyFont="1" applyBorder="1" applyAlignment="1" applyProtection="1">
      <alignment vertical="center"/>
    </xf>
    <xf numFmtId="172" fontId="32" fillId="0" borderId="20" xfId="10" applyNumberFormat="1" applyFont="1" applyBorder="1" applyAlignment="1" applyProtection="1">
      <alignment vertical="center"/>
    </xf>
    <xf numFmtId="9" fontId="32" fillId="0" borderId="32" xfId="28" applyFont="1" applyBorder="1" applyAlignment="1" applyProtection="1">
      <alignment vertical="center"/>
    </xf>
    <xf numFmtId="175" fontId="32" fillId="0" borderId="0" xfId="14" applyNumberFormat="1" applyFont="1" applyBorder="1" applyAlignment="1" applyProtection="1">
      <alignment vertical="center"/>
    </xf>
    <xf numFmtId="0" fontId="0" fillId="0" borderId="0" xfId="0" applyFont="1" applyAlignment="1" applyProtection="1">
      <alignment vertical="center"/>
    </xf>
    <xf numFmtId="175" fontId="32" fillId="0" borderId="0" xfId="14" applyNumberFormat="1" applyFont="1" applyBorder="1" applyAlignment="1" applyProtection="1">
      <alignment vertical="center"/>
      <protection locked="0"/>
    </xf>
    <xf numFmtId="0" fontId="0" fillId="0" borderId="0" xfId="0" applyFont="1" applyAlignment="1" applyProtection="1">
      <alignment vertical="center"/>
      <protection locked="0"/>
    </xf>
    <xf numFmtId="172" fontId="32" fillId="0" borderId="8" xfId="10" applyNumberFormat="1" applyFont="1" applyBorder="1" applyAlignment="1" applyProtection="1">
      <alignment vertical="center"/>
      <protection locked="0"/>
    </xf>
    <xf numFmtId="172" fontId="32" fillId="0" borderId="1" xfId="10" applyNumberFormat="1" applyFont="1" applyBorder="1" applyAlignment="1" applyProtection="1">
      <alignment vertical="center"/>
      <protection locked="0"/>
    </xf>
    <xf numFmtId="9" fontId="32" fillId="0" borderId="2" xfId="28" applyFont="1" applyBorder="1" applyAlignment="1" applyProtection="1">
      <alignment vertical="center"/>
      <protection locked="0"/>
    </xf>
    <xf numFmtId="9" fontId="32" fillId="0" borderId="9" xfId="28" applyFont="1" applyBorder="1" applyAlignment="1" applyProtection="1">
      <alignment vertical="center"/>
      <protection locked="0"/>
    </xf>
    <xf numFmtId="172" fontId="32" fillId="0" borderId="2" xfId="10" applyNumberFormat="1" applyFont="1" applyBorder="1" applyAlignment="1" applyProtection="1">
      <alignment vertical="center"/>
      <protection locked="0"/>
    </xf>
    <xf numFmtId="172" fontId="32" fillId="0" borderId="29" xfId="10" applyNumberFormat="1" applyFont="1" applyBorder="1" applyAlignment="1" applyProtection="1">
      <alignment vertical="center"/>
      <protection locked="0"/>
    </xf>
    <xf numFmtId="172" fontId="32" fillId="0" borderId="19" xfId="10" applyNumberFormat="1" applyFont="1" applyBorder="1" applyAlignment="1" applyProtection="1">
      <alignment vertical="center"/>
      <protection locked="0"/>
    </xf>
    <xf numFmtId="9" fontId="32" fillId="0" borderId="21" xfId="28" applyFont="1" applyBorder="1" applyAlignment="1" applyProtection="1">
      <alignment vertical="center"/>
      <protection locked="0"/>
    </xf>
    <xf numFmtId="9" fontId="32" fillId="0" borderId="31" xfId="28" applyFont="1" applyBorder="1" applyAlignment="1" applyProtection="1">
      <alignment vertical="center"/>
      <protection locked="0"/>
    </xf>
    <xf numFmtId="172" fontId="32" fillId="0" borderId="2" xfId="10" applyNumberFormat="1" applyFont="1" applyBorder="1" applyAlignment="1" applyProtection="1">
      <alignment vertical="center"/>
    </xf>
    <xf numFmtId="172" fontId="32" fillId="0" borderId="8" xfId="10" applyNumberFormat="1" applyFont="1" applyBorder="1" applyAlignment="1" applyProtection="1">
      <alignment vertical="center"/>
    </xf>
    <xf numFmtId="172" fontId="32" fillId="0" borderId="1" xfId="10" applyNumberFormat="1" applyFont="1" applyBorder="1" applyAlignment="1" applyProtection="1">
      <alignment vertical="center"/>
    </xf>
    <xf numFmtId="9" fontId="32" fillId="0" borderId="36" xfId="28" applyFont="1" applyBorder="1" applyAlignment="1" applyProtection="1">
      <alignment vertical="center"/>
    </xf>
    <xf numFmtId="9" fontId="32" fillId="0" borderId="9" xfId="28" applyFont="1" applyBorder="1" applyAlignment="1" applyProtection="1">
      <alignment vertical="center"/>
    </xf>
    <xf numFmtId="172" fontId="32" fillId="0" borderId="9" xfId="10" applyNumberFormat="1" applyFont="1" applyBorder="1" applyAlignment="1" applyProtection="1">
      <alignment vertical="center"/>
    </xf>
    <xf numFmtId="172" fontId="32" fillId="0" borderId="29" xfId="10" applyNumberFormat="1" applyFont="1" applyBorder="1" applyAlignment="1" applyProtection="1">
      <alignment vertical="center"/>
    </xf>
    <xf numFmtId="172" fontId="32" fillId="0" borderId="19" xfId="10" applyNumberFormat="1" applyFont="1" applyBorder="1" applyAlignment="1" applyProtection="1">
      <alignment vertical="center"/>
    </xf>
    <xf numFmtId="9" fontId="32" fillId="0" borderId="21" xfId="28" applyFont="1" applyBorder="1" applyAlignment="1" applyProtection="1">
      <alignment vertical="center"/>
    </xf>
    <xf numFmtId="172" fontId="32" fillId="0" borderId="19" xfId="10" applyNumberFormat="1" applyFont="1" applyFill="1" applyBorder="1" applyAlignment="1" applyProtection="1">
      <alignment vertical="center"/>
    </xf>
    <xf numFmtId="9" fontId="32" fillId="0" borderId="31" xfId="28" applyFont="1" applyBorder="1" applyAlignment="1" applyProtection="1">
      <alignment vertical="center"/>
    </xf>
    <xf numFmtId="172" fontId="44" fillId="0" borderId="0" xfId="0" applyNumberFormat="1" applyFont="1" applyAlignment="1">
      <alignment vertical="center"/>
    </xf>
    <xf numFmtId="172" fontId="32" fillId="0" borderId="0" xfId="10" applyNumberFormat="1" applyFont="1" applyFill="1" applyBorder="1" applyAlignment="1" applyProtection="1">
      <alignment vertical="center"/>
    </xf>
    <xf numFmtId="172" fontId="32" fillId="0" borderId="0" xfId="10" applyNumberFormat="1" applyFont="1" applyBorder="1" applyAlignment="1">
      <alignment vertical="center"/>
    </xf>
    <xf numFmtId="0" fontId="45" fillId="0" borderId="1" xfId="0" applyFont="1" applyBorder="1" applyAlignment="1">
      <alignment vertical="center"/>
    </xf>
    <xf numFmtId="0" fontId="0" fillId="0" borderId="0" xfId="0" applyAlignment="1">
      <alignment horizontal="center"/>
    </xf>
    <xf numFmtId="0" fontId="12" fillId="9" borderId="19" xfId="30" applyNumberFormat="1" applyFont="1" applyFill="1" applyBorder="1" applyAlignment="1" applyProtection="1">
      <alignment horizontal="center" vertical="center" wrapText="1"/>
    </xf>
    <xf numFmtId="0" fontId="0" fillId="0" borderId="0" xfId="0" applyFont="1" applyBorder="1" applyAlignment="1">
      <alignment horizontal="center" vertical="center"/>
    </xf>
    <xf numFmtId="0" fontId="0" fillId="0" borderId="0" xfId="0" applyFont="1" applyAlignment="1">
      <alignment horizontal="center" vertical="center"/>
    </xf>
    <xf numFmtId="165" fontId="32" fillId="0" borderId="0" xfId="15" applyFont="1" applyAlignment="1">
      <alignment horizontal="center" vertical="center"/>
    </xf>
    <xf numFmtId="173" fontId="12" fillId="9" borderId="19" xfId="28" applyNumberFormat="1" applyFont="1" applyFill="1" applyBorder="1" applyAlignment="1" applyProtection="1">
      <alignment horizontal="center" vertical="center" wrapText="1"/>
    </xf>
    <xf numFmtId="0" fontId="0" fillId="0" borderId="0" xfId="0" applyFont="1" applyFill="1" applyAlignment="1">
      <alignment horizontal="center" vertical="center"/>
    </xf>
    <xf numFmtId="0" fontId="11" fillId="0" borderId="4" xfId="29" applyNumberFormat="1" applyFont="1" applyFill="1" applyBorder="1" applyAlignment="1" applyProtection="1">
      <alignment horizontal="center" vertical="center" wrapText="1"/>
      <protection locked="0"/>
    </xf>
    <xf numFmtId="0" fontId="17" fillId="19" borderId="1" xfId="0" applyFont="1" applyFill="1" applyBorder="1" applyAlignment="1">
      <alignment vertical="center"/>
    </xf>
    <xf numFmtId="2" fontId="13" fillId="0" borderId="1" xfId="0" applyNumberFormat="1" applyFont="1" applyBorder="1" applyAlignment="1">
      <alignment vertical="center"/>
    </xf>
    <xf numFmtId="176" fontId="17" fillId="0" borderId="1" xfId="0" applyNumberFormat="1" applyFont="1" applyBorder="1" applyAlignment="1">
      <alignment vertical="center"/>
    </xf>
    <xf numFmtId="0" fontId="48" fillId="0" borderId="10" xfId="22" applyFont="1" applyFill="1" applyBorder="1" applyAlignment="1" applyProtection="1">
      <alignment horizontal="center" vertical="center" wrapText="1"/>
    </xf>
    <xf numFmtId="2" fontId="48" fillId="0" borderId="10" xfId="22" applyNumberFormat="1" applyFont="1" applyFill="1" applyBorder="1" applyAlignment="1" applyProtection="1">
      <alignment horizontal="center" vertical="center" wrapText="1"/>
    </xf>
    <xf numFmtId="0" fontId="12" fillId="22" borderId="1" xfId="0" applyFont="1" applyFill="1" applyBorder="1" applyAlignment="1">
      <alignment horizontal="center" vertical="center"/>
    </xf>
    <xf numFmtId="0" fontId="12" fillId="20" borderId="1" xfId="22" applyFont="1" applyFill="1" applyBorder="1" applyAlignment="1" applyProtection="1">
      <alignment horizontal="center" vertical="center" wrapText="1"/>
    </xf>
    <xf numFmtId="0" fontId="12" fillId="9" borderId="10" xfId="0" applyFont="1" applyFill="1" applyBorder="1" applyAlignment="1">
      <alignment horizontal="center" vertical="center" wrapText="1"/>
    </xf>
    <xf numFmtId="0" fontId="44" fillId="0" borderId="0" xfId="0" applyFont="1" applyBorder="1" applyAlignment="1">
      <alignment vertical="center"/>
    </xf>
    <xf numFmtId="0" fontId="11" fillId="9" borderId="19" xfId="28" applyNumberFormat="1" applyFont="1" applyFill="1" applyBorder="1" applyAlignment="1" applyProtection="1">
      <alignment horizontal="center" vertical="center" wrapText="1"/>
    </xf>
    <xf numFmtId="167" fontId="12" fillId="19" borderId="10" xfId="11" applyFont="1" applyFill="1" applyBorder="1" applyAlignment="1" applyProtection="1">
      <alignment horizontal="center" vertical="center" wrapText="1"/>
    </xf>
    <xf numFmtId="0" fontId="11" fillId="0" borderId="1" xfId="0" applyFont="1" applyBorder="1" applyAlignment="1">
      <alignment horizontal="center" vertical="center"/>
    </xf>
    <xf numFmtId="0" fontId="17" fillId="0" borderId="1" xfId="0" applyFont="1" applyFill="1" applyBorder="1" applyAlignment="1">
      <alignment horizontal="center" vertical="center"/>
    </xf>
    <xf numFmtId="172" fontId="32" fillId="0" borderId="19" xfId="10" applyNumberFormat="1" applyFont="1" applyFill="1" applyBorder="1" applyAlignment="1">
      <alignment vertical="center"/>
    </xf>
    <xf numFmtId="4" fontId="13" fillId="22" borderId="1" xfId="0" applyNumberFormat="1" applyFont="1" applyFill="1" applyBorder="1" applyAlignment="1">
      <alignment horizontal="center" vertical="center"/>
    </xf>
    <xf numFmtId="0" fontId="0" fillId="0" borderId="0" xfId="0" applyAlignment="1">
      <alignment vertical="center"/>
    </xf>
    <xf numFmtId="0" fontId="0" fillId="0" borderId="0" xfId="0" applyAlignment="1">
      <alignment horizontal="center"/>
    </xf>
    <xf numFmtId="1" fontId="11" fillId="9" borderId="19" xfId="30" applyNumberFormat="1" applyFont="1" applyFill="1" applyBorder="1" applyAlignment="1" applyProtection="1">
      <alignment horizontal="center" vertical="center" wrapText="1"/>
    </xf>
    <xf numFmtId="0" fontId="12" fillId="9" borderId="10" xfId="0" applyFont="1" applyFill="1" applyBorder="1" applyAlignment="1">
      <alignment horizontal="center" vertical="center" wrapText="1"/>
    </xf>
    <xf numFmtId="0" fontId="17" fillId="24" borderId="1" xfId="0" applyFont="1" applyFill="1" applyBorder="1" applyAlignment="1">
      <alignment vertical="center"/>
    </xf>
    <xf numFmtId="0" fontId="11" fillId="0" borderId="1" xfId="0" applyFont="1" applyBorder="1" applyAlignment="1">
      <alignment vertical="center"/>
    </xf>
    <xf numFmtId="0" fontId="12" fillId="9" borderId="10" xfId="0" applyFont="1" applyFill="1" applyBorder="1" applyAlignment="1">
      <alignment horizontal="center" vertical="center" wrapText="1"/>
    </xf>
    <xf numFmtId="0" fontId="24" fillId="0" borderId="0" xfId="0" applyFont="1" applyAlignment="1">
      <alignment horizontal="left" vertical="center"/>
    </xf>
    <xf numFmtId="0" fontId="39" fillId="0" borderId="0" xfId="0" applyFont="1" applyAlignment="1">
      <alignment horizontal="left"/>
    </xf>
    <xf numFmtId="172" fontId="0" fillId="0" borderId="1" xfId="0" applyNumberFormat="1" applyBorder="1" applyAlignment="1">
      <alignment vertical="center"/>
    </xf>
    <xf numFmtId="0" fontId="69" fillId="19"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19" borderId="1" xfId="0" applyFont="1" applyFill="1" applyBorder="1" applyAlignment="1">
      <alignment horizontal="center" vertical="center" wrapText="1"/>
    </xf>
    <xf numFmtId="9" fontId="4" fillId="0" borderId="1" xfId="0" applyNumberFormat="1" applyFont="1" applyBorder="1" applyAlignment="1">
      <alignment vertical="center" wrapText="1"/>
    </xf>
    <xf numFmtId="167" fontId="4" fillId="0" borderId="1" xfId="11" applyFont="1" applyBorder="1" applyAlignment="1">
      <alignment vertical="center" wrapText="1"/>
    </xf>
    <xf numFmtId="167" fontId="4" fillId="19" borderId="1" xfId="11" applyFont="1" applyFill="1" applyBorder="1" applyAlignment="1">
      <alignment horizontal="center" vertical="center" wrapText="1"/>
    </xf>
    <xf numFmtId="0" fontId="4" fillId="0" borderId="1" xfId="0" applyFont="1" applyBorder="1" applyAlignment="1">
      <alignment vertical="center"/>
    </xf>
    <xf numFmtId="9" fontId="4" fillId="0" borderId="1" xfId="0" applyNumberFormat="1" applyFont="1" applyBorder="1" applyAlignment="1">
      <alignment vertical="center"/>
    </xf>
    <xf numFmtId="0" fontId="4" fillId="0" borderId="1" xfId="0" applyFont="1" applyBorder="1"/>
    <xf numFmtId="9" fontId="4" fillId="0" borderId="1" xfId="28" applyFont="1" applyBorder="1" applyAlignment="1">
      <alignment horizontal="center" vertical="center"/>
    </xf>
    <xf numFmtId="9" fontId="4" fillId="0" borderId="1" xfId="28" applyFont="1" applyBorder="1" applyAlignment="1">
      <alignment vertical="center"/>
    </xf>
    <xf numFmtId="9" fontId="4" fillId="0" borderId="1" xfId="28" applyNumberFormat="1" applyFont="1" applyBorder="1" applyAlignment="1">
      <alignment horizontal="center" vertical="center"/>
    </xf>
    <xf numFmtId="0" fontId="4" fillId="0" borderId="1" xfId="28" applyNumberFormat="1" applyFont="1" applyBorder="1" applyAlignment="1">
      <alignment vertical="center"/>
    </xf>
    <xf numFmtId="0" fontId="4" fillId="0" borderId="1" xfId="0" applyFont="1" applyBorder="1" applyAlignment="1">
      <alignment vertical="center" wrapText="1"/>
    </xf>
    <xf numFmtId="0" fontId="70" fillId="0" borderId="0" xfId="0" applyFont="1"/>
    <xf numFmtId="0" fontId="4" fillId="19" borderId="1" xfId="0" applyFont="1" applyFill="1" applyBorder="1" applyAlignment="1">
      <alignment horizontal="left" vertical="center" wrapText="1"/>
    </xf>
    <xf numFmtId="0" fontId="4" fillId="19" borderId="1" xfId="0" applyFont="1" applyFill="1" applyBorder="1" applyAlignment="1">
      <alignment horizontal="center" vertical="center"/>
    </xf>
    <xf numFmtId="0" fontId="4" fillId="19" borderId="1" xfId="0" applyFont="1" applyFill="1" applyBorder="1" applyAlignment="1">
      <alignment vertical="center" wrapText="1"/>
    </xf>
    <xf numFmtId="167" fontId="4" fillId="19" borderId="1" xfId="11" applyFont="1" applyFill="1" applyBorder="1" applyAlignment="1">
      <alignment vertical="center" wrapText="1"/>
    </xf>
    <xf numFmtId="1" fontId="4" fillId="19" borderId="1" xfId="0" applyNumberFormat="1" applyFont="1" applyFill="1" applyBorder="1" applyAlignment="1">
      <alignment vertical="center"/>
    </xf>
    <xf numFmtId="1" fontId="4" fillId="0" borderId="1" xfId="0" applyNumberFormat="1" applyFont="1" applyBorder="1" applyAlignment="1">
      <alignment vertical="center"/>
    </xf>
    <xf numFmtId="0" fontId="4" fillId="19" borderId="1" xfId="0" applyFont="1" applyFill="1" applyBorder="1" applyAlignment="1">
      <alignment vertical="center"/>
    </xf>
    <xf numFmtId="9" fontId="71" fillId="0" borderId="1" xfId="28" applyFont="1" applyBorder="1" applyAlignment="1">
      <alignment horizontal="center" vertical="center"/>
    </xf>
    <xf numFmtId="1" fontId="4" fillId="19" borderId="1" xfId="0" applyNumberFormat="1" applyFont="1" applyFill="1" applyBorder="1" applyAlignment="1">
      <alignment horizontal="center" vertical="center"/>
    </xf>
    <xf numFmtId="9" fontId="4" fillId="19" borderId="1" xfId="28" applyFont="1" applyFill="1" applyBorder="1" applyAlignment="1">
      <alignment horizontal="center" vertical="center"/>
    </xf>
    <xf numFmtId="0" fontId="4" fillId="0" borderId="0" xfId="0" applyFont="1" applyAlignment="1">
      <alignment vertical="center"/>
    </xf>
    <xf numFmtId="9" fontId="4" fillId="0" borderId="1" xfId="28" applyFont="1" applyBorder="1" applyAlignment="1">
      <alignment horizontal="center" vertical="center" wrapText="1"/>
    </xf>
    <xf numFmtId="0" fontId="4" fillId="19" borderId="1" xfId="28" applyNumberFormat="1" applyFont="1" applyFill="1" applyBorder="1" applyAlignment="1">
      <alignment horizontal="center" vertical="center"/>
    </xf>
    <xf numFmtId="2" fontId="4" fillId="0" borderId="1" xfId="0" applyNumberFormat="1" applyFont="1" applyBorder="1" applyAlignment="1">
      <alignment vertical="center"/>
    </xf>
    <xf numFmtId="0" fontId="71" fillId="0" borderId="1" xfId="0" applyFont="1" applyFill="1" applyBorder="1" applyAlignment="1">
      <alignment vertical="center"/>
    </xf>
    <xf numFmtId="0" fontId="72" fillId="0" borderId="1" xfId="0" applyFont="1" applyFill="1" applyBorder="1" applyAlignment="1">
      <alignment vertical="center"/>
    </xf>
    <xf numFmtId="0" fontId="71" fillId="0" borderId="1" xfId="0" applyFont="1" applyBorder="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167" fontId="4" fillId="0" borderId="1" xfId="11" applyFont="1" applyFill="1" applyBorder="1" applyAlignment="1">
      <alignment vertical="center" wrapText="1"/>
    </xf>
    <xf numFmtId="0" fontId="4" fillId="0" borderId="1" xfId="28" applyNumberFormat="1" applyFont="1" applyFill="1" applyBorder="1" applyAlignment="1">
      <alignment horizontal="center" vertical="center"/>
    </xf>
    <xf numFmtId="9" fontId="4" fillId="0" borderId="1" xfId="28" applyFont="1" applyFill="1" applyBorder="1" applyAlignment="1">
      <alignment horizontal="left" vertical="center" wrapText="1"/>
    </xf>
    <xf numFmtId="9" fontId="4" fillId="0" borderId="1" xfId="28" applyFont="1" applyFill="1" applyBorder="1" applyAlignment="1">
      <alignment vertical="center"/>
    </xf>
    <xf numFmtId="0" fontId="70" fillId="0" borderId="0" xfId="0" applyFont="1" applyFill="1"/>
    <xf numFmtId="9" fontId="4" fillId="0" borderId="1" xfId="28" applyFont="1" applyFill="1" applyBorder="1" applyAlignment="1">
      <alignment horizontal="center" vertical="center"/>
    </xf>
    <xf numFmtId="9" fontId="4" fillId="0" borderId="1" xfId="28" applyFont="1" applyFill="1" applyBorder="1" applyAlignment="1">
      <alignment horizontal="center" vertical="center" wrapText="1"/>
    </xf>
    <xf numFmtId="3" fontId="0" fillId="0" borderId="1" xfId="0" applyNumberFormat="1" applyBorder="1" applyAlignment="1">
      <alignment vertical="center"/>
    </xf>
    <xf numFmtId="0" fontId="76" fillId="0" borderId="1" xfId="0" applyFont="1" applyFill="1" applyBorder="1" applyAlignment="1">
      <alignment vertical="center"/>
    </xf>
    <xf numFmtId="0" fontId="12" fillId="9" borderId="57"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1" fillId="0" borderId="0" xfId="0" applyFont="1" applyAlignment="1">
      <alignment vertical="center"/>
    </xf>
    <xf numFmtId="0" fontId="11" fillId="0" borderId="0" xfId="0" applyFont="1"/>
    <xf numFmtId="0" fontId="0" fillId="0" borderId="0" xfId="0"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4" fillId="0" borderId="0" xfId="0" applyFont="1" applyAlignment="1">
      <alignment vertical="center" wrapText="1"/>
    </xf>
    <xf numFmtId="0" fontId="77" fillId="19" borderId="0" xfId="0" applyFont="1" applyFill="1" applyAlignment="1">
      <alignment horizontal="center" vertical="center" wrapText="1"/>
    </xf>
    <xf numFmtId="0" fontId="77" fillId="0" borderId="0" xfId="0" applyFont="1" applyAlignment="1">
      <alignment vertical="center" wrapText="1"/>
    </xf>
    <xf numFmtId="0" fontId="1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vertical="center" wrapText="1"/>
    </xf>
    <xf numFmtId="0" fontId="76" fillId="0" borderId="1" xfId="0" applyFont="1" applyBorder="1" applyAlignment="1">
      <alignment horizontal="center" vertical="center" wrapText="1"/>
    </xf>
    <xf numFmtId="0" fontId="76" fillId="2" borderId="0" xfId="22" applyFont="1" applyFill="1" applyBorder="1" applyAlignment="1" applyProtection="1">
      <alignment vertical="center" wrapText="1"/>
    </xf>
    <xf numFmtId="0" fontId="0" fillId="0" borderId="0" xfId="0" applyFont="1" applyAlignment="1" applyProtection="1">
      <alignment vertical="center" wrapText="1"/>
    </xf>
    <xf numFmtId="0" fontId="44" fillId="24" borderId="0" xfId="0" applyFont="1" applyFill="1" applyAlignment="1">
      <alignment vertical="center"/>
    </xf>
    <xf numFmtId="0" fontId="0" fillId="24" borderId="0" xfId="0" applyFont="1" applyFill="1" applyAlignment="1" applyProtection="1">
      <alignment vertical="center"/>
      <protection locked="0"/>
    </xf>
    <xf numFmtId="0" fontId="0" fillId="24" borderId="0" xfId="0" applyFont="1" applyFill="1" applyAlignment="1">
      <alignment vertical="center"/>
    </xf>
    <xf numFmtId="176" fontId="17" fillId="24" borderId="1" xfId="15" applyNumberFormat="1" applyFont="1" applyFill="1" applyBorder="1" applyAlignment="1">
      <alignment horizontal="center" vertical="center"/>
    </xf>
    <xf numFmtId="0" fontId="4" fillId="0" borderId="0" xfId="0" applyFont="1" applyAlignment="1">
      <alignment horizontal="center" vertical="center" wrapText="1"/>
    </xf>
    <xf numFmtId="0" fontId="4" fillId="0" borderId="1" xfId="28" applyNumberFormat="1" applyFont="1" applyBorder="1" applyAlignment="1">
      <alignment horizontal="center" vertical="center"/>
    </xf>
    <xf numFmtId="9" fontId="4" fillId="0" borderId="1" xfId="28" applyFont="1" applyBorder="1" applyAlignment="1">
      <alignment horizontal="center" wrapText="1"/>
    </xf>
    <xf numFmtId="9" fontId="4" fillId="19" borderId="1" xfId="28" applyFont="1" applyFill="1" applyBorder="1" applyAlignment="1">
      <alignment horizontal="center" wrapText="1"/>
    </xf>
    <xf numFmtId="172" fontId="32" fillId="25" borderId="4" xfId="10" applyNumberFormat="1" applyFont="1" applyFill="1" applyBorder="1" applyAlignment="1">
      <alignment vertical="center"/>
    </xf>
    <xf numFmtId="172" fontId="0" fillId="0" borderId="0" xfId="0" applyNumberFormat="1" applyFont="1" applyAlignment="1" applyProtection="1">
      <alignment vertical="center"/>
    </xf>
    <xf numFmtId="0" fontId="12" fillId="20" borderId="38"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9"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61" fillId="0" borderId="38" xfId="22" applyFont="1" applyFill="1" applyBorder="1" applyAlignment="1">
      <alignment horizontal="center" vertical="center" wrapText="1"/>
    </xf>
    <xf numFmtId="0" fontId="61" fillId="0" borderId="11" xfId="22" applyFont="1" applyFill="1" applyBorder="1" applyAlignment="1">
      <alignment horizontal="center" vertical="center" wrapText="1"/>
    </xf>
    <xf numFmtId="0" fontId="61" fillId="0" borderId="12" xfId="22" applyFont="1" applyFill="1" applyBorder="1" applyAlignment="1">
      <alignment horizontal="center" vertical="center" wrapText="1"/>
    </xf>
    <xf numFmtId="0" fontId="61" fillId="0" borderId="13" xfId="22" applyFont="1" applyFill="1" applyBorder="1" applyAlignment="1">
      <alignment horizontal="center" vertical="center" wrapText="1"/>
    </xf>
    <xf numFmtId="0" fontId="61" fillId="0" borderId="0" xfId="22" applyFont="1" applyFill="1" applyBorder="1" applyAlignment="1">
      <alignment horizontal="center" vertical="center" wrapText="1"/>
    </xf>
    <xf numFmtId="0" fontId="61" fillId="0" borderId="14" xfId="22" applyFont="1" applyFill="1" applyBorder="1" applyAlignment="1">
      <alignment horizontal="center" vertical="center" wrapText="1"/>
    </xf>
    <xf numFmtId="0" fontId="61" fillId="0" borderId="39" xfId="22" applyFont="1" applyFill="1" applyBorder="1" applyAlignment="1">
      <alignment horizontal="center" vertical="center" wrapText="1"/>
    </xf>
    <xf numFmtId="0" fontId="61" fillId="0" borderId="15" xfId="22" applyFont="1" applyFill="1" applyBorder="1" applyAlignment="1">
      <alignment horizontal="center" vertical="center" wrapText="1"/>
    </xf>
    <xf numFmtId="0" fontId="61" fillId="0" borderId="16" xfId="22" applyFont="1" applyFill="1" applyBorder="1" applyAlignment="1">
      <alignment horizontal="center" vertical="center" wrapText="1"/>
    </xf>
    <xf numFmtId="0" fontId="12" fillId="20" borderId="38" xfId="22" applyFont="1" applyFill="1" applyBorder="1" applyAlignment="1" applyProtection="1">
      <alignment horizontal="left" vertical="center" wrapText="1"/>
    </xf>
    <xf numFmtId="0" fontId="12" fillId="20" borderId="12" xfId="22" applyFont="1" applyFill="1" applyBorder="1" applyAlignment="1" applyProtection="1">
      <alignment horizontal="left" vertical="center" wrapText="1"/>
    </xf>
    <xf numFmtId="0" fontId="12" fillId="20" borderId="13" xfId="22" applyFont="1" applyFill="1" applyBorder="1" applyAlignment="1" applyProtection="1">
      <alignment horizontal="left" vertical="center" wrapText="1"/>
    </xf>
    <xf numFmtId="0" fontId="12" fillId="20" borderId="14" xfId="22" applyFont="1" applyFill="1" applyBorder="1" applyAlignment="1" applyProtection="1">
      <alignment horizontal="left" vertical="center" wrapText="1"/>
    </xf>
    <xf numFmtId="0" fontId="12" fillId="20" borderId="39" xfId="22" applyFont="1" applyFill="1" applyBorder="1" applyAlignment="1" applyProtection="1">
      <alignment horizontal="left" vertical="center" wrapText="1"/>
    </xf>
    <xf numFmtId="0" fontId="12" fillId="20" borderId="16" xfId="22" applyFont="1" applyFill="1" applyBorder="1" applyAlignment="1" applyProtection="1">
      <alignment horizontal="left" vertical="center" wrapText="1"/>
    </xf>
    <xf numFmtId="0" fontId="60" fillId="0" borderId="42" xfId="0" applyFont="1" applyFill="1" applyBorder="1" applyAlignment="1">
      <alignment horizontal="center" vertical="center"/>
    </xf>
    <xf numFmtId="0" fontId="60" fillId="0" borderId="43" xfId="0" applyFont="1" applyFill="1" applyBorder="1" applyAlignment="1">
      <alignment horizontal="center" vertical="center"/>
    </xf>
    <xf numFmtId="0" fontId="60" fillId="0" borderId="44" xfId="0" applyFont="1" applyFill="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Border="1" applyAlignment="1">
      <alignment horizontal="left" vertical="center" wrapText="1"/>
    </xf>
    <xf numFmtId="0" fontId="12" fillId="20" borderId="15" xfId="22" applyFont="1" applyFill="1" applyBorder="1" applyAlignment="1">
      <alignment horizontal="left" vertical="center" wrapText="1"/>
    </xf>
    <xf numFmtId="14" fontId="64" fillId="0" borderId="38" xfId="0" applyNumberFormat="1" applyFont="1" applyFill="1" applyBorder="1" applyAlignment="1">
      <alignment horizontal="center" vertical="center"/>
    </xf>
    <xf numFmtId="0" fontId="64" fillId="0" borderId="12" xfId="0" applyFont="1" applyFill="1" applyBorder="1" applyAlignment="1">
      <alignment horizontal="center" vertical="center"/>
    </xf>
    <xf numFmtId="0" fontId="64" fillId="0" borderId="13" xfId="0" applyFont="1" applyFill="1" applyBorder="1" applyAlignment="1">
      <alignment horizontal="center" vertical="center"/>
    </xf>
    <xf numFmtId="0" fontId="64" fillId="0" borderId="14" xfId="0" applyFont="1" applyFill="1" applyBorder="1" applyAlignment="1">
      <alignment horizontal="center" vertical="center"/>
    </xf>
    <xf numFmtId="0" fontId="64" fillId="0" borderId="39" xfId="0" applyFont="1" applyFill="1" applyBorder="1" applyAlignment="1">
      <alignment horizontal="center" vertical="center"/>
    </xf>
    <xf numFmtId="0" fontId="64" fillId="0" borderId="16" xfId="0" applyFont="1" applyFill="1" applyBorder="1" applyAlignment="1">
      <alignment horizontal="center" vertical="center"/>
    </xf>
    <xf numFmtId="0" fontId="43" fillId="0" borderId="40" xfId="0" applyFont="1" applyFill="1" applyBorder="1" applyAlignment="1">
      <alignment horizontal="center" vertical="center" wrapText="1"/>
    </xf>
    <xf numFmtId="0" fontId="43" fillId="0" borderId="41" xfId="0" applyFont="1" applyFill="1" applyBorder="1" applyAlignment="1">
      <alignment horizontal="center" vertical="center" wrapText="1"/>
    </xf>
    <xf numFmtId="0" fontId="11" fillId="0" borderId="42" xfId="22" applyFont="1" applyFill="1" applyBorder="1" applyAlignment="1" applyProtection="1">
      <alignment horizontal="center" vertical="center" wrapText="1"/>
    </xf>
    <xf numFmtId="0" fontId="11" fillId="0" borderId="43" xfId="22" applyFont="1" applyFill="1" applyBorder="1" applyAlignment="1" applyProtection="1">
      <alignment horizontal="center" vertical="center" wrapText="1"/>
    </xf>
    <xf numFmtId="0" fontId="11" fillId="0" borderId="44" xfId="22" applyFont="1" applyFill="1" applyBorder="1" applyAlignment="1" applyProtection="1">
      <alignment horizontal="center" vertical="center" wrapText="1"/>
    </xf>
    <xf numFmtId="0" fontId="12" fillId="0" borderId="38" xfId="22" applyFont="1" applyFill="1" applyBorder="1" applyAlignment="1" applyProtection="1">
      <alignment horizontal="center" vertical="center"/>
    </xf>
    <xf numFmtId="0" fontId="12" fillId="0" borderId="11" xfId="22" applyFont="1" applyFill="1" applyBorder="1" applyAlignment="1" applyProtection="1">
      <alignment horizontal="center" vertical="center"/>
    </xf>
    <xf numFmtId="0" fontId="12" fillId="0" borderId="12" xfId="22" applyFont="1" applyFill="1" applyBorder="1" applyAlignment="1" applyProtection="1">
      <alignment horizontal="center" vertical="center"/>
    </xf>
    <xf numFmtId="0" fontId="43" fillId="0" borderId="45" xfId="0" applyFont="1" applyFill="1" applyBorder="1" applyAlignment="1">
      <alignment horizontal="center" vertical="center" wrapText="1"/>
    </xf>
    <xf numFmtId="0" fontId="43" fillId="0" borderId="22" xfId="0" applyFont="1" applyFill="1" applyBorder="1" applyAlignment="1">
      <alignment horizontal="center" vertical="center" wrapText="1"/>
    </xf>
    <xf numFmtId="0" fontId="0" fillId="0" borderId="45" xfId="0" applyFont="1" applyFill="1" applyBorder="1" applyAlignment="1">
      <alignment horizontal="center" vertical="center"/>
    </xf>
    <xf numFmtId="0" fontId="0" fillId="0" borderId="22" xfId="0" applyFont="1" applyFill="1" applyBorder="1" applyAlignment="1">
      <alignment horizontal="center" vertical="center"/>
    </xf>
    <xf numFmtId="0" fontId="43" fillId="0" borderId="46" xfId="0" applyFont="1" applyFill="1" applyBorder="1" applyAlignment="1">
      <alignment horizontal="center" vertical="center" wrapText="1"/>
    </xf>
    <xf numFmtId="0" fontId="43" fillId="0" borderId="47" xfId="0" applyFont="1" applyFill="1" applyBorder="1" applyAlignment="1">
      <alignment horizontal="center" vertical="center" wrapText="1"/>
    </xf>
    <xf numFmtId="0" fontId="68" fillId="0" borderId="46" xfId="0" applyFont="1" applyFill="1" applyBorder="1" applyAlignment="1">
      <alignment horizontal="center" vertical="center"/>
    </xf>
    <xf numFmtId="0" fontId="68" fillId="0" borderId="47"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20" fillId="0" borderId="48" xfId="0" applyFont="1" applyFill="1" applyBorder="1" applyAlignment="1">
      <alignment horizontal="left" vertical="center" wrapText="1"/>
    </xf>
    <xf numFmtId="0" fontId="20" fillId="0" borderId="49" xfId="0" applyFont="1" applyFill="1" applyBorder="1" applyAlignment="1">
      <alignment horizontal="left" vertical="center" wrapText="1"/>
    </xf>
    <xf numFmtId="0" fontId="20" fillId="0" borderId="50" xfId="0" applyFont="1" applyFill="1" applyBorder="1" applyAlignment="1">
      <alignment horizontal="left" vertical="center" wrapText="1"/>
    </xf>
    <xf numFmtId="0" fontId="12" fillId="0" borderId="13" xfId="22" applyFont="1" applyFill="1" applyBorder="1" applyAlignment="1" applyProtection="1">
      <alignment horizontal="center" vertical="center"/>
    </xf>
    <xf numFmtId="0" fontId="12" fillId="0" borderId="0" xfId="22" applyFont="1" applyFill="1" applyBorder="1" applyAlignment="1" applyProtection="1">
      <alignment horizontal="center" vertical="center"/>
    </xf>
    <xf numFmtId="0" fontId="12" fillId="0" borderId="14" xfId="22" applyFont="1" applyFill="1" applyBorder="1" applyAlignment="1" applyProtection="1">
      <alignment horizontal="center" vertical="center"/>
    </xf>
    <xf numFmtId="0" fontId="20" fillId="0" borderId="5"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2" fillId="0" borderId="13" xfId="22" applyFont="1" applyFill="1" applyBorder="1" applyAlignment="1" applyProtection="1">
      <alignment horizontal="center" vertical="center" wrapText="1"/>
    </xf>
    <xf numFmtId="0" fontId="12" fillId="0" borderId="0" xfId="22" applyFont="1" applyFill="1" applyBorder="1" applyAlignment="1" applyProtection="1">
      <alignment horizontal="center" vertical="center" wrapText="1"/>
    </xf>
    <xf numFmtId="0" fontId="12" fillId="0" borderId="14" xfId="22" applyFont="1" applyFill="1" applyBorder="1" applyAlignment="1" applyProtection="1">
      <alignment horizontal="center" vertical="center" wrapText="1"/>
    </xf>
    <xf numFmtId="0" fontId="12" fillId="0" borderId="39" xfId="22" applyFont="1" applyFill="1" applyBorder="1" applyAlignment="1" applyProtection="1">
      <alignment horizontal="center" vertical="center" wrapText="1"/>
    </xf>
    <xf numFmtId="0" fontId="12" fillId="0" borderId="15" xfId="22" applyFont="1" applyFill="1" applyBorder="1" applyAlignment="1" applyProtection="1">
      <alignment horizontal="center" vertical="center" wrapText="1"/>
    </xf>
    <xf numFmtId="0" fontId="12" fillId="0" borderId="16" xfId="22" applyFont="1" applyFill="1" applyBorder="1" applyAlignment="1" applyProtection="1">
      <alignment horizontal="center" vertical="center" wrapText="1"/>
    </xf>
    <xf numFmtId="0" fontId="53" fillId="0" borderId="51" xfId="0" applyFont="1" applyBorder="1" applyAlignment="1">
      <alignment horizontal="left" vertical="center" wrapText="1"/>
    </xf>
    <xf numFmtId="0" fontId="53" fillId="0" borderId="19" xfId="0" applyFont="1" applyBorder="1" applyAlignment="1">
      <alignment horizontal="left" vertical="center" wrapText="1"/>
    </xf>
    <xf numFmtId="0" fontId="53" fillId="0" borderId="31" xfId="0" applyFont="1" applyBorder="1" applyAlignment="1">
      <alignment horizontal="left" vertical="center" wrapText="1"/>
    </xf>
    <xf numFmtId="0" fontId="15" fillId="0" borderId="52" xfId="22" applyFont="1" applyFill="1" applyBorder="1" applyAlignment="1">
      <alignment horizontal="center" vertical="center" wrapText="1"/>
    </xf>
    <xf numFmtId="0" fontId="15" fillId="0" borderId="54" xfId="22" applyFont="1" applyFill="1" applyBorder="1" applyAlignment="1">
      <alignment horizontal="center" vertical="center" wrapText="1"/>
    </xf>
    <xf numFmtId="0" fontId="15" fillId="0" borderId="53" xfId="22" applyFont="1" applyFill="1" applyBorder="1" applyAlignment="1">
      <alignment horizontal="center" vertical="center" wrapText="1"/>
    </xf>
    <xf numFmtId="0" fontId="12" fillId="19" borderId="15" xfId="22" applyFont="1" applyFill="1" applyBorder="1" applyAlignment="1" applyProtection="1">
      <alignment horizontal="left" vertical="center" wrapText="1"/>
    </xf>
    <xf numFmtId="0" fontId="12" fillId="20" borderId="52" xfId="22" applyFont="1" applyFill="1" applyBorder="1" applyAlignment="1">
      <alignment horizontal="left" vertical="center" wrapText="1"/>
    </xf>
    <xf numFmtId="0" fontId="12" fillId="20" borderId="53" xfId="22" applyFont="1" applyFill="1" applyBorder="1" applyAlignment="1">
      <alignment horizontal="left" vertical="center" wrapText="1"/>
    </xf>
    <xf numFmtId="0" fontId="56" fillId="0" borderId="52" xfId="22" applyFont="1" applyFill="1" applyBorder="1" applyAlignment="1" applyProtection="1">
      <alignment horizontal="center" vertical="center" wrapText="1"/>
    </xf>
    <xf numFmtId="0" fontId="56" fillId="0" borderId="54" xfId="22" applyFont="1" applyFill="1" applyBorder="1" applyAlignment="1" applyProtection="1">
      <alignment horizontal="center" vertical="center" wrapText="1"/>
    </xf>
    <xf numFmtId="0" fontId="56" fillId="0" borderId="53" xfId="22" applyFont="1" applyFill="1" applyBorder="1" applyAlignment="1" applyProtection="1">
      <alignment horizontal="center" vertical="center" wrapText="1"/>
    </xf>
    <xf numFmtId="0" fontId="12" fillId="20" borderId="52" xfId="22" applyFont="1" applyFill="1" applyBorder="1" applyAlignment="1" applyProtection="1">
      <alignment horizontal="center" vertical="center" wrapText="1"/>
    </xf>
    <xf numFmtId="0" fontId="12" fillId="20" borderId="54" xfId="22" applyFont="1" applyFill="1" applyBorder="1" applyAlignment="1" applyProtection="1">
      <alignment horizontal="center" vertical="center" wrapText="1"/>
    </xf>
    <xf numFmtId="0" fontId="12" fillId="20" borderId="53" xfId="22" applyFont="1" applyFill="1" applyBorder="1" applyAlignment="1" applyProtection="1">
      <alignment horizontal="center" vertical="center" wrapText="1"/>
    </xf>
    <xf numFmtId="0" fontId="54" fillId="0" borderId="52" xfId="28" applyNumberFormat="1" applyFont="1" applyFill="1" applyBorder="1" applyAlignment="1" applyProtection="1">
      <alignment horizontal="center" vertical="center" wrapText="1"/>
    </xf>
    <xf numFmtId="0" fontId="54" fillId="0" borderId="53" xfId="28" applyNumberFormat="1" applyFont="1" applyFill="1" applyBorder="1" applyAlignment="1" applyProtection="1">
      <alignment horizontal="center" vertical="center" wrapText="1"/>
    </xf>
    <xf numFmtId="9" fontId="54" fillId="0" borderId="52" xfId="22" applyNumberFormat="1" applyFont="1" applyFill="1" applyBorder="1" applyAlignment="1" applyProtection="1">
      <alignment horizontal="center" vertical="center" wrapText="1"/>
    </xf>
    <xf numFmtId="9" fontId="54" fillId="0" borderId="53" xfId="22" applyNumberFormat="1" applyFont="1" applyFill="1" applyBorder="1" applyAlignment="1" applyProtection="1">
      <alignment horizontal="center" vertical="center" wrapText="1"/>
    </xf>
    <xf numFmtId="0" fontId="55" fillId="0" borderId="52" xfId="22" applyFont="1" applyFill="1" applyBorder="1" applyAlignment="1">
      <alignment horizontal="center" vertical="center" wrapText="1"/>
    </xf>
    <xf numFmtId="0" fontId="55" fillId="0" borderId="54" xfId="22" applyFont="1" applyFill="1" applyBorder="1" applyAlignment="1">
      <alignment horizontal="center" vertical="center" wrapText="1"/>
    </xf>
    <xf numFmtId="0" fontId="55" fillId="0" borderId="53" xfId="22" applyFont="1" applyFill="1" applyBorder="1" applyAlignment="1">
      <alignment horizontal="center" vertical="center" wrapText="1"/>
    </xf>
    <xf numFmtId="0" fontId="12" fillId="20" borderId="52"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55" fillId="0" borderId="23" xfId="22" applyFont="1" applyFill="1" applyBorder="1" applyAlignment="1">
      <alignment horizontal="center" vertical="center" wrapText="1"/>
    </xf>
    <xf numFmtId="0" fontId="55" fillId="0" borderId="24" xfId="22" applyFont="1" applyFill="1" applyBorder="1" applyAlignment="1">
      <alignment horizontal="center" vertical="center" wrapText="1"/>
    </xf>
    <xf numFmtId="0" fontId="55" fillId="0" borderId="25" xfId="22" applyFont="1" applyFill="1" applyBorder="1" applyAlignment="1">
      <alignment horizontal="center" vertical="center" wrapText="1"/>
    </xf>
    <xf numFmtId="0" fontId="12" fillId="20" borderId="39" xfId="22" applyFont="1" applyFill="1" applyBorder="1" applyAlignment="1" applyProtection="1">
      <alignment horizontal="center" vertical="center" wrapText="1"/>
    </xf>
    <xf numFmtId="0" fontId="12" fillId="20" borderId="15" xfId="22" applyFont="1" applyFill="1" applyBorder="1" applyAlignment="1" applyProtection="1">
      <alignment horizontal="center" vertical="center" wrapText="1"/>
    </xf>
    <xf numFmtId="0" fontId="12" fillId="20" borderId="16" xfId="22" applyFont="1" applyFill="1" applyBorder="1" applyAlignment="1" applyProtection="1">
      <alignment horizontal="center" vertical="center" wrapText="1"/>
    </xf>
    <xf numFmtId="0" fontId="12" fillId="20" borderId="13" xfId="22" applyFont="1" applyFill="1" applyBorder="1" applyAlignment="1" applyProtection="1">
      <alignment horizontal="center" vertical="center" wrapText="1"/>
    </xf>
    <xf numFmtId="0" fontId="12" fillId="20" borderId="0" xfId="22" applyFont="1" applyFill="1" applyBorder="1" applyAlignment="1" applyProtection="1">
      <alignment horizontal="center" vertical="center" wrapText="1"/>
    </xf>
    <xf numFmtId="0" fontId="12" fillId="20" borderId="14" xfId="22" applyFont="1" applyFill="1" applyBorder="1" applyAlignment="1" applyProtection="1">
      <alignment horizontal="center" vertical="center" wrapText="1"/>
    </xf>
    <xf numFmtId="0" fontId="12" fillId="20" borderId="40" xfId="22" applyFont="1" applyFill="1" applyBorder="1" applyAlignment="1" applyProtection="1">
      <alignment horizontal="center" vertical="center" wrapText="1"/>
    </xf>
    <xf numFmtId="0" fontId="12" fillId="20" borderId="41" xfId="22" applyFont="1" applyFill="1" applyBorder="1" applyAlignment="1" applyProtection="1">
      <alignment horizontal="center" vertical="center" wrapText="1"/>
    </xf>
    <xf numFmtId="0" fontId="12" fillId="20" borderId="45" xfId="22" applyFont="1" applyFill="1" applyBorder="1" applyAlignment="1" applyProtection="1">
      <alignment horizontal="center" vertical="center" wrapText="1"/>
    </xf>
    <xf numFmtId="0" fontId="12" fillId="20" borderId="22" xfId="22" applyFont="1" applyFill="1" applyBorder="1" applyAlignment="1" applyProtection="1">
      <alignment horizontal="center" vertical="center" wrapText="1"/>
    </xf>
    <xf numFmtId="0" fontId="12" fillId="20" borderId="1" xfId="22" applyFont="1" applyFill="1" applyBorder="1" applyAlignment="1" applyProtection="1">
      <alignment horizontal="center" vertical="center" wrapText="1"/>
    </xf>
    <xf numFmtId="0" fontId="12" fillId="20" borderId="9" xfId="22" applyFont="1" applyFill="1" applyBorder="1" applyAlignment="1" applyProtection="1">
      <alignment horizontal="center" vertical="center" wrapText="1"/>
    </xf>
    <xf numFmtId="0" fontId="12" fillId="20" borderId="20" xfId="22" applyFont="1" applyFill="1" applyBorder="1" applyAlignment="1" applyProtection="1">
      <alignment horizontal="center" vertical="center" wrapText="1"/>
    </xf>
    <xf numFmtId="0" fontId="12" fillId="20" borderId="3" xfId="22" applyFont="1" applyFill="1" applyBorder="1" applyAlignment="1" applyProtection="1">
      <alignment horizontal="center" vertical="center" wrapText="1"/>
    </xf>
    <xf numFmtId="0" fontId="12" fillId="20" borderId="35" xfId="22" applyFont="1" applyFill="1" applyBorder="1" applyAlignment="1" applyProtection="1">
      <alignment horizontal="center" vertical="center" wrapText="1"/>
    </xf>
    <xf numFmtId="0" fontId="12" fillId="20" borderId="46" xfId="22" applyFont="1" applyFill="1" applyBorder="1" applyAlignment="1" applyProtection="1">
      <alignment horizontal="center" vertical="center" wrapText="1"/>
    </xf>
    <xf numFmtId="0" fontId="12" fillId="20" borderId="47" xfId="22" applyFont="1" applyFill="1" applyBorder="1" applyAlignment="1" applyProtection="1">
      <alignment horizontal="center" vertical="center" wrapText="1"/>
    </xf>
    <xf numFmtId="0" fontId="12" fillId="19" borderId="55" xfId="22" applyFont="1" applyFill="1" applyBorder="1" applyAlignment="1" applyProtection="1">
      <alignment horizontal="center" vertical="center" wrapText="1"/>
    </xf>
    <xf numFmtId="0" fontId="12" fillId="19" borderId="48" xfId="22" applyFont="1" applyFill="1" applyBorder="1" applyAlignment="1" applyProtection="1">
      <alignment horizontal="center" vertical="center" wrapText="1"/>
    </xf>
    <xf numFmtId="0" fontId="12" fillId="19" borderId="49" xfId="22" applyFont="1" applyFill="1" applyBorder="1" applyAlignment="1" applyProtection="1">
      <alignment horizontal="center" vertical="center" wrapText="1"/>
    </xf>
    <xf numFmtId="0" fontId="12" fillId="19" borderId="50" xfId="22" applyFont="1" applyFill="1" applyBorder="1" applyAlignment="1" applyProtection="1">
      <alignment horizontal="center" vertical="center" wrapText="1"/>
    </xf>
    <xf numFmtId="0" fontId="12" fillId="20" borderId="26" xfId="22" applyFont="1" applyFill="1" applyBorder="1" applyAlignment="1" applyProtection="1">
      <alignment horizontal="center" vertical="center" wrapText="1"/>
    </xf>
    <xf numFmtId="0" fontId="12" fillId="20" borderId="6" xfId="22" applyFont="1" applyFill="1" applyBorder="1" applyAlignment="1" applyProtection="1">
      <alignment horizontal="center" vertical="center" wrapText="1"/>
    </xf>
    <xf numFmtId="0" fontId="12" fillId="20" borderId="36" xfId="22" applyFont="1" applyFill="1" applyBorder="1" applyAlignment="1" applyProtection="1">
      <alignment horizontal="center" vertical="center" wrapText="1"/>
    </xf>
    <xf numFmtId="0" fontId="12" fillId="20" borderId="28" xfId="22" applyFont="1" applyFill="1" applyBorder="1" applyAlignment="1" applyProtection="1">
      <alignment horizontal="center" vertical="center" wrapText="1"/>
    </xf>
    <xf numFmtId="0" fontId="12" fillId="20" borderId="2" xfId="22" applyFont="1" applyFill="1" applyBorder="1" applyAlignment="1" applyProtection="1">
      <alignment horizontal="center" vertical="center" wrapText="1"/>
    </xf>
    <xf numFmtId="0" fontId="12" fillId="20" borderId="57" xfId="22" applyFont="1" applyFill="1" applyBorder="1" applyAlignment="1" applyProtection="1">
      <alignment horizontal="center" vertical="center" wrapText="1"/>
    </xf>
    <xf numFmtId="0" fontId="12" fillId="20" borderId="5" xfId="22" applyFont="1" applyFill="1" applyBorder="1" applyAlignment="1" applyProtection="1">
      <alignment horizontal="center" vertical="center" wrapText="1"/>
    </xf>
    <xf numFmtId="3" fontId="12" fillId="0" borderId="36" xfId="22" applyNumberFormat="1" applyFont="1" applyFill="1" applyBorder="1" applyAlignment="1" applyProtection="1">
      <alignment horizontal="center" vertical="center" wrapText="1"/>
    </xf>
    <xf numFmtId="3" fontId="12" fillId="0" borderId="28" xfId="22" applyNumberFormat="1" applyFont="1" applyFill="1" applyBorder="1" applyAlignment="1" applyProtection="1">
      <alignment horizontal="center" vertical="center" wrapText="1"/>
    </xf>
    <xf numFmtId="0" fontId="45" fillId="0" borderId="1" xfId="22" applyFont="1" applyFill="1" applyBorder="1" applyAlignment="1" applyProtection="1">
      <alignment horizontal="left" vertical="center" wrapText="1"/>
    </xf>
    <xf numFmtId="0" fontId="45" fillId="0" borderId="9" xfId="22" applyFont="1" applyFill="1" applyBorder="1" applyAlignment="1" applyProtection="1">
      <alignment horizontal="left" vertical="center" wrapText="1"/>
    </xf>
    <xf numFmtId="0" fontId="12" fillId="0" borderId="55" xfId="22" applyFont="1" applyFill="1" applyBorder="1" applyAlignment="1" applyProtection="1">
      <alignment horizontal="center" vertical="center" wrapText="1"/>
    </xf>
    <xf numFmtId="0" fontId="12" fillId="0" borderId="49" xfId="22" applyFont="1" applyFill="1" applyBorder="1" applyAlignment="1" applyProtection="1">
      <alignment horizontal="center" vertical="center" wrapText="1"/>
    </xf>
    <xf numFmtId="0" fontId="12" fillId="0" borderId="50" xfId="22" applyFont="1" applyFill="1" applyBorder="1" applyAlignment="1" applyProtection="1">
      <alignment horizontal="center" vertical="center" wrapText="1"/>
    </xf>
    <xf numFmtId="0" fontId="12" fillId="20" borderId="8" xfId="22" applyFont="1" applyFill="1" applyBorder="1" applyAlignment="1" applyProtection="1">
      <alignment horizontal="center" vertical="center" wrapText="1"/>
    </xf>
    <xf numFmtId="0" fontId="11" fillId="20" borderId="1" xfId="22" applyFont="1" applyFill="1" applyBorder="1" applyAlignment="1" applyProtection="1">
      <alignment horizontal="center" vertical="center" wrapText="1"/>
    </xf>
    <xf numFmtId="2" fontId="4" fillId="0" borderId="30" xfId="22" applyNumberFormat="1" applyFont="1" applyFill="1" applyBorder="1" applyAlignment="1" applyProtection="1">
      <alignment vertical="center" wrapText="1"/>
    </xf>
    <xf numFmtId="2" fontId="4" fillId="0" borderId="8" xfId="22" applyNumberFormat="1" applyFont="1" applyFill="1" applyBorder="1" applyAlignment="1" applyProtection="1">
      <alignment vertical="center" wrapText="1"/>
    </xf>
    <xf numFmtId="2" fontId="4" fillId="0" borderId="33" xfId="22" applyNumberFormat="1" applyFont="1" applyFill="1" applyBorder="1" applyAlignment="1" applyProtection="1">
      <alignment horizontal="center" vertical="center" wrapText="1"/>
    </xf>
    <xf numFmtId="2" fontId="4" fillId="0" borderId="4" xfId="22" applyNumberFormat="1" applyFont="1" applyFill="1" applyBorder="1" applyAlignment="1" applyProtection="1">
      <alignment horizontal="center" vertical="center" wrapText="1"/>
    </xf>
    <xf numFmtId="9" fontId="11" fillId="0" borderId="1" xfId="22" applyNumberFormat="1" applyFont="1" applyFill="1" applyBorder="1" applyAlignment="1" applyProtection="1">
      <alignment horizontal="left" vertical="top" wrapText="1"/>
    </xf>
    <xf numFmtId="0" fontId="12" fillId="20" borderId="7" xfId="22" applyFont="1" applyFill="1" applyBorder="1" applyAlignment="1" applyProtection="1">
      <alignment horizontal="center" vertical="center" wrapText="1"/>
    </xf>
    <xf numFmtId="9" fontId="31" fillId="0" borderId="36" xfId="30" applyFont="1" applyFill="1" applyBorder="1" applyAlignment="1" applyProtection="1">
      <alignment horizontal="center" vertical="top" wrapText="1"/>
    </xf>
    <xf numFmtId="9" fontId="31" fillId="0" borderId="27" xfId="30" applyFont="1" applyFill="1" applyBorder="1" applyAlignment="1" applyProtection="1">
      <alignment horizontal="center" vertical="top" wrapText="1"/>
    </xf>
    <xf numFmtId="9" fontId="31" fillId="0" borderId="28" xfId="30" applyFont="1" applyFill="1" applyBorder="1" applyAlignment="1" applyProtection="1">
      <alignment horizontal="center" vertical="top" wrapText="1"/>
    </xf>
    <xf numFmtId="9" fontId="31" fillId="0" borderId="60" xfId="30" applyFont="1" applyFill="1" applyBorder="1" applyAlignment="1" applyProtection="1">
      <alignment horizontal="center" vertical="top" wrapText="1"/>
    </xf>
    <xf numFmtId="9" fontId="31" fillId="0" borderId="15" xfId="30" applyFont="1" applyFill="1" applyBorder="1" applyAlignment="1" applyProtection="1">
      <alignment horizontal="center" vertical="top" wrapText="1"/>
    </xf>
    <xf numFmtId="9" fontId="31" fillId="0" borderId="61" xfId="30" applyFont="1" applyFill="1" applyBorder="1" applyAlignment="1" applyProtection="1">
      <alignment horizontal="center" vertical="top" wrapText="1"/>
    </xf>
    <xf numFmtId="9" fontId="31" fillId="0" borderId="36" xfId="30" applyFont="1" applyFill="1" applyBorder="1" applyAlignment="1" applyProtection="1">
      <alignment horizontal="center" vertical="center" wrapText="1"/>
    </xf>
    <xf numFmtId="9" fontId="31" fillId="0" borderId="27" xfId="30" applyFont="1" applyFill="1" applyBorder="1" applyAlignment="1" applyProtection="1">
      <alignment horizontal="center" vertical="center" wrapText="1"/>
    </xf>
    <xf numFmtId="9" fontId="31" fillId="0" borderId="28" xfId="30" applyFont="1" applyFill="1" applyBorder="1" applyAlignment="1" applyProtection="1">
      <alignment horizontal="center" vertical="center" wrapText="1"/>
    </xf>
    <xf numFmtId="9" fontId="31" fillId="0" borderId="60" xfId="30" applyFont="1" applyFill="1" applyBorder="1" applyAlignment="1" applyProtection="1">
      <alignment horizontal="center" vertical="center" wrapText="1"/>
    </xf>
    <xf numFmtId="9" fontId="31" fillId="0" borderId="15" xfId="30" applyFont="1" applyFill="1" applyBorder="1" applyAlignment="1" applyProtection="1">
      <alignment horizontal="center" vertical="center" wrapText="1"/>
    </xf>
    <xf numFmtId="9" fontId="31" fillId="0" borderId="61" xfId="30" applyFont="1" applyFill="1" applyBorder="1" applyAlignment="1" applyProtection="1">
      <alignment horizontal="center" vertical="center" wrapText="1"/>
    </xf>
    <xf numFmtId="9" fontId="4" fillId="0" borderId="36" xfId="30" applyFont="1" applyFill="1" applyBorder="1" applyAlignment="1" applyProtection="1">
      <alignment horizontal="center" vertical="top" wrapText="1"/>
    </xf>
    <xf numFmtId="9" fontId="4" fillId="0" borderId="27" xfId="30" applyFont="1" applyFill="1" applyBorder="1" applyAlignment="1" applyProtection="1">
      <alignment horizontal="center" vertical="top" wrapText="1"/>
    </xf>
    <xf numFmtId="9" fontId="4" fillId="0" borderId="62" xfId="30" applyFont="1" applyFill="1" applyBorder="1" applyAlignment="1" applyProtection="1">
      <alignment horizontal="center" vertical="top" wrapText="1"/>
    </xf>
    <xf numFmtId="9" fontId="4" fillId="0" borderId="60" xfId="30" applyFont="1" applyFill="1" applyBorder="1" applyAlignment="1" applyProtection="1">
      <alignment horizontal="center" vertical="top" wrapText="1"/>
    </xf>
    <xf numFmtId="9" fontId="4" fillId="0" borderId="15" xfId="30" applyFont="1" applyFill="1" applyBorder="1" applyAlignment="1" applyProtection="1">
      <alignment horizontal="center" vertical="top" wrapText="1"/>
    </xf>
    <xf numFmtId="9" fontId="4" fillId="0" borderId="16" xfId="30" applyFont="1" applyFill="1" applyBorder="1" applyAlignment="1" applyProtection="1">
      <alignment horizontal="center" vertical="top" wrapText="1"/>
    </xf>
    <xf numFmtId="0" fontId="12" fillId="20" borderId="55" xfId="22" applyFont="1" applyFill="1" applyBorder="1" applyAlignment="1" applyProtection="1">
      <alignment horizontal="center" vertical="center" wrapText="1"/>
    </xf>
    <xf numFmtId="0" fontId="12" fillId="20" borderId="63" xfId="22" applyFont="1" applyFill="1" applyBorder="1" applyAlignment="1" applyProtection="1">
      <alignment horizontal="center" vertical="center" wrapText="1"/>
    </xf>
    <xf numFmtId="0" fontId="12" fillId="20" borderId="4" xfId="22" applyFont="1" applyFill="1" applyBorder="1" applyAlignment="1" applyProtection="1">
      <alignment horizontal="center" vertical="center" wrapText="1"/>
    </xf>
    <xf numFmtId="0" fontId="12" fillId="20" borderId="49" xfId="22" applyFont="1" applyFill="1" applyBorder="1" applyAlignment="1" applyProtection="1">
      <alignment horizontal="center" vertical="center" wrapText="1"/>
    </xf>
    <xf numFmtId="0" fontId="12" fillId="20" borderId="56" xfId="22" applyFont="1" applyFill="1" applyBorder="1" applyAlignment="1" applyProtection="1">
      <alignment horizontal="center" vertical="center" wrapText="1"/>
    </xf>
    <xf numFmtId="0" fontId="12" fillId="20" borderId="58" xfId="22" applyFont="1" applyFill="1" applyBorder="1" applyAlignment="1" applyProtection="1">
      <alignment horizontal="center" vertical="center" wrapText="1"/>
    </xf>
    <xf numFmtId="0" fontId="4" fillId="0" borderId="18" xfId="22" applyFont="1" applyFill="1" applyBorder="1" applyAlignment="1" applyProtection="1">
      <alignment horizontal="center" vertical="center" wrapText="1"/>
    </xf>
    <xf numFmtId="0" fontId="4" fillId="0" borderId="59" xfId="22" applyFont="1" applyFill="1" applyBorder="1" applyAlignment="1" applyProtection="1">
      <alignment horizontal="center" vertical="center" wrapText="1"/>
    </xf>
    <xf numFmtId="9" fontId="3" fillId="0" borderId="10" xfId="22" applyNumberFormat="1" applyFont="1" applyFill="1" applyBorder="1" applyAlignment="1" applyProtection="1">
      <alignment horizontal="center" vertical="center" wrapText="1"/>
    </xf>
    <xf numFmtId="9" fontId="3" fillId="0" borderId="37" xfId="22" applyNumberFormat="1" applyFont="1" applyFill="1" applyBorder="1" applyAlignment="1" applyProtection="1">
      <alignment horizontal="center" vertical="center" wrapText="1"/>
    </xf>
    <xf numFmtId="0" fontId="12" fillId="20" borderId="55" xfId="22" applyFont="1" applyFill="1" applyBorder="1" applyAlignment="1">
      <alignment horizontal="center" vertical="center" wrapText="1"/>
    </xf>
    <xf numFmtId="0" fontId="12" fillId="20" borderId="56" xfId="22" applyFont="1" applyFill="1" applyBorder="1" applyAlignment="1">
      <alignment horizontal="center" vertical="center" wrapText="1"/>
    </xf>
    <xf numFmtId="0" fontId="67" fillId="0" borderId="46" xfId="0" applyFont="1" applyFill="1" applyBorder="1" applyAlignment="1">
      <alignment horizontal="center" vertical="center"/>
    </xf>
    <xf numFmtId="0" fontId="67" fillId="0" borderId="47" xfId="0" applyFont="1" applyFill="1" applyBorder="1" applyAlignment="1">
      <alignment horizontal="center" vertical="center"/>
    </xf>
    <xf numFmtId="0" fontId="44" fillId="21" borderId="1" xfId="22" applyFont="1" applyFill="1" applyBorder="1" applyAlignment="1" applyProtection="1">
      <alignment horizontal="left" vertical="center" wrapText="1"/>
    </xf>
    <xf numFmtId="0" fontId="44" fillId="21" borderId="9" xfId="22" applyFont="1" applyFill="1" applyBorder="1" applyAlignment="1" applyProtection="1">
      <alignment horizontal="left" vertical="center" wrapText="1"/>
    </xf>
    <xf numFmtId="0" fontId="12" fillId="20" borderId="8"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1" fillId="0" borderId="52" xfId="22" applyFont="1" applyBorder="1" applyAlignment="1">
      <alignment horizontal="center" vertical="center" wrapText="1"/>
    </xf>
    <xf numFmtId="0" fontId="11" fillId="0" borderId="54" xfId="22" applyFont="1" applyBorder="1" applyAlignment="1">
      <alignment horizontal="center" vertical="center" wrapText="1"/>
    </xf>
    <xf numFmtId="0" fontId="11" fillId="0" borderId="53" xfId="22" applyFont="1" applyBorder="1" applyAlignment="1">
      <alignment horizontal="center" vertical="center" wrapText="1"/>
    </xf>
    <xf numFmtId="9" fontId="11" fillId="0" borderId="36" xfId="30" applyFont="1" applyFill="1" applyBorder="1" applyAlignment="1" applyProtection="1">
      <alignment horizontal="center" vertical="center" wrapText="1"/>
    </xf>
    <xf numFmtId="9" fontId="11" fillId="0" borderId="27" xfId="30" applyFont="1" applyFill="1" applyBorder="1" applyAlignment="1" applyProtection="1">
      <alignment horizontal="center" vertical="center" wrapText="1"/>
    </xf>
    <xf numFmtId="9" fontId="11" fillId="0" borderId="28" xfId="30" applyFont="1" applyFill="1" applyBorder="1" applyAlignment="1" applyProtection="1">
      <alignment horizontal="center" vertical="center" wrapText="1"/>
    </xf>
    <xf numFmtId="9" fontId="11" fillId="0" borderId="60" xfId="30" applyFont="1" applyFill="1" applyBorder="1" applyAlignment="1" applyProtection="1">
      <alignment horizontal="center" vertical="center" wrapText="1"/>
    </xf>
    <xf numFmtId="9" fontId="11" fillId="0" borderId="15" xfId="30" applyFont="1" applyFill="1" applyBorder="1" applyAlignment="1" applyProtection="1">
      <alignment horizontal="center" vertical="center" wrapText="1"/>
    </xf>
    <xf numFmtId="9" fontId="11" fillId="0" borderId="61" xfId="30" applyFont="1" applyFill="1" applyBorder="1" applyAlignment="1" applyProtection="1">
      <alignment horizontal="center" vertical="center" wrapText="1"/>
    </xf>
    <xf numFmtId="9" fontId="4" fillId="0" borderId="36" xfId="30" applyFont="1" applyFill="1" applyBorder="1" applyAlignment="1" applyProtection="1">
      <alignment horizontal="center" vertical="center" wrapText="1"/>
    </xf>
    <xf numFmtId="9" fontId="4" fillId="0" borderId="27" xfId="30" applyFont="1" applyFill="1" applyBorder="1" applyAlignment="1" applyProtection="1">
      <alignment horizontal="center" vertical="center" wrapText="1"/>
    </xf>
    <xf numFmtId="9" fontId="4" fillId="0" borderId="62" xfId="30" applyFont="1" applyFill="1" applyBorder="1" applyAlignment="1" applyProtection="1">
      <alignment horizontal="center" vertical="center" wrapText="1"/>
    </xf>
    <xf numFmtId="9" fontId="4" fillId="0" borderId="60" xfId="30" applyFont="1" applyFill="1" applyBorder="1" applyAlignment="1" applyProtection="1">
      <alignment horizontal="center" vertical="center" wrapText="1"/>
    </xf>
    <xf numFmtId="9" fontId="4" fillId="0" borderId="15" xfId="30" applyFont="1" applyFill="1" applyBorder="1" applyAlignment="1" applyProtection="1">
      <alignment horizontal="center" vertical="center" wrapText="1"/>
    </xf>
    <xf numFmtId="9" fontId="4" fillId="0" borderId="16" xfId="30" applyFont="1" applyFill="1" applyBorder="1" applyAlignment="1" applyProtection="1">
      <alignment horizontal="center" vertical="center" wrapText="1"/>
    </xf>
    <xf numFmtId="2" fontId="11" fillId="0" borderId="18" xfId="22" applyNumberFormat="1" applyFont="1" applyFill="1" applyBorder="1" applyAlignment="1" applyProtection="1">
      <alignment horizontal="center" vertical="center" wrapText="1"/>
    </xf>
    <xf numFmtId="2" fontId="11" fillId="0" borderId="30" xfId="22" applyNumberFormat="1" applyFont="1" applyFill="1" applyBorder="1" applyAlignment="1" applyProtection="1">
      <alignment horizontal="center" vertical="center" wrapText="1"/>
    </xf>
    <xf numFmtId="2" fontId="11" fillId="0" borderId="33" xfId="22" applyNumberFormat="1" applyFont="1" applyFill="1" applyBorder="1" applyAlignment="1" applyProtection="1">
      <alignment horizontal="center" vertical="center" wrapText="1"/>
    </xf>
    <xf numFmtId="2" fontId="11" fillId="0" borderId="4" xfId="22" applyNumberFormat="1" applyFont="1" applyFill="1" applyBorder="1" applyAlignment="1" applyProtection="1">
      <alignment horizontal="center" vertical="center" wrapText="1"/>
    </xf>
    <xf numFmtId="2" fontId="11" fillId="0" borderId="10" xfId="22" applyNumberFormat="1" applyFont="1" applyFill="1" applyBorder="1" applyAlignment="1" applyProtection="1">
      <alignment horizontal="center" vertical="center" wrapText="1"/>
    </xf>
    <xf numFmtId="2" fontId="11" fillId="0" borderId="30" xfId="22" applyNumberFormat="1" applyFont="1" applyFill="1" applyBorder="1" applyAlignment="1" applyProtection="1">
      <alignment vertical="center" wrapText="1"/>
    </xf>
    <xf numFmtId="2" fontId="11" fillId="0" borderId="8" xfId="22" applyNumberFormat="1" applyFont="1" applyFill="1" applyBorder="1" applyAlignment="1" applyProtection="1">
      <alignment vertical="center" wrapText="1"/>
    </xf>
    <xf numFmtId="0" fontId="12" fillId="0" borderId="18" xfId="22" applyFont="1" applyFill="1" applyBorder="1" applyAlignment="1" applyProtection="1">
      <alignment horizontal="center" vertical="center" wrapText="1"/>
    </xf>
    <xf numFmtId="0" fontId="12" fillId="0" borderId="59" xfId="22" applyFont="1" applyFill="1" applyBorder="1" applyAlignment="1" applyProtection="1">
      <alignment horizontal="center" vertical="center" wrapText="1"/>
    </xf>
    <xf numFmtId="9" fontId="45" fillId="0" borderId="36" xfId="30" applyFont="1" applyFill="1" applyBorder="1" applyAlignment="1" applyProtection="1">
      <alignment horizontal="center" vertical="center" wrapText="1"/>
    </xf>
    <xf numFmtId="9" fontId="45" fillId="0" borderId="27" xfId="30" applyFont="1" applyFill="1" applyBorder="1" applyAlignment="1" applyProtection="1">
      <alignment horizontal="center" vertical="center" wrapText="1"/>
    </xf>
    <xf numFmtId="9" fontId="45" fillId="0" borderId="28" xfId="30" applyFont="1" applyFill="1" applyBorder="1" applyAlignment="1" applyProtection="1">
      <alignment horizontal="center" vertical="center" wrapText="1"/>
    </xf>
    <xf numFmtId="9" fontId="45" fillId="0" borderId="60" xfId="30" applyFont="1" applyFill="1" applyBorder="1" applyAlignment="1" applyProtection="1">
      <alignment horizontal="center" vertical="center" wrapText="1"/>
    </xf>
    <xf numFmtId="9" fontId="45" fillId="0" borderId="15" xfId="30" applyFont="1" applyFill="1" applyBorder="1" applyAlignment="1" applyProtection="1">
      <alignment horizontal="center" vertical="center" wrapText="1"/>
    </xf>
    <xf numFmtId="9" fontId="45" fillId="0" borderId="61" xfId="30" applyFont="1" applyFill="1" applyBorder="1" applyAlignment="1" applyProtection="1">
      <alignment horizontal="center" vertical="center" wrapText="1"/>
    </xf>
    <xf numFmtId="0" fontId="12" fillId="19" borderId="2" xfId="22" applyFont="1" applyFill="1" applyBorder="1" applyAlignment="1" applyProtection="1">
      <alignment horizontal="center" vertical="center" wrapText="1"/>
    </xf>
    <xf numFmtId="0" fontId="12" fillId="19" borderId="5" xfId="22" applyFont="1" applyFill="1" applyBorder="1" applyAlignment="1" applyProtection="1">
      <alignment horizontal="center" vertical="center" wrapText="1"/>
    </xf>
    <xf numFmtId="0" fontId="12" fillId="0" borderId="2" xfId="22" applyFont="1" applyFill="1" applyBorder="1" applyAlignment="1" applyProtection="1">
      <alignment horizontal="center" vertical="center" wrapText="1"/>
    </xf>
    <xf numFmtId="0" fontId="12" fillId="0" borderId="22" xfId="22" applyFont="1" applyFill="1" applyBorder="1" applyAlignment="1" applyProtection="1">
      <alignment horizontal="center" vertical="center" wrapText="1"/>
    </xf>
    <xf numFmtId="171" fontId="12" fillId="19" borderId="2" xfId="17" applyNumberFormat="1" applyFont="1" applyFill="1" applyBorder="1" applyAlignment="1" applyProtection="1">
      <alignment horizontal="center" vertical="center" wrapText="1"/>
    </xf>
    <xf numFmtId="171" fontId="12" fillId="19" borderId="5" xfId="17" applyNumberFormat="1" applyFont="1" applyFill="1" applyBorder="1" applyAlignment="1" applyProtection="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48" fillId="0" borderId="51" xfId="0" applyFont="1" applyBorder="1" applyAlignment="1">
      <alignment horizontal="left" vertical="center" wrapText="1"/>
    </xf>
    <xf numFmtId="0" fontId="48" fillId="0" borderId="19" xfId="0" applyFont="1" applyBorder="1" applyAlignment="1">
      <alignment horizontal="left" vertical="center" wrapText="1"/>
    </xf>
    <xf numFmtId="0" fontId="48" fillId="0" borderId="31" xfId="0" applyFont="1" applyBorder="1" applyAlignment="1">
      <alignment horizontal="left" vertical="center" wrapText="1"/>
    </xf>
    <xf numFmtId="0" fontId="12" fillId="20" borderId="38"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Border="1" applyAlignment="1">
      <alignment horizontal="center" vertical="center" wrapText="1"/>
    </xf>
    <xf numFmtId="0" fontId="12" fillId="20" borderId="14" xfId="22" applyFont="1" applyFill="1" applyBorder="1" applyAlignment="1">
      <alignment horizontal="center" vertical="center" wrapText="1"/>
    </xf>
    <xf numFmtId="0" fontId="12" fillId="20" borderId="39"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0" borderId="23" xfId="22" applyFont="1" applyFill="1" applyBorder="1" applyAlignment="1">
      <alignment horizontal="center" vertical="center" wrapText="1"/>
    </xf>
    <xf numFmtId="0" fontId="12" fillId="0" borderId="24" xfId="22" applyFont="1" applyFill="1" applyBorder="1" applyAlignment="1">
      <alignment horizontal="center" vertical="center" wrapText="1"/>
    </xf>
    <xf numFmtId="0" fontId="12" fillId="0" borderId="25" xfId="22" applyFont="1" applyFill="1" applyBorder="1" applyAlignment="1">
      <alignment horizontal="center" vertical="center" wrapText="1"/>
    </xf>
    <xf numFmtId="0" fontId="12" fillId="0" borderId="38" xfId="22" applyFont="1" applyFill="1" applyBorder="1" applyAlignment="1">
      <alignment horizontal="center" vertical="center" wrapText="1"/>
    </xf>
    <xf numFmtId="0" fontId="12" fillId="0" borderId="11" xfId="22" applyFont="1" applyFill="1" applyBorder="1" applyAlignment="1">
      <alignment horizontal="center" vertical="center" wrapText="1"/>
    </xf>
    <xf numFmtId="0" fontId="12" fillId="0" borderId="12" xfId="22" applyFont="1" applyFill="1" applyBorder="1" applyAlignment="1">
      <alignment horizontal="center" vertical="center" wrapText="1"/>
    </xf>
    <xf numFmtId="0" fontId="12" fillId="0" borderId="13" xfId="22" applyFont="1" applyFill="1" applyBorder="1" applyAlignment="1">
      <alignment horizontal="center" vertical="center" wrapText="1"/>
    </xf>
    <xf numFmtId="0" fontId="12" fillId="0" borderId="0" xfId="22" applyFont="1" applyFill="1" applyBorder="1" applyAlignment="1">
      <alignment horizontal="center" vertical="center" wrapText="1"/>
    </xf>
    <xf numFmtId="0" fontId="12" fillId="0" borderId="14" xfId="22" applyFont="1" applyFill="1" applyBorder="1" applyAlignment="1">
      <alignment horizontal="center" vertical="center" wrapText="1"/>
    </xf>
    <xf numFmtId="0" fontId="12" fillId="0" borderId="39" xfId="22" applyFont="1" applyFill="1" applyBorder="1" applyAlignment="1">
      <alignment horizontal="center" vertical="center" wrapText="1"/>
    </xf>
    <xf numFmtId="0" fontId="12" fillId="0" borderId="15" xfId="22" applyFont="1" applyFill="1" applyBorder="1" applyAlignment="1">
      <alignment horizontal="center" vertical="center" wrapText="1"/>
    </xf>
    <xf numFmtId="0" fontId="12" fillId="0" borderId="16" xfId="22" applyFont="1" applyFill="1" applyBorder="1" applyAlignment="1">
      <alignment horizontal="center" vertical="center" wrapText="1"/>
    </xf>
    <xf numFmtId="0" fontId="12" fillId="0" borderId="48" xfId="0" applyFont="1" applyFill="1" applyBorder="1" applyAlignment="1">
      <alignment horizontal="left" vertical="center" wrapText="1"/>
    </xf>
    <xf numFmtId="0" fontId="12" fillId="0" borderId="49" xfId="0" applyFont="1" applyFill="1" applyBorder="1" applyAlignment="1">
      <alignment horizontal="left" vertical="center" wrapText="1"/>
    </xf>
    <xf numFmtId="0" fontId="12" fillId="0" borderId="50" xfId="0" applyFont="1" applyFill="1" applyBorder="1" applyAlignment="1">
      <alignment horizontal="left" vertical="center" wrapText="1"/>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2" fontId="11" fillId="0" borderId="18" xfId="22" applyNumberFormat="1" applyFont="1" applyFill="1" applyBorder="1" applyAlignment="1" applyProtection="1">
      <alignment vertical="center" wrapText="1"/>
    </xf>
    <xf numFmtId="0" fontId="0" fillId="0" borderId="59" xfId="0" applyFont="1" applyFill="1" applyBorder="1" applyAlignment="1">
      <alignment vertical="center" wrapText="1"/>
    </xf>
    <xf numFmtId="0" fontId="12" fillId="2" borderId="13" xfId="22" applyFont="1" applyFill="1" applyBorder="1" applyAlignment="1" applyProtection="1">
      <alignment horizontal="center" vertical="center" wrapText="1"/>
    </xf>
    <xf numFmtId="0" fontId="12" fillId="19" borderId="0" xfId="22" applyFont="1" applyFill="1" applyBorder="1" applyAlignment="1" applyProtection="1">
      <alignment horizontal="center" vertical="center" wrapText="1"/>
    </xf>
    <xf numFmtId="0" fontId="12" fillId="20" borderId="23" xfId="22" applyFont="1" applyFill="1" applyBorder="1" applyAlignment="1" applyProtection="1">
      <alignment horizontal="center" vertical="center" wrapText="1"/>
    </xf>
    <xf numFmtId="0" fontId="12" fillId="20" borderId="24" xfId="22" applyFont="1" applyFill="1" applyBorder="1" applyAlignment="1" applyProtection="1">
      <alignment horizontal="center" vertical="center" wrapText="1"/>
    </xf>
    <xf numFmtId="0" fontId="12" fillId="20" borderId="25" xfId="22" applyFont="1" applyFill="1" applyBorder="1" applyAlignment="1" applyProtection="1">
      <alignment horizontal="center" vertical="center" wrapText="1"/>
    </xf>
    <xf numFmtId="9" fontId="12" fillId="0" borderId="52" xfId="22" applyNumberFormat="1" applyFont="1" applyFill="1" applyBorder="1" applyAlignment="1" applyProtection="1">
      <alignment horizontal="center" vertical="center" wrapText="1"/>
    </xf>
    <xf numFmtId="9" fontId="12" fillId="0" borderId="53" xfId="22" applyNumberFormat="1" applyFont="1" applyFill="1" applyBorder="1" applyAlignment="1" applyProtection="1">
      <alignment horizontal="center" vertical="center" wrapText="1"/>
    </xf>
    <xf numFmtId="171" fontId="12" fillId="19" borderId="2" xfId="17" applyNumberFormat="1" applyFont="1" applyFill="1" applyBorder="1" applyAlignment="1" applyProtection="1">
      <alignment horizontal="center" vertical="center"/>
    </xf>
    <xf numFmtId="171" fontId="12" fillId="19" borderId="5" xfId="17" applyNumberFormat="1" applyFont="1" applyFill="1" applyBorder="1" applyAlignment="1" applyProtection="1">
      <alignment horizontal="center" vertical="center"/>
    </xf>
    <xf numFmtId="9" fontId="45" fillId="0" borderId="36" xfId="22" applyNumberFormat="1" applyFont="1" applyFill="1" applyBorder="1" applyAlignment="1" applyProtection="1">
      <alignment horizontal="left" vertical="center" wrapText="1"/>
    </xf>
    <xf numFmtId="9" fontId="45" fillId="0" borderId="27" xfId="22" applyNumberFormat="1" applyFont="1" applyFill="1" applyBorder="1" applyAlignment="1" applyProtection="1">
      <alignment horizontal="left" vertical="center" wrapText="1"/>
    </xf>
    <xf numFmtId="9" fontId="45" fillId="0" borderId="62" xfId="22" applyNumberFormat="1" applyFont="1" applyFill="1" applyBorder="1" applyAlignment="1" applyProtection="1">
      <alignment horizontal="left" vertical="center" wrapText="1"/>
    </xf>
    <xf numFmtId="9" fontId="45" fillId="0" borderId="65" xfId="22" applyNumberFormat="1" applyFont="1" applyFill="1" applyBorder="1" applyAlignment="1" applyProtection="1">
      <alignment horizontal="left" vertical="center" wrapText="1"/>
    </xf>
    <xf numFmtId="9" fontId="45" fillId="0" borderId="0" xfId="22" applyNumberFormat="1" applyFont="1" applyFill="1" applyBorder="1" applyAlignment="1" applyProtection="1">
      <alignment horizontal="left" vertical="center" wrapText="1"/>
    </xf>
    <xf numFmtId="9" fontId="45" fillId="0" borderId="14" xfId="22" applyNumberFormat="1" applyFont="1" applyFill="1" applyBorder="1" applyAlignment="1" applyProtection="1">
      <alignment horizontal="left" vertical="center" wrapText="1"/>
    </xf>
    <xf numFmtId="0" fontId="49" fillId="0" borderId="42" xfId="0" applyFont="1" applyFill="1" applyBorder="1" applyAlignment="1">
      <alignment horizontal="center" vertical="center"/>
    </xf>
    <xf numFmtId="0" fontId="49" fillId="0" borderId="44" xfId="0" applyFont="1" applyFill="1" applyBorder="1" applyAlignment="1">
      <alignment horizontal="center" vertical="center"/>
    </xf>
    <xf numFmtId="2" fontId="11" fillId="0" borderId="37" xfId="22" applyNumberFormat="1" applyFont="1" applyFill="1" applyBorder="1" applyAlignment="1" applyProtection="1">
      <alignment horizontal="center" vertical="center" wrapText="1"/>
    </xf>
    <xf numFmtId="0" fontId="11" fillId="0" borderId="52" xfId="22" applyFont="1" applyFill="1" applyBorder="1" applyAlignment="1" applyProtection="1">
      <alignment horizontal="center" vertical="center" wrapText="1"/>
    </xf>
    <xf numFmtId="0" fontId="11" fillId="0" borderId="54" xfId="22" applyFont="1" applyFill="1" applyBorder="1" applyAlignment="1" applyProtection="1">
      <alignment horizontal="center" vertical="center" wrapText="1"/>
    </xf>
    <xf numFmtId="0" fontId="11" fillId="0" borderId="53" xfId="22" applyFont="1" applyFill="1" applyBorder="1" applyAlignment="1" applyProtection="1">
      <alignment horizontal="center" vertical="center" wrapText="1"/>
    </xf>
    <xf numFmtId="9" fontId="45" fillId="0" borderId="36" xfId="22" applyNumberFormat="1" applyFont="1" applyFill="1" applyBorder="1" applyAlignment="1" applyProtection="1">
      <alignment horizontal="center" vertical="center" wrapText="1"/>
    </xf>
    <xf numFmtId="9" fontId="45" fillId="0" borderId="27" xfId="22" applyNumberFormat="1" applyFont="1" applyFill="1" applyBorder="1" applyAlignment="1" applyProtection="1">
      <alignment horizontal="center" vertical="center" wrapText="1"/>
    </xf>
    <xf numFmtId="9" fontId="45" fillId="0" borderId="62" xfId="22" applyNumberFormat="1" applyFont="1" applyFill="1" applyBorder="1" applyAlignment="1" applyProtection="1">
      <alignment horizontal="center" vertical="center" wrapText="1"/>
    </xf>
    <xf numFmtId="9" fontId="45" fillId="0" borderId="60" xfId="22" applyNumberFormat="1" applyFont="1" applyFill="1" applyBorder="1" applyAlignment="1" applyProtection="1">
      <alignment horizontal="center" vertical="center" wrapText="1"/>
    </xf>
    <xf numFmtId="9" fontId="45" fillId="0" borderId="15" xfId="22" applyNumberFormat="1" applyFont="1" applyFill="1" applyBorder="1" applyAlignment="1" applyProtection="1">
      <alignment horizontal="center" vertical="center" wrapText="1"/>
    </xf>
    <xf numFmtId="9" fontId="45" fillId="0" borderId="16" xfId="22" applyNumberFormat="1" applyFont="1" applyFill="1" applyBorder="1" applyAlignment="1" applyProtection="1">
      <alignment horizontal="center" vertical="center" wrapText="1"/>
    </xf>
    <xf numFmtId="9" fontId="45" fillId="0" borderId="65" xfId="22" applyNumberFormat="1" applyFont="1" applyFill="1" applyBorder="1" applyAlignment="1" applyProtection="1">
      <alignment horizontal="center" vertical="center" wrapText="1"/>
    </xf>
    <xf numFmtId="9" fontId="45" fillId="0" borderId="0" xfId="22" applyNumberFormat="1" applyFont="1" applyFill="1" applyBorder="1" applyAlignment="1" applyProtection="1">
      <alignment horizontal="center" vertical="center" wrapText="1"/>
    </xf>
    <xf numFmtId="9" fontId="45" fillId="0" borderId="14" xfId="22" applyNumberFormat="1" applyFont="1" applyFill="1" applyBorder="1" applyAlignment="1" applyProtection="1">
      <alignment horizontal="center" vertical="center" wrapText="1"/>
    </xf>
    <xf numFmtId="0" fontId="12" fillId="0" borderId="52" xfId="22" applyFont="1" applyFill="1" applyBorder="1" applyAlignment="1">
      <alignment horizontal="center" vertical="center" wrapText="1"/>
    </xf>
    <xf numFmtId="0" fontId="12" fillId="0" borderId="54" xfId="22" applyFont="1" applyFill="1" applyBorder="1" applyAlignment="1">
      <alignment horizontal="center" vertical="center" wrapText="1"/>
    </xf>
    <xf numFmtId="0" fontId="12" fillId="0" borderId="53" xfId="22" applyFont="1" applyFill="1" applyBorder="1" applyAlignment="1">
      <alignment horizontal="center" vertical="center" wrapText="1"/>
    </xf>
    <xf numFmtId="9" fontId="45" fillId="0" borderId="62" xfId="30" applyFont="1" applyFill="1" applyBorder="1" applyAlignment="1" applyProtection="1">
      <alignment horizontal="center" vertical="center" wrapText="1"/>
    </xf>
    <xf numFmtId="9" fontId="45" fillId="0" borderId="16" xfId="30" applyFont="1" applyFill="1" applyBorder="1" applyAlignment="1" applyProtection="1">
      <alignment horizontal="center" vertical="center" wrapText="1"/>
    </xf>
    <xf numFmtId="0" fontId="12" fillId="0" borderId="57" xfId="22" applyFont="1" applyFill="1" applyBorder="1" applyAlignment="1" applyProtection="1">
      <alignment horizontal="center" vertical="center" wrapText="1"/>
    </xf>
    <xf numFmtId="0" fontId="12" fillId="0" borderId="5" xfId="22" applyFont="1" applyFill="1" applyBorder="1" applyAlignment="1" applyProtection="1">
      <alignment horizontal="center" vertical="center" wrapText="1"/>
    </xf>
    <xf numFmtId="0" fontId="12" fillId="19" borderId="6" xfId="22" applyFont="1" applyFill="1" applyBorder="1" applyAlignment="1" applyProtection="1">
      <alignment horizontal="center" vertical="center" wrapText="1"/>
    </xf>
    <xf numFmtId="0" fontId="12" fillId="19" borderId="3" xfId="22" applyFont="1" applyFill="1" applyBorder="1" applyAlignment="1" applyProtection="1">
      <alignment horizontal="center" vertical="center" wrapText="1"/>
    </xf>
    <xf numFmtId="0" fontId="12" fillId="19" borderId="35" xfId="22" applyFont="1" applyFill="1" applyBorder="1" applyAlignment="1" applyProtection="1">
      <alignment horizontal="center" vertical="center" wrapText="1"/>
    </xf>
    <xf numFmtId="0" fontId="12" fillId="0" borderId="10" xfId="22" applyFont="1" applyFill="1" applyBorder="1" applyAlignment="1" applyProtection="1">
      <alignment horizontal="center" vertical="center" wrapText="1"/>
    </xf>
    <xf numFmtId="0" fontId="12" fillId="0" borderId="37" xfId="22" applyFont="1" applyFill="1" applyBorder="1" applyAlignment="1" applyProtection="1">
      <alignment horizontal="center" vertical="center" wrapText="1"/>
    </xf>
    <xf numFmtId="0" fontId="12" fillId="19" borderId="20" xfId="22" applyFont="1" applyFill="1" applyBorder="1" applyAlignment="1" applyProtection="1">
      <alignment horizontal="center" vertical="center" wrapText="1"/>
    </xf>
    <xf numFmtId="0" fontId="12" fillId="19" borderId="7" xfId="22" applyFont="1" applyFill="1" applyBorder="1" applyAlignment="1" applyProtection="1">
      <alignment horizontal="center" vertical="center" wrapText="1"/>
    </xf>
    <xf numFmtId="0" fontId="49" fillId="0" borderId="38" xfId="0" applyFont="1" applyFill="1" applyBorder="1" applyAlignment="1">
      <alignment horizontal="center" vertical="center"/>
    </xf>
    <xf numFmtId="0" fontId="49" fillId="0" borderId="12" xfId="0" applyFont="1" applyFill="1" applyBorder="1" applyAlignment="1">
      <alignment horizontal="center" vertical="center"/>
    </xf>
    <xf numFmtId="0" fontId="49" fillId="0" borderId="13" xfId="0" applyFont="1" applyFill="1" applyBorder="1" applyAlignment="1">
      <alignment horizontal="center" vertical="center"/>
    </xf>
    <xf numFmtId="0" fontId="49" fillId="0" borderId="14" xfId="0" applyFont="1" applyFill="1" applyBorder="1" applyAlignment="1">
      <alignment horizontal="center" vertical="center"/>
    </xf>
    <xf numFmtId="0" fontId="49" fillId="0" borderId="39" xfId="0" applyFont="1" applyFill="1" applyBorder="1" applyAlignment="1">
      <alignment horizontal="center" vertical="center"/>
    </xf>
    <xf numFmtId="0" fontId="49" fillId="0" borderId="16" xfId="0" applyFont="1" applyFill="1" applyBorder="1" applyAlignment="1">
      <alignment horizontal="center" vertical="center"/>
    </xf>
    <xf numFmtId="171" fontId="12" fillId="19" borderId="46" xfId="17" applyNumberFormat="1" applyFont="1" applyFill="1" applyBorder="1" applyAlignment="1" applyProtection="1">
      <alignment horizontal="center" vertical="center" wrapText="1"/>
    </xf>
    <xf numFmtId="171" fontId="12" fillId="19" borderId="64" xfId="17" applyNumberFormat="1" applyFont="1" applyFill="1" applyBorder="1" applyAlignment="1" applyProtection="1">
      <alignment horizontal="center" vertical="center" wrapText="1"/>
    </xf>
    <xf numFmtId="171" fontId="12" fillId="19" borderId="51" xfId="17" applyNumberFormat="1" applyFont="1" applyFill="1" applyBorder="1" applyAlignment="1" applyProtection="1">
      <alignment horizontal="center" vertical="center" wrapText="1"/>
    </xf>
    <xf numFmtId="0" fontId="12" fillId="19" borderId="45" xfId="22" applyFont="1" applyFill="1" applyBorder="1" applyAlignment="1" applyProtection="1">
      <alignment horizontal="center" vertical="center" wrapText="1"/>
    </xf>
    <xf numFmtId="0" fontId="12" fillId="19" borderId="57" xfId="22" applyFont="1" applyFill="1" applyBorder="1" applyAlignment="1" applyProtection="1">
      <alignment horizontal="center" vertical="center" wrapText="1"/>
    </xf>
    <xf numFmtId="171" fontId="12" fillId="0" borderId="2" xfId="17" applyNumberFormat="1" applyFont="1" applyFill="1" applyBorder="1" applyAlignment="1" applyProtection="1">
      <alignment horizontal="center" vertical="center" wrapText="1"/>
    </xf>
    <xf numFmtId="171" fontId="12" fillId="0" borderId="22" xfId="17" applyNumberFormat="1" applyFont="1" applyFill="1" applyBorder="1" applyAlignment="1" applyProtection="1">
      <alignment horizontal="center" vertical="center" wrapText="1"/>
    </xf>
    <xf numFmtId="171" fontId="12" fillId="19" borderId="21" xfId="17" applyNumberFormat="1" applyFont="1" applyFill="1" applyBorder="1" applyAlignment="1" applyProtection="1">
      <alignment horizontal="center" vertical="center" wrapText="1"/>
    </xf>
    <xf numFmtId="0" fontId="68" fillId="0" borderId="19" xfId="0" applyFont="1" applyFill="1" applyBorder="1" applyAlignment="1">
      <alignment horizontal="center" vertical="center"/>
    </xf>
    <xf numFmtId="0" fontId="68" fillId="0" borderId="31" xfId="0" applyFont="1" applyFill="1" applyBorder="1" applyAlignment="1">
      <alignment horizontal="center" vertical="center"/>
    </xf>
    <xf numFmtId="0" fontId="43" fillId="0" borderId="8"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9" xfId="0" applyFont="1" applyFill="1" applyBorder="1" applyAlignment="1">
      <alignment horizontal="center" vertical="center"/>
    </xf>
    <xf numFmtId="0" fontId="43" fillId="0" borderId="29" xfId="0" applyFont="1" applyFill="1" applyBorder="1" applyAlignment="1">
      <alignment horizontal="center" vertical="center" wrapText="1"/>
    </xf>
    <xf numFmtId="0" fontId="43" fillId="0" borderId="19" xfId="0" applyFont="1" applyFill="1" applyBorder="1" applyAlignment="1">
      <alignment horizontal="center" vertical="center" wrapText="1"/>
    </xf>
    <xf numFmtId="0" fontId="65" fillId="19" borderId="42" xfId="0" applyFont="1" applyFill="1" applyBorder="1" applyAlignment="1">
      <alignment horizontal="center" vertical="center"/>
    </xf>
    <xf numFmtId="0" fontId="65" fillId="19" borderId="43" xfId="0" applyFont="1" applyFill="1" applyBorder="1" applyAlignment="1">
      <alignment horizontal="center" vertical="center"/>
    </xf>
    <xf numFmtId="0" fontId="65" fillId="19" borderId="44" xfId="0" applyFont="1" applyFill="1" applyBorder="1" applyAlignment="1">
      <alignment horizontal="center" vertical="center"/>
    </xf>
    <xf numFmtId="14" fontId="66" fillId="0" borderId="38" xfId="0" applyNumberFormat="1" applyFont="1" applyFill="1" applyBorder="1" applyAlignment="1">
      <alignment horizontal="center" vertical="center"/>
    </xf>
    <xf numFmtId="0" fontId="66" fillId="0" borderId="12" xfId="0" applyFont="1" applyFill="1" applyBorder="1" applyAlignment="1">
      <alignment horizontal="center" vertical="center"/>
    </xf>
    <xf numFmtId="0" fontId="66" fillId="0" borderId="13" xfId="0" applyFont="1" applyFill="1" applyBorder="1" applyAlignment="1">
      <alignment horizontal="center" vertical="center"/>
    </xf>
    <xf numFmtId="0" fontId="66" fillId="0" borderId="14" xfId="0" applyFont="1" applyFill="1" applyBorder="1" applyAlignment="1">
      <alignment horizontal="center" vertical="center"/>
    </xf>
    <xf numFmtId="0" fontId="66" fillId="0" borderId="39" xfId="0" applyFont="1" applyFill="1" applyBorder="1" applyAlignment="1">
      <alignment horizontal="center" vertical="center"/>
    </xf>
    <xf numFmtId="0" fontId="66" fillId="0" borderId="16" xfId="0" applyFont="1" applyFill="1" applyBorder="1" applyAlignment="1">
      <alignment horizontal="center" vertical="center"/>
    </xf>
    <xf numFmtId="0" fontId="43" fillId="0" borderId="55" xfId="0" applyFont="1" applyFill="1" applyBorder="1" applyAlignment="1">
      <alignment horizontal="center" vertical="center" wrapText="1"/>
    </xf>
    <xf numFmtId="0" fontId="43" fillId="0" borderId="49" xfId="0" applyFont="1" applyFill="1" applyBorder="1" applyAlignment="1">
      <alignment horizontal="center" vertical="center" wrapText="1"/>
    </xf>
    <xf numFmtId="0" fontId="0" fillId="0" borderId="56" xfId="0" applyFont="1" applyBorder="1" applyAlignment="1">
      <alignment horizontal="center" vertical="center"/>
    </xf>
    <xf numFmtId="0" fontId="0" fillId="0" borderId="41" xfId="0" applyFont="1" applyBorder="1" applyAlignment="1">
      <alignment horizontal="center" vertical="center"/>
    </xf>
    <xf numFmtId="0" fontId="12" fillId="20" borderId="29" xfId="22" applyFont="1" applyFill="1" applyBorder="1" applyAlignment="1" applyProtection="1">
      <alignment horizontal="center" vertical="center" wrapText="1"/>
    </xf>
    <xf numFmtId="0" fontId="12" fillId="20" borderId="21" xfId="22" applyFont="1" applyFill="1" applyBorder="1" applyAlignment="1" applyProtection="1">
      <alignment horizontal="center" vertical="center" wrapText="1"/>
    </xf>
    <xf numFmtId="9" fontId="11" fillId="0" borderId="36" xfId="22" applyNumberFormat="1" applyFont="1" applyFill="1" applyBorder="1" applyAlignment="1" applyProtection="1">
      <alignment horizontal="left" vertical="center" wrapText="1"/>
    </xf>
    <xf numFmtId="9" fontId="11" fillId="0" borderId="27" xfId="22" applyNumberFormat="1" applyFont="1" applyFill="1" applyBorder="1" applyAlignment="1" applyProtection="1">
      <alignment horizontal="left" vertical="center" wrapText="1"/>
    </xf>
    <xf numFmtId="9" fontId="11" fillId="0" borderId="62" xfId="22" applyNumberFormat="1" applyFont="1" applyFill="1" applyBorder="1" applyAlignment="1" applyProtection="1">
      <alignment horizontal="left" vertical="center" wrapText="1"/>
    </xf>
    <xf numFmtId="9" fontId="11" fillId="0" borderId="65" xfId="22" applyNumberFormat="1" applyFont="1" applyFill="1" applyBorder="1" applyAlignment="1" applyProtection="1">
      <alignment horizontal="left" vertical="center" wrapText="1"/>
    </xf>
    <xf numFmtId="9" fontId="11" fillId="0" borderId="0" xfId="22" applyNumberFormat="1" applyFont="1" applyFill="1" applyBorder="1" applyAlignment="1" applyProtection="1">
      <alignment horizontal="left" vertical="center" wrapText="1"/>
    </xf>
    <xf numFmtId="9" fontId="11" fillId="0" borderId="14" xfId="22" applyNumberFormat="1" applyFont="1" applyFill="1" applyBorder="1" applyAlignment="1" applyProtection="1">
      <alignment horizontal="left" vertical="center" wrapText="1"/>
    </xf>
    <xf numFmtId="9" fontId="11" fillId="0" borderId="1" xfId="22" applyNumberFormat="1" applyFont="1" applyFill="1" applyBorder="1" applyAlignment="1" applyProtection="1">
      <alignment horizontal="left" vertical="center" wrapText="1"/>
    </xf>
    <xf numFmtId="0" fontId="63" fillId="19" borderId="42" xfId="0" applyFont="1" applyFill="1" applyBorder="1" applyAlignment="1">
      <alignment horizontal="center" vertical="center"/>
    </xf>
    <xf numFmtId="0" fontId="63" fillId="19" borderId="43" xfId="0" applyFont="1" applyFill="1" applyBorder="1" applyAlignment="1">
      <alignment horizontal="center" vertical="center"/>
    </xf>
    <xf numFmtId="0" fontId="63" fillId="19" borderId="44" xfId="0" applyFont="1" applyFill="1" applyBorder="1" applyAlignment="1">
      <alignment horizontal="center" vertical="center"/>
    </xf>
    <xf numFmtId="9" fontId="73" fillId="0" borderId="36" xfId="30" applyFont="1" applyFill="1" applyBorder="1" applyAlignment="1" applyProtection="1">
      <alignment horizontal="center" vertical="center" wrapText="1"/>
    </xf>
    <xf numFmtId="2" fontId="11" fillId="0" borderId="18" xfId="22" applyNumberFormat="1" applyFont="1" applyFill="1" applyBorder="1" applyAlignment="1" applyProtection="1">
      <alignment horizontal="left" vertical="center" wrapText="1"/>
    </xf>
    <xf numFmtId="2" fontId="11" fillId="0" borderId="30" xfId="22" applyNumberFormat="1" applyFont="1" applyFill="1" applyBorder="1" applyAlignment="1" applyProtection="1">
      <alignment horizontal="left" vertical="center" wrapText="1"/>
    </xf>
    <xf numFmtId="0" fontId="12" fillId="20" borderId="29" xfId="22" applyFont="1" applyFill="1" applyBorder="1" applyAlignment="1" applyProtection="1">
      <alignment horizontal="center" vertical="center" wrapText="1"/>
      <protection locked="0"/>
    </xf>
    <xf numFmtId="0" fontId="12" fillId="20" borderId="21" xfId="22" applyFont="1" applyFill="1" applyBorder="1" applyAlignment="1" applyProtection="1">
      <alignment horizontal="center" vertical="center" wrapText="1"/>
      <protection locked="0"/>
    </xf>
    <xf numFmtId="0" fontId="12" fillId="20" borderId="8" xfId="22" applyFont="1" applyFill="1" applyBorder="1" applyAlignment="1" applyProtection="1">
      <alignment horizontal="center" vertical="center" wrapText="1"/>
      <protection locked="0"/>
    </xf>
    <xf numFmtId="0" fontId="12" fillId="20" borderId="2" xfId="22" applyFont="1" applyFill="1" applyBorder="1" applyAlignment="1" applyProtection="1">
      <alignment horizontal="center" vertical="center" wrapText="1"/>
      <protection locked="0"/>
    </xf>
    <xf numFmtId="0" fontId="11" fillId="0" borderId="1" xfId="22" applyFont="1" applyFill="1" applyBorder="1" applyAlignment="1" applyProtection="1">
      <alignment horizontal="left" vertical="center" wrapText="1"/>
    </xf>
    <xf numFmtId="0" fontId="11" fillId="0" borderId="9" xfId="22" applyFont="1" applyFill="1" applyBorder="1" applyAlignment="1" applyProtection="1">
      <alignment horizontal="left" vertical="center" wrapText="1"/>
    </xf>
    <xf numFmtId="0" fontId="57" fillId="0" borderId="52" xfId="28" applyNumberFormat="1" applyFont="1" applyFill="1" applyBorder="1" applyAlignment="1" applyProtection="1">
      <alignment horizontal="center" vertical="center" wrapText="1"/>
    </xf>
    <xf numFmtId="0" fontId="57" fillId="0" borderId="53" xfId="28" applyNumberFormat="1" applyFont="1" applyFill="1" applyBorder="1" applyAlignment="1" applyProtection="1">
      <alignment horizontal="center" vertical="center" wrapText="1"/>
    </xf>
    <xf numFmtId="9" fontId="57" fillId="0" borderId="52" xfId="22" applyNumberFormat="1" applyFont="1" applyFill="1" applyBorder="1" applyAlignment="1" applyProtection="1">
      <alignment horizontal="center" vertical="center" wrapText="1"/>
    </xf>
    <xf numFmtId="9" fontId="57" fillId="0" borderId="53" xfId="22" applyNumberFormat="1" applyFont="1" applyFill="1" applyBorder="1" applyAlignment="1" applyProtection="1">
      <alignment horizontal="center" vertical="center" wrapText="1"/>
    </xf>
    <xf numFmtId="0" fontId="58" fillId="0" borderId="52" xfId="22" applyFont="1" applyFill="1" applyBorder="1" applyAlignment="1">
      <alignment horizontal="center" vertical="center" wrapText="1"/>
    </xf>
    <xf numFmtId="0" fontId="58" fillId="0" borderId="54" xfId="22" applyFont="1" applyFill="1" applyBorder="1" applyAlignment="1">
      <alignment horizontal="center" vertical="center" wrapText="1"/>
    </xf>
    <xf numFmtId="0" fontId="58" fillId="0" borderId="53" xfId="22" applyFont="1" applyFill="1" applyBorder="1" applyAlignment="1">
      <alignment horizontal="center" vertical="center" wrapText="1"/>
    </xf>
    <xf numFmtId="0" fontId="58" fillId="0" borderId="23" xfId="22" applyFont="1" applyFill="1" applyBorder="1" applyAlignment="1">
      <alignment horizontal="center" vertical="center" wrapText="1"/>
    </xf>
    <xf numFmtId="0" fontId="58" fillId="0" borderId="24" xfId="22" applyFont="1" applyFill="1" applyBorder="1" applyAlignment="1">
      <alignment horizontal="center" vertical="center" wrapText="1"/>
    </xf>
    <xf numFmtId="0" fontId="58" fillId="0" borderId="25" xfId="22" applyFont="1" applyFill="1" applyBorder="1" applyAlignment="1">
      <alignment horizontal="center" vertical="center" wrapText="1"/>
    </xf>
    <xf numFmtId="0" fontId="62" fillId="0" borderId="38" xfId="22" applyFont="1" applyFill="1" applyBorder="1" applyAlignment="1">
      <alignment horizontal="center" vertical="center" wrapText="1"/>
    </xf>
    <xf numFmtId="0" fontId="62" fillId="0" borderId="11" xfId="22" applyFont="1" applyFill="1" applyBorder="1" applyAlignment="1">
      <alignment horizontal="center" vertical="center" wrapText="1"/>
    </xf>
    <xf numFmtId="0" fontId="62" fillId="0" borderId="12" xfId="22" applyFont="1" applyFill="1" applyBorder="1" applyAlignment="1">
      <alignment horizontal="center" vertical="center" wrapText="1"/>
    </xf>
    <xf numFmtId="0" fontId="62" fillId="0" borderId="13" xfId="22" applyFont="1" applyFill="1" applyBorder="1" applyAlignment="1">
      <alignment horizontal="center" vertical="center" wrapText="1"/>
    </xf>
    <xf numFmtId="0" fontId="62" fillId="0" borderId="0" xfId="22" applyFont="1" applyFill="1" applyBorder="1" applyAlignment="1">
      <alignment horizontal="center" vertical="center" wrapText="1"/>
    </xf>
    <xf numFmtId="0" fontId="62" fillId="0" borderId="14" xfId="22" applyFont="1" applyFill="1" applyBorder="1" applyAlignment="1">
      <alignment horizontal="center" vertical="center" wrapText="1"/>
    </xf>
    <xf numFmtId="0" fontId="62" fillId="0" borderId="39" xfId="22" applyFont="1" applyFill="1" applyBorder="1" applyAlignment="1">
      <alignment horizontal="center" vertical="center" wrapText="1"/>
    </xf>
    <xf numFmtId="0" fontId="62" fillId="0" borderId="15" xfId="22" applyFont="1" applyFill="1" applyBorder="1" applyAlignment="1">
      <alignment horizontal="center" vertical="center" wrapText="1"/>
    </xf>
    <xf numFmtId="0" fontId="62" fillId="0" borderId="16" xfId="22" applyFont="1" applyFill="1" applyBorder="1" applyAlignment="1">
      <alignment horizontal="center" vertical="center" wrapText="1"/>
    </xf>
    <xf numFmtId="0" fontId="60" fillId="19" borderId="42" xfId="0" applyFont="1" applyFill="1" applyBorder="1" applyAlignment="1">
      <alignment horizontal="center" vertical="center"/>
    </xf>
    <xf numFmtId="0" fontId="60" fillId="19" borderId="43" xfId="0" applyFont="1" applyFill="1" applyBorder="1" applyAlignment="1">
      <alignment horizontal="center" vertical="center"/>
    </xf>
    <xf numFmtId="0" fontId="60" fillId="19" borderId="44" xfId="0" applyFont="1" applyFill="1" applyBorder="1" applyAlignment="1">
      <alignment horizontal="center" vertical="center"/>
    </xf>
    <xf numFmtId="0" fontId="59" fillId="0" borderId="52" xfId="22" applyFont="1" applyFill="1" applyBorder="1" applyAlignment="1" applyProtection="1">
      <alignment horizontal="center" vertical="center" wrapText="1"/>
    </xf>
    <xf numFmtId="0" fontId="59" fillId="0" borderId="54" xfId="22" applyFont="1" applyFill="1" applyBorder="1" applyAlignment="1" applyProtection="1">
      <alignment horizontal="center" vertical="center" wrapText="1"/>
    </xf>
    <xf numFmtId="0" fontId="59" fillId="0" borderId="53" xfId="22" applyFont="1" applyFill="1" applyBorder="1" applyAlignment="1" applyProtection="1">
      <alignment horizontal="center" vertical="center" wrapText="1"/>
    </xf>
    <xf numFmtId="0" fontId="51" fillId="9" borderId="2" xfId="0" applyFont="1" applyFill="1" applyBorder="1" applyAlignment="1">
      <alignment horizontal="center" vertical="center"/>
    </xf>
    <xf numFmtId="0" fontId="51" fillId="9" borderId="57" xfId="0" applyFont="1" applyFill="1" applyBorder="1" applyAlignment="1">
      <alignment horizontal="center" vertical="center"/>
    </xf>
    <xf numFmtId="0" fontId="51" fillId="9" borderId="5" xfId="0" applyFont="1" applyFill="1" applyBorder="1" applyAlignment="1">
      <alignment horizontal="center" vertical="center"/>
    </xf>
    <xf numFmtId="0" fontId="51" fillId="9" borderId="36" xfId="0" applyFont="1" applyFill="1" applyBorder="1" applyAlignment="1">
      <alignment horizontal="center" vertical="center"/>
    </xf>
    <xf numFmtId="0" fontId="51" fillId="9" borderId="27" xfId="0" applyFont="1" applyFill="1" applyBorder="1" applyAlignment="1">
      <alignment horizontal="center" vertical="center"/>
    </xf>
    <xf numFmtId="0" fontId="51" fillId="9" borderId="28" xfId="0" applyFont="1" applyFill="1" applyBorder="1" applyAlignment="1">
      <alignment horizontal="center" vertical="center"/>
    </xf>
    <xf numFmtId="0" fontId="51" fillId="9" borderId="65" xfId="0" applyFont="1" applyFill="1" applyBorder="1" applyAlignment="1">
      <alignment horizontal="center" vertical="center"/>
    </xf>
    <xf numFmtId="0" fontId="51" fillId="9" borderId="0" xfId="0" applyFont="1" applyFill="1" applyBorder="1" applyAlignment="1">
      <alignment horizontal="center" vertical="center"/>
    </xf>
    <xf numFmtId="0" fontId="51" fillId="9" borderId="34" xfId="0" applyFont="1" applyFill="1" applyBorder="1" applyAlignment="1">
      <alignment horizontal="center" vertical="center"/>
    </xf>
    <xf numFmtId="0" fontId="51" fillId="9" borderId="20" xfId="0" applyFont="1" applyFill="1" applyBorder="1" applyAlignment="1">
      <alignment horizontal="center" vertical="center"/>
    </xf>
    <xf numFmtId="0" fontId="51" fillId="9" borderId="3" xfId="0" applyFont="1" applyFill="1" applyBorder="1" applyAlignment="1">
      <alignment horizontal="center" vertical="center"/>
    </xf>
    <xf numFmtId="0" fontId="51" fillId="9" borderId="35" xfId="0" applyFont="1" applyFill="1" applyBorder="1" applyAlignment="1">
      <alignment horizontal="center" vertical="center"/>
    </xf>
    <xf numFmtId="0" fontId="23" fillId="9" borderId="10" xfId="0" applyFont="1" applyFill="1" applyBorder="1" applyAlignment="1">
      <alignment horizontal="left" vertical="center" wrapText="1"/>
    </xf>
    <xf numFmtId="0" fontId="23" fillId="9" borderId="33" xfId="0" applyFont="1" applyFill="1" applyBorder="1" applyAlignment="1">
      <alignment horizontal="left" vertical="center" wrapText="1"/>
    </xf>
    <xf numFmtId="0" fontId="23" fillId="9" borderId="4" xfId="0" applyFont="1" applyFill="1" applyBorder="1" applyAlignment="1">
      <alignment horizontal="left" vertical="center" wrapText="1"/>
    </xf>
    <xf numFmtId="0" fontId="51" fillId="9" borderId="10" xfId="0" applyFont="1" applyFill="1" applyBorder="1" applyAlignment="1">
      <alignment horizontal="center" vertical="center" wrapText="1"/>
    </xf>
    <xf numFmtId="0" fontId="51" fillId="9" borderId="33" xfId="0" applyFont="1" applyFill="1" applyBorder="1" applyAlignment="1">
      <alignment horizontal="center" vertical="center" wrapText="1"/>
    </xf>
    <xf numFmtId="0" fontId="51" fillId="9" borderId="4" xfId="0" applyFont="1" applyFill="1" applyBorder="1" applyAlignment="1">
      <alignment horizontal="center" vertical="center" wrapText="1"/>
    </xf>
    <xf numFmtId="0" fontId="51" fillId="9" borderId="1" xfId="0" applyFont="1" applyFill="1" applyBorder="1" applyAlignment="1">
      <alignment horizontal="center" vertical="center"/>
    </xf>
    <xf numFmtId="14" fontId="52" fillId="0" borderId="38" xfId="0" applyNumberFormat="1" applyFont="1" applyFill="1" applyBorder="1" applyAlignment="1">
      <alignment horizontal="center" vertical="center"/>
    </xf>
    <xf numFmtId="0" fontId="52" fillId="0" borderId="12" xfId="0" applyFont="1" applyFill="1" applyBorder="1" applyAlignment="1">
      <alignment horizontal="center" vertical="center"/>
    </xf>
    <xf numFmtId="0" fontId="52" fillId="0" borderId="13" xfId="0" applyFont="1" applyFill="1" applyBorder="1" applyAlignment="1">
      <alignment horizontal="center" vertical="center"/>
    </xf>
    <xf numFmtId="0" fontId="52" fillId="0" borderId="14" xfId="0" applyFont="1" applyFill="1" applyBorder="1" applyAlignment="1">
      <alignment horizontal="center" vertical="center"/>
    </xf>
    <xf numFmtId="0" fontId="52" fillId="0" borderId="39" xfId="0" applyFont="1" applyFill="1" applyBorder="1" applyAlignment="1">
      <alignment horizontal="center" vertical="center"/>
    </xf>
    <xf numFmtId="0" fontId="52" fillId="0" borderId="16" xfId="0" applyFont="1" applyFill="1" applyBorder="1" applyAlignment="1">
      <alignment horizontal="center" vertical="center"/>
    </xf>
    <xf numFmtId="0" fontId="51" fillId="0" borderId="1" xfId="0" applyFont="1" applyFill="1" applyBorder="1" applyAlignment="1">
      <alignment horizontal="center" vertical="center" wrapText="1"/>
    </xf>
    <xf numFmtId="0" fontId="51" fillId="9" borderId="20" xfId="0" applyFont="1" applyFill="1" applyBorder="1" applyAlignment="1">
      <alignment horizontal="left" vertical="center"/>
    </xf>
    <xf numFmtId="0" fontId="51" fillId="9" borderId="3" xfId="0" applyFont="1" applyFill="1" applyBorder="1" applyAlignment="1">
      <alignment horizontal="left" vertical="center"/>
    </xf>
    <xf numFmtId="0" fontId="51" fillId="9" borderId="35" xfId="0" applyFont="1" applyFill="1" applyBorder="1" applyAlignment="1">
      <alignment horizontal="left" vertical="center"/>
    </xf>
    <xf numFmtId="0" fontId="50" fillId="9" borderId="20" xfId="0" applyFont="1" applyFill="1" applyBorder="1" applyAlignment="1">
      <alignment horizontal="left" vertical="center"/>
    </xf>
    <xf numFmtId="0" fontId="50" fillId="9" borderId="3" xfId="0" applyFont="1" applyFill="1" applyBorder="1" applyAlignment="1">
      <alignment horizontal="left" vertical="center"/>
    </xf>
    <xf numFmtId="0" fontId="50" fillId="9" borderId="57" xfId="0" applyFont="1" applyFill="1" applyBorder="1" applyAlignment="1">
      <alignment horizontal="left" vertical="center"/>
    </xf>
    <xf numFmtId="0" fontId="50" fillId="9" borderId="5" xfId="0" applyFont="1" applyFill="1" applyBorder="1" applyAlignment="1">
      <alignment horizontal="left" vertical="center"/>
    </xf>
    <xf numFmtId="0" fontId="51" fillId="9" borderId="2" xfId="0" applyFont="1" applyFill="1" applyBorder="1" applyAlignment="1">
      <alignment horizontal="left" vertical="center"/>
    </xf>
    <xf numFmtId="0" fontId="51" fillId="9" borderId="57" xfId="0" applyFont="1" applyFill="1" applyBorder="1" applyAlignment="1">
      <alignment horizontal="left" vertical="center"/>
    </xf>
    <xf numFmtId="0" fontId="51" fillId="9" borderId="5" xfId="0" applyFont="1" applyFill="1" applyBorder="1" applyAlignment="1">
      <alignment horizontal="left" vertical="center"/>
    </xf>
    <xf numFmtId="0" fontId="50" fillId="9" borderId="2" xfId="0" applyFont="1" applyFill="1" applyBorder="1" applyAlignment="1">
      <alignment horizontal="left" vertical="center"/>
    </xf>
    <xf numFmtId="0" fontId="51" fillId="9" borderId="2" xfId="0" applyFont="1" applyFill="1" applyBorder="1" applyAlignment="1">
      <alignment horizontal="center" vertical="center" wrapText="1"/>
    </xf>
    <xf numFmtId="0" fontId="51" fillId="9" borderId="57" xfId="0" applyFont="1" applyFill="1" applyBorder="1" applyAlignment="1">
      <alignment horizontal="center" vertical="center" wrapText="1"/>
    </xf>
    <xf numFmtId="0" fontId="51" fillId="9" borderId="5" xfId="0" applyFont="1" applyFill="1" applyBorder="1" applyAlignment="1">
      <alignment horizontal="center" vertical="center" wrapText="1"/>
    </xf>
    <xf numFmtId="0" fontId="50" fillId="0" borderId="2" xfId="0" applyFont="1" applyBorder="1" applyAlignment="1">
      <alignment horizontal="left" vertical="center"/>
    </xf>
    <xf numFmtId="0" fontId="50" fillId="0" borderId="57" xfId="0" applyFont="1" applyBorder="1" applyAlignment="1">
      <alignment horizontal="left" vertical="center"/>
    </xf>
    <xf numFmtId="0" fontId="50" fillId="0" borderId="5" xfId="0" applyFont="1" applyBorder="1" applyAlignment="1">
      <alignment horizontal="left" vertical="center"/>
    </xf>
    <xf numFmtId="0" fontId="51" fillId="23" borderId="1" xfId="22" applyFont="1" applyFill="1" applyBorder="1" applyAlignment="1">
      <alignment horizontal="center" vertical="center" wrapText="1"/>
    </xf>
    <xf numFmtId="0" fontId="23" fillId="19" borderId="1" xfId="22" applyFont="1" applyFill="1" applyBorder="1" applyAlignment="1">
      <alignment horizontal="left" vertical="center" wrapText="1"/>
    </xf>
    <xf numFmtId="0" fontId="23" fillId="23" borderId="1" xfId="22" applyFont="1" applyFill="1" applyBorder="1" applyAlignment="1">
      <alignment horizontal="center" vertical="center" wrapText="1"/>
    </xf>
    <xf numFmtId="0" fontId="12" fillId="0" borderId="1" xfId="0" applyFont="1" applyBorder="1" applyAlignment="1">
      <alignment vertical="center" wrapText="1"/>
    </xf>
    <xf numFmtId="0" fontId="12" fillId="0" borderId="1" xfId="0" applyFont="1" applyFill="1" applyBorder="1" applyAlignment="1">
      <alignment vertical="center" wrapText="1"/>
    </xf>
    <xf numFmtId="0" fontId="48" fillId="0" borderId="1" xfId="0" applyFont="1" applyBorder="1" applyAlignment="1">
      <alignment horizontal="center" vertical="center"/>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2" xfId="0" applyFont="1" applyFill="1" applyBorder="1" applyAlignment="1">
      <alignment horizontal="center" vertical="center" wrapText="1"/>
    </xf>
    <xf numFmtId="0" fontId="12" fillId="9" borderId="57"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48" fillId="0" borderId="36" xfId="0" applyFont="1" applyBorder="1" applyAlignment="1">
      <alignment vertical="center" wrapText="1"/>
    </xf>
    <xf numFmtId="0" fontId="48" fillId="0" borderId="27" xfId="0" applyFont="1" applyBorder="1" applyAlignment="1">
      <alignment vertical="center" wrapText="1"/>
    </xf>
    <xf numFmtId="0" fontId="48" fillId="0" borderId="28" xfId="0" applyFont="1" applyBorder="1" applyAlignment="1">
      <alignment vertical="center" wrapText="1"/>
    </xf>
    <xf numFmtId="17" fontId="12" fillId="9" borderId="1" xfId="0" applyNumberFormat="1" applyFont="1" applyFill="1" applyBorder="1" applyAlignment="1">
      <alignment horizontal="left" vertical="center"/>
    </xf>
    <xf numFmtId="0" fontId="12" fillId="9" borderId="1" xfId="0" applyFont="1" applyFill="1" applyBorder="1" applyAlignment="1">
      <alignment horizontal="left" vertical="center"/>
    </xf>
    <xf numFmtId="0" fontId="12" fillId="9" borderId="2" xfId="0" applyFont="1" applyFill="1" applyBorder="1" applyAlignment="1">
      <alignment horizontal="left" vertical="center" wrapText="1"/>
    </xf>
    <xf numFmtId="0" fontId="12" fillId="9" borderId="57"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1" xfId="0" applyFont="1" applyFill="1" applyBorder="1" applyAlignment="1">
      <alignment horizontal="center" vertical="center"/>
    </xf>
    <xf numFmtId="0" fontId="11" fillId="9" borderId="1" xfId="0" applyFont="1" applyFill="1" applyBorder="1" applyAlignment="1">
      <alignment horizontal="center"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8" fillId="21" borderId="2" xfId="0" applyFont="1" applyFill="1" applyBorder="1" applyAlignment="1">
      <alignment horizontal="center" vertical="center"/>
    </xf>
    <xf numFmtId="0" fontId="48" fillId="21" borderId="5" xfId="0" applyFont="1" applyFill="1" applyBorder="1" applyAlignment="1">
      <alignment horizontal="center" vertical="center"/>
    </xf>
    <xf numFmtId="0" fontId="48" fillId="0" borderId="2" xfId="0" applyFont="1" applyFill="1" applyBorder="1" applyAlignment="1">
      <alignment horizontal="left" vertical="center" wrapText="1"/>
    </xf>
    <xf numFmtId="0" fontId="48" fillId="0" borderId="5" xfId="0" applyFont="1" applyFill="1" applyBorder="1" applyAlignment="1">
      <alignment horizontal="left" vertical="center" wrapText="1"/>
    </xf>
    <xf numFmtId="0" fontId="44" fillId="0" borderId="10" xfId="0" applyFont="1" applyFill="1" applyBorder="1" applyAlignment="1">
      <alignment horizontal="left" vertical="center" wrapText="1"/>
    </xf>
    <xf numFmtId="0" fontId="44" fillId="0" borderId="33" xfId="0" applyFont="1" applyFill="1" applyBorder="1" applyAlignment="1">
      <alignment horizontal="left" vertical="center" wrapText="1"/>
    </xf>
    <xf numFmtId="0" fontId="44" fillId="0" borderId="4" xfId="0" applyFont="1" applyFill="1" applyBorder="1" applyAlignment="1">
      <alignment horizontal="left" vertical="center" wrapText="1"/>
    </xf>
    <xf numFmtId="41" fontId="44" fillId="0" borderId="36" xfId="12" applyFont="1" applyFill="1" applyBorder="1" applyAlignment="1">
      <alignment horizontal="left" vertical="center"/>
    </xf>
    <xf numFmtId="41" fontId="44" fillId="0" borderId="65" xfId="12" applyFont="1" applyFill="1" applyBorder="1" applyAlignment="1">
      <alignment horizontal="left" vertical="center"/>
    </xf>
    <xf numFmtId="41" fontId="44" fillId="0" borderId="20" xfId="12" applyFont="1" applyFill="1" applyBorder="1" applyAlignment="1">
      <alignment horizontal="left" vertical="center"/>
    </xf>
    <xf numFmtId="0" fontId="0" fillId="13" borderId="1" xfId="0" applyFill="1" applyBorder="1" applyAlignment="1">
      <alignment horizontal="center"/>
    </xf>
    <xf numFmtId="0" fontId="0" fillId="0" borderId="3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38"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3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423" name="Picture 47">
          <a:extLst>
            <a:ext uri="{FF2B5EF4-FFF2-40B4-BE49-F238E27FC236}">
              <a16:creationId xmlns:a16="http://schemas.microsoft.com/office/drawing/2014/main" id="{E6F8014E-5C8F-4555-5143-107AE60956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559" name="Picture 47">
          <a:extLst>
            <a:ext uri="{FF2B5EF4-FFF2-40B4-BE49-F238E27FC236}">
              <a16:creationId xmlns:a16="http://schemas.microsoft.com/office/drawing/2014/main" id="{E2FC22F7-B9B4-9B70-B58C-D9ED5E85DC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297" name="Picture 47">
          <a:extLst>
            <a:ext uri="{FF2B5EF4-FFF2-40B4-BE49-F238E27FC236}">
              <a16:creationId xmlns:a16="http://schemas.microsoft.com/office/drawing/2014/main" id="{105F55FB-BC0D-70D1-37C7-92ADC79671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444" name="Picture 47">
          <a:extLst>
            <a:ext uri="{FF2B5EF4-FFF2-40B4-BE49-F238E27FC236}">
              <a16:creationId xmlns:a16="http://schemas.microsoft.com/office/drawing/2014/main" id="{38D7DF92-C196-06FA-6D22-B8A47D5881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465" name="Picture 47">
          <a:extLst>
            <a:ext uri="{FF2B5EF4-FFF2-40B4-BE49-F238E27FC236}">
              <a16:creationId xmlns:a16="http://schemas.microsoft.com/office/drawing/2014/main" id="{B37CC1F8-06CF-B92D-B206-3365D78812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476" name="Picture 47">
          <a:extLst>
            <a:ext uri="{FF2B5EF4-FFF2-40B4-BE49-F238E27FC236}">
              <a16:creationId xmlns:a16="http://schemas.microsoft.com/office/drawing/2014/main" id="{D6F3C1BB-0AAA-287E-CC2E-E3E6D19408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571501</xdr:colOff>
      <xdr:row>24</xdr:row>
      <xdr:rowOff>27215</xdr:rowOff>
    </xdr:from>
    <xdr:to>
      <xdr:col>5</xdr:col>
      <xdr:colOff>557893</xdr:colOff>
      <xdr:row>24</xdr:row>
      <xdr:rowOff>530679</xdr:rowOff>
    </xdr:to>
    <xdr:pic>
      <xdr:nvPicPr>
        <xdr:cNvPr id="2" name="Imagen 1">
          <a:extLst>
            <a:ext uri="{FF2B5EF4-FFF2-40B4-BE49-F238E27FC236}">
              <a16:creationId xmlns:a16="http://schemas.microsoft.com/office/drawing/2014/main" id="{AE9F809E-BBB0-4C06-95EC-0A716A978E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94" t="18748" r="10938" b="21806"/>
        <a:stretch>
          <a:fillRect/>
        </a:stretch>
      </xdr:blipFill>
      <xdr:spPr bwMode="auto">
        <a:xfrm>
          <a:off x="2857501" y="46318715"/>
          <a:ext cx="1510392" cy="503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O40"/>
  <sheetViews>
    <sheetView showGridLines="0" topLeftCell="L32" zoomScale="50" zoomScaleNormal="85" workbookViewId="0">
      <selection activeCell="R44" sqref="R44"/>
    </sheetView>
  </sheetViews>
  <sheetFormatPr baseColWidth="10" defaultColWidth="10.83203125" defaultRowHeight="15"/>
  <cols>
    <col min="1" max="1" width="38.5" style="52" customWidth="1"/>
    <col min="2" max="2" width="15.5" style="52" customWidth="1"/>
    <col min="3" max="14" width="20.5" style="52" customWidth="1"/>
    <col min="15" max="15" width="16.1640625" style="52" customWidth="1"/>
    <col min="16" max="27" width="18.1640625" style="52" customWidth="1"/>
    <col min="28" max="28" width="22.5" style="52" customWidth="1"/>
    <col min="29" max="29" width="19" style="52" customWidth="1"/>
    <col min="30" max="30" width="19.5" style="52" customWidth="1"/>
    <col min="31" max="31" width="6.5" style="51" bestFit="1" customWidth="1"/>
    <col min="32" max="32" width="22.83203125" style="52" customWidth="1"/>
    <col min="33" max="33" width="18.5" style="52" bestFit="1" customWidth="1"/>
    <col min="34" max="34" width="8.5" style="52" customWidth="1"/>
    <col min="35" max="35" width="18.5" style="52" bestFit="1" customWidth="1"/>
    <col min="36" max="36" width="5.5" style="52" customWidth="1"/>
    <col min="37" max="37" width="18.5" style="52" bestFit="1" customWidth="1"/>
    <col min="38" max="38" width="4.5" style="52" customWidth="1"/>
    <col min="39" max="39" width="23" style="52" bestFit="1" customWidth="1"/>
    <col min="40" max="40" width="10.83203125" style="52"/>
    <col min="41" max="41" width="18.5" style="52" bestFit="1" customWidth="1"/>
    <col min="42" max="42" width="16.1640625" style="52" customWidth="1"/>
    <col min="43" max="16384" width="10.83203125" style="52"/>
  </cols>
  <sheetData>
    <row r="1" spans="1:30" ht="32.25" customHeight="1">
      <c r="A1" s="419"/>
      <c r="B1" s="422" t="s">
        <v>16</v>
      </c>
      <c r="C1" s="423"/>
      <c r="D1" s="423"/>
      <c r="E1" s="423"/>
      <c r="F1" s="423"/>
      <c r="G1" s="423"/>
      <c r="H1" s="423"/>
      <c r="I1" s="423"/>
      <c r="J1" s="423"/>
      <c r="K1" s="423"/>
      <c r="L1" s="423"/>
      <c r="M1" s="423"/>
      <c r="N1" s="423"/>
      <c r="O1" s="423"/>
      <c r="P1" s="423"/>
      <c r="Q1" s="423"/>
      <c r="R1" s="423"/>
      <c r="S1" s="423"/>
      <c r="T1" s="423"/>
      <c r="U1" s="423"/>
      <c r="V1" s="423"/>
      <c r="W1" s="423"/>
      <c r="X1" s="423"/>
      <c r="Y1" s="423"/>
      <c r="Z1" s="423"/>
      <c r="AA1" s="424"/>
      <c r="AB1" s="435" t="s">
        <v>18</v>
      </c>
      <c r="AC1" s="436"/>
      <c r="AD1" s="437"/>
    </row>
    <row r="2" spans="1:30" ht="30.75" customHeight="1">
      <c r="A2" s="420"/>
      <c r="B2" s="438" t="s">
        <v>17</v>
      </c>
      <c r="C2" s="439"/>
      <c r="D2" s="439"/>
      <c r="E2" s="439"/>
      <c r="F2" s="439"/>
      <c r="G2" s="439"/>
      <c r="H2" s="439"/>
      <c r="I2" s="439"/>
      <c r="J2" s="439"/>
      <c r="K2" s="439"/>
      <c r="L2" s="439"/>
      <c r="M2" s="439"/>
      <c r="N2" s="439"/>
      <c r="O2" s="439"/>
      <c r="P2" s="439"/>
      <c r="Q2" s="439"/>
      <c r="R2" s="439"/>
      <c r="S2" s="439"/>
      <c r="T2" s="439"/>
      <c r="U2" s="439"/>
      <c r="V2" s="439"/>
      <c r="W2" s="439"/>
      <c r="X2" s="439"/>
      <c r="Y2" s="439"/>
      <c r="Z2" s="439"/>
      <c r="AA2" s="440"/>
      <c r="AB2" s="441" t="s">
        <v>404</v>
      </c>
      <c r="AC2" s="442"/>
      <c r="AD2" s="443"/>
    </row>
    <row r="3" spans="1:30" ht="24" customHeight="1">
      <c r="A3" s="420"/>
      <c r="B3" s="444" t="s">
        <v>295</v>
      </c>
      <c r="C3" s="445"/>
      <c r="D3" s="445"/>
      <c r="E3" s="445"/>
      <c r="F3" s="445"/>
      <c r="G3" s="445"/>
      <c r="H3" s="445"/>
      <c r="I3" s="445"/>
      <c r="J3" s="445"/>
      <c r="K3" s="445"/>
      <c r="L3" s="445"/>
      <c r="M3" s="445"/>
      <c r="N3" s="445"/>
      <c r="O3" s="445"/>
      <c r="P3" s="445"/>
      <c r="Q3" s="445"/>
      <c r="R3" s="445"/>
      <c r="S3" s="445"/>
      <c r="T3" s="445"/>
      <c r="U3" s="445"/>
      <c r="V3" s="445"/>
      <c r="W3" s="445"/>
      <c r="X3" s="445"/>
      <c r="Y3" s="445"/>
      <c r="Z3" s="445"/>
      <c r="AA3" s="446"/>
      <c r="AB3" s="441" t="s">
        <v>403</v>
      </c>
      <c r="AC3" s="442"/>
      <c r="AD3" s="443"/>
    </row>
    <row r="4" spans="1:30" ht="22" customHeight="1" thickBot="1">
      <c r="A4" s="421"/>
      <c r="B4" s="447"/>
      <c r="C4" s="448"/>
      <c r="D4" s="448"/>
      <c r="E4" s="448"/>
      <c r="F4" s="448"/>
      <c r="G4" s="448"/>
      <c r="H4" s="448"/>
      <c r="I4" s="448"/>
      <c r="J4" s="448"/>
      <c r="K4" s="448"/>
      <c r="L4" s="448"/>
      <c r="M4" s="448"/>
      <c r="N4" s="448"/>
      <c r="O4" s="448"/>
      <c r="P4" s="448"/>
      <c r="Q4" s="448"/>
      <c r="R4" s="448"/>
      <c r="S4" s="448"/>
      <c r="T4" s="448"/>
      <c r="U4" s="448"/>
      <c r="V4" s="448"/>
      <c r="W4" s="448"/>
      <c r="X4" s="448"/>
      <c r="Y4" s="448"/>
      <c r="Z4" s="448"/>
      <c r="AA4" s="449"/>
      <c r="AB4" s="450" t="s">
        <v>176</v>
      </c>
      <c r="AC4" s="451"/>
      <c r="AD4" s="452"/>
    </row>
    <row r="5" spans="1:30" ht="9" customHeight="1" thickBot="1">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c r="A7" s="399" t="s">
        <v>293</v>
      </c>
      <c r="B7" s="400"/>
      <c r="C7" s="405" t="s">
        <v>45</v>
      </c>
      <c r="D7" s="384" t="s">
        <v>71</v>
      </c>
      <c r="E7" s="408"/>
      <c r="F7" s="408"/>
      <c r="G7" s="408"/>
      <c r="H7" s="385"/>
      <c r="I7" s="411">
        <v>44778</v>
      </c>
      <c r="J7" s="412"/>
      <c r="K7" s="384" t="s">
        <v>67</v>
      </c>
      <c r="L7" s="385"/>
      <c r="M7" s="417" t="s">
        <v>70</v>
      </c>
      <c r="N7" s="418"/>
      <c r="O7" s="433"/>
      <c r="P7" s="434"/>
      <c r="Q7" s="56"/>
      <c r="R7" s="56"/>
      <c r="S7" s="56"/>
      <c r="T7" s="56"/>
      <c r="U7" s="56"/>
      <c r="V7" s="56"/>
      <c r="W7" s="56"/>
      <c r="X7" s="56"/>
      <c r="Y7" s="56"/>
      <c r="Z7" s="57"/>
      <c r="AA7" s="56"/>
      <c r="AB7" s="56"/>
      <c r="AC7" s="62"/>
      <c r="AD7" s="63"/>
    </row>
    <row r="8" spans="1:30">
      <c r="A8" s="401"/>
      <c r="B8" s="402"/>
      <c r="C8" s="406"/>
      <c r="D8" s="386"/>
      <c r="E8" s="409"/>
      <c r="F8" s="409"/>
      <c r="G8" s="409"/>
      <c r="H8" s="387"/>
      <c r="I8" s="413"/>
      <c r="J8" s="414"/>
      <c r="K8" s="386"/>
      <c r="L8" s="387"/>
      <c r="M8" s="425" t="s">
        <v>68</v>
      </c>
      <c r="N8" s="426"/>
      <c r="O8" s="427"/>
      <c r="P8" s="428"/>
      <c r="Q8" s="56"/>
      <c r="R8" s="56"/>
      <c r="S8" s="56"/>
      <c r="T8" s="56"/>
      <c r="U8" s="56"/>
      <c r="V8" s="56"/>
      <c r="W8" s="56"/>
      <c r="X8" s="56"/>
      <c r="Y8" s="56"/>
      <c r="Z8" s="57"/>
      <c r="AA8" s="56"/>
      <c r="AB8" s="56"/>
      <c r="AC8" s="62"/>
      <c r="AD8" s="63"/>
    </row>
    <row r="9" spans="1:30" ht="20" thickBot="1">
      <c r="A9" s="403"/>
      <c r="B9" s="404"/>
      <c r="C9" s="407"/>
      <c r="D9" s="388"/>
      <c r="E9" s="410"/>
      <c r="F9" s="410"/>
      <c r="G9" s="410"/>
      <c r="H9" s="389"/>
      <c r="I9" s="415"/>
      <c r="J9" s="416"/>
      <c r="K9" s="388"/>
      <c r="L9" s="389"/>
      <c r="M9" s="429" t="s">
        <v>69</v>
      </c>
      <c r="N9" s="430"/>
      <c r="O9" s="431" t="s">
        <v>478</v>
      </c>
      <c r="P9" s="432"/>
      <c r="Q9" s="56"/>
      <c r="R9" s="56"/>
      <c r="S9" s="56"/>
      <c r="T9" s="56"/>
      <c r="U9" s="56"/>
      <c r="V9" s="56"/>
      <c r="W9" s="56"/>
      <c r="X9" s="56"/>
      <c r="Y9" s="56"/>
      <c r="Z9" s="57"/>
      <c r="AA9" s="56"/>
      <c r="AB9" s="56"/>
      <c r="AC9" s="62"/>
      <c r="AD9" s="63"/>
    </row>
    <row r="10" spans="1:30" s="178" customFormat="1" ht="15" customHeight="1" thickBot="1">
      <c r="A10" s="174"/>
      <c r="B10" s="175"/>
      <c r="C10" s="175"/>
      <c r="D10" s="67"/>
      <c r="E10" s="67"/>
      <c r="F10" s="67"/>
      <c r="G10" s="67"/>
      <c r="H10" s="67"/>
      <c r="I10" s="171"/>
      <c r="J10" s="171"/>
      <c r="K10" s="67"/>
      <c r="L10" s="67"/>
      <c r="M10" s="172"/>
      <c r="N10" s="172"/>
      <c r="O10" s="173"/>
      <c r="P10" s="173"/>
      <c r="Q10" s="175"/>
      <c r="R10" s="175"/>
      <c r="S10" s="175"/>
      <c r="T10" s="175"/>
      <c r="U10" s="175"/>
      <c r="V10" s="175"/>
      <c r="W10" s="175"/>
      <c r="X10" s="175"/>
      <c r="Y10" s="175"/>
      <c r="Z10" s="176"/>
      <c r="AA10" s="175"/>
      <c r="AB10" s="175"/>
      <c r="AC10" s="177"/>
      <c r="AD10" s="179"/>
    </row>
    <row r="11" spans="1:30" ht="15" customHeight="1">
      <c r="A11" s="384" t="s">
        <v>0</v>
      </c>
      <c r="B11" s="385"/>
      <c r="C11" s="390" t="s">
        <v>141</v>
      </c>
      <c r="D11" s="391"/>
      <c r="E11" s="391"/>
      <c r="F11" s="391"/>
      <c r="G11" s="391"/>
      <c r="H11" s="391"/>
      <c r="I11" s="391"/>
      <c r="J11" s="391"/>
      <c r="K11" s="391"/>
      <c r="L11" s="391"/>
      <c r="M11" s="391"/>
      <c r="N11" s="391"/>
      <c r="O11" s="391"/>
      <c r="P11" s="391"/>
      <c r="Q11" s="391"/>
      <c r="R11" s="391"/>
      <c r="S11" s="391"/>
      <c r="T11" s="391"/>
      <c r="U11" s="391"/>
      <c r="V11" s="391"/>
      <c r="W11" s="391"/>
      <c r="X11" s="391"/>
      <c r="Y11" s="391"/>
      <c r="Z11" s="391"/>
      <c r="AA11" s="391"/>
      <c r="AB11" s="391"/>
      <c r="AC11" s="391"/>
      <c r="AD11" s="392"/>
    </row>
    <row r="12" spans="1:30" ht="15" customHeight="1">
      <c r="A12" s="386"/>
      <c r="B12" s="387"/>
      <c r="C12" s="393"/>
      <c r="D12" s="394"/>
      <c r="E12" s="394"/>
      <c r="F12" s="394"/>
      <c r="G12" s="394"/>
      <c r="H12" s="394"/>
      <c r="I12" s="394"/>
      <c r="J12" s="394"/>
      <c r="K12" s="394"/>
      <c r="L12" s="394"/>
      <c r="M12" s="394"/>
      <c r="N12" s="394"/>
      <c r="O12" s="394"/>
      <c r="P12" s="394"/>
      <c r="Q12" s="394"/>
      <c r="R12" s="394"/>
      <c r="S12" s="394"/>
      <c r="T12" s="394"/>
      <c r="U12" s="394"/>
      <c r="V12" s="394"/>
      <c r="W12" s="394"/>
      <c r="X12" s="394"/>
      <c r="Y12" s="394"/>
      <c r="Z12" s="394"/>
      <c r="AA12" s="394"/>
      <c r="AB12" s="394"/>
      <c r="AC12" s="394"/>
      <c r="AD12" s="395"/>
    </row>
    <row r="13" spans="1:30" ht="15" customHeight="1" thickBot="1">
      <c r="A13" s="388"/>
      <c r="B13" s="389"/>
      <c r="C13" s="396"/>
      <c r="D13" s="397"/>
      <c r="E13" s="397"/>
      <c r="F13" s="397"/>
      <c r="G13" s="397"/>
      <c r="H13" s="397"/>
      <c r="I13" s="397"/>
      <c r="J13" s="397"/>
      <c r="K13" s="397"/>
      <c r="L13" s="397"/>
      <c r="M13" s="397"/>
      <c r="N13" s="397"/>
      <c r="O13" s="397"/>
      <c r="P13" s="397"/>
      <c r="Q13" s="397"/>
      <c r="R13" s="397"/>
      <c r="S13" s="397"/>
      <c r="T13" s="397"/>
      <c r="U13" s="397"/>
      <c r="V13" s="397"/>
      <c r="W13" s="397"/>
      <c r="X13" s="397"/>
      <c r="Y13" s="397"/>
      <c r="Z13" s="397"/>
      <c r="AA13" s="397"/>
      <c r="AB13" s="397"/>
      <c r="AC13" s="397"/>
      <c r="AD13" s="398"/>
    </row>
    <row r="14" spans="1:30" ht="9" customHeight="1" thickBot="1">
      <c r="A14" s="69"/>
      <c r="B14" s="70"/>
      <c r="C14" s="71"/>
      <c r="D14" s="71"/>
      <c r="E14" s="71"/>
      <c r="F14" s="71"/>
      <c r="G14" s="71"/>
      <c r="H14" s="71"/>
      <c r="I14" s="71"/>
      <c r="J14" s="71"/>
      <c r="K14" s="71"/>
      <c r="L14" s="71"/>
      <c r="M14" s="72"/>
      <c r="N14" s="72"/>
      <c r="O14" s="72"/>
      <c r="P14" s="72"/>
      <c r="Q14" s="72"/>
      <c r="R14" s="73"/>
      <c r="S14" s="73"/>
      <c r="T14" s="73"/>
      <c r="U14" s="73"/>
      <c r="V14" s="73"/>
      <c r="W14" s="73"/>
      <c r="X14" s="73"/>
      <c r="Y14" s="67"/>
      <c r="Z14" s="67"/>
      <c r="AA14" s="67"/>
      <c r="AB14" s="67"/>
      <c r="AC14" s="67"/>
      <c r="AD14" s="68"/>
    </row>
    <row r="15" spans="1:30" ht="39" customHeight="1" thickBot="1">
      <c r="A15" s="457" t="s">
        <v>77</v>
      </c>
      <c r="B15" s="458"/>
      <c r="C15" s="469" t="s">
        <v>408</v>
      </c>
      <c r="D15" s="470"/>
      <c r="E15" s="470"/>
      <c r="F15" s="470"/>
      <c r="G15" s="470"/>
      <c r="H15" s="470"/>
      <c r="I15" s="470"/>
      <c r="J15" s="470"/>
      <c r="K15" s="471"/>
      <c r="L15" s="472" t="s">
        <v>73</v>
      </c>
      <c r="M15" s="473"/>
      <c r="N15" s="473"/>
      <c r="O15" s="473"/>
      <c r="P15" s="473"/>
      <c r="Q15" s="474"/>
      <c r="R15" s="475" t="s">
        <v>409</v>
      </c>
      <c r="S15" s="476"/>
      <c r="T15" s="476"/>
      <c r="U15" s="476"/>
      <c r="V15" s="476"/>
      <c r="W15" s="476"/>
      <c r="X15" s="477"/>
      <c r="Y15" s="472" t="s">
        <v>72</v>
      </c>
      <c r="Z15" s="474"/>
      <c r="AA15" s="453" t="s">
        <v>247</v>
      </c>
      <c r="AB15" s="454"/>
      <c r="AC15" s="454"/>
      <c r="AD15" s="455"/>
    </row>
    <row r="16" spans="1:30" ht="9" customHeight="1" thickBot="1">
      <c r="A16" s="61"/>
      <c r="B16" s="56"/>
      <c r="C16" s="456"/>
      <c r="D16" s="456"/>
      <c r="E16" s="456"/>
      <c r="F16" s="456"/>
      <c r="G16" s="456"/>
      <c r="H16" s="456"/>
      <c r="I16" s="456"/>
      <c r="J16" s="456"/>
      <c r="K16" s="456"/>
      <c r="L16" s="456"/>
      <c r="M16" s="456"/>
      <c r="N16" s="456"/>
      <c r="O16" s="456"/>
      <c r="P16" s="456"/>
      <c r="Q16" s="456"/>
      <c r="R16" s="456"/>
      <c r="S16" s="456"/>
      <c r="T16" s="456"/>
      <c r="U16" s="456"/>
      <c r="V16" s="456"/>
      <c r="W16" s="456"/>
      <c r="X16" s="456"/>
      <c r="Y16" s="456"/>
      <c r="Z16" s="456"/>
      <c r="AA16" s="456"/>
      <c r="AB16" s="456"/>
      <c r="AC16" s="75"/>
      <c r="AD16" s="76"/>
    </row>
    <row r="17" spans="1:41" s="78" customFormat="1" ht="37.5" customHeight="1" thickBot="1">
      <c r="A17" s="457" t="s">
        <v>79</v>
      </c>
      <c r="B17" s="458"/>
      <c r="C17" s="459" t="s">
        <v>410</v>
      </c>
      <c r="D17" s="460"/>
      <c r="E17" s="460"/>
      <c r="F17" s="460"/>
      <c r="G17" s="460"/>
      <c r="H17" s="460"/>
      <c r="I17" s="460"/>
      <c r="J17" s="460"/>
      <c r="K17" s="460"/>
      <c r="L17" s="460"/>
      <c r="M17" s="460"/>
      <c r="N17" s="460"/>
      <c r="O17" s="460"/>
      <c r="P17" s="460"/>
      <c r="Q17" s="461"/>
      <c r="R17" s="462" t="s">
        <v>377</v>
      </c>
      <c r="S17" s="463"/>
      <c r="T17" s="463"/>
      <c r="U17" s="463"/>
      <c r="V17" s="464"/>
      <c r="W17" s="465">
        <v>20</v>
      </c>
      <c r="X17" s="466"/>
      <c r="Y17" s="463" t="s">
        <v>15</v>
      </c>
      <c r="Z17" s="463"/>
      <c r="AA17" s="463"/>
      <c r="AB17" s="464"/>
      <c r="AC17" s="467">
        <v>0.2</v>
      </c>
      <c r="AD17" s="468"/>
    </row>
    <row r="18" spans="1:41" ht="16.5" customHeight="1" thickBot="1">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 customHeight="1" thickBot="1">
      <c r="A19" s="462" t="s">
        <v>1</v>
      </c>
      <c r="B19" s="463"/>
      <c r="C19" s="463"/>
      <c r="D19" s="463"/>
      <c r="E19" s="463"/>
      <c r="F19" s="463"/>
      <c r="G19" s="463"/>
      <c r="H19" s="463"/>
      <c r="I19" s="463"/>
      <c r="J19" s="463"/>
      <c r="K19" s="463"/>
      <c r="L19" s="463"/>
      <c r="M19" s="463"/>
      <c r="N19" s="463"/>
      <c r="O19" s="463"/>
      <c r="P19" s="463"/>
      <c r="Q19" s="463"/>
      <c r="R19" s="463"/>
      <c r="S19" s="463"/>
      <c r="T19" s="463"/>
      <c r="U19" s="463"/>
      <c r="V19" s="463"/>
      <c r="W19" s="463"/>
      <c r="X19" s="463"/>
      <c r="Y19" s="463"/>
      <c r="Z19" s="463"/>
      <c r="AA19" s="463"/>
      <c r="AB19" s="463"/>
      <c r="AC19" s="463"/>
      <c r="AD19" s="464"/>
      <c r="AE19" s="86"/>
      <c r="AF19" s="86"/>
    </row>
    <row r="20" spans="1:41" ht="32" customHeight="1" thickBot="1">
      <c r="A20" s="85"/>
      <c r="B20" s="62"/>
      <c r="C20" s="478" t="s">
        <v>379</v>
      </c>
      <c r="D20" s="479"/>
      <c r="E20" s="479"/>
      <c r="F20" s="479"/>
      <c r="G20" s="479"/>
      <c r="H20" s="479"/>
      <c r="I20" s="479"/>
      <c r="J20" s="479"/>
      <c r="K20" s="479"/>
      <c r="L20" s="479"/>
      <c r="M20" s="479"/>
      <c r="N20" s="479"/>
      <c r="O20" s="479"/>
      <c r="P20" s="480"/>
      <c r="Q20" s="481" t="s">
        <v>380</v>
      </c>
      <c r="R20" s="482"/>
      <c r="S20" s="482"/>
      <c r="T20" s="482"/>
      <c r="U20" s="482"/>
      <c r="V20" s="482"/>
      <c r="W20" s="482"/>
      <c r="X20" s="482"/>
      <c r="Y20" s="482"/>
      <c r="Z20" s="482"/>
      <c r="AA20" s="482"/>
      <c r="AB20" s="482"/>
      <c r="AC20" s="482"/>
      <c r="AD20" s="483"/>
      <c r="AE20" s="86"/>
      <c r="AF20" s="86"/>
    </row>
    <row r="21" spans="1:41" ht="32" customHeight="1" thickBot="1">
      <c r="A21" s="61"/>
      <c r="B21" s="56"/>
      <c r="C21" s="202" t="s">
        <v>39</v>
      </c>
      <c r="D21" s="203" t="s">
        <v>40</v>
      </c>
      <c r="E21" s="203" t="s">
        <v>41</v>
      </c>
      <c r="F21" s="203" t="s">
        <v>42</v>
      </c>
      <c r="G21" s="203" t="s">
        <v>43</v>
      </c>
      <c r="H21" s="203" t="s">
        <v>44</v>
      </c>
      <c r="I21" s="203" t="s">
        <v>45</v>
      </c>
      <c r="J21" s="203" t="s">
        <v>46</v>
      </c>
      <c r="K21" s="203" t="s">
        <v>47</v>
      </c>
      <c r="L21" s="203" t="s">
        <v>48</v>
      </c>
      <c r="M21" s="203" t="s">
        <v>49</v>
      </c>
      <c r="N21" s="203" t="s">
        <v>50</v>
      </c>
      <c r="O21" s="203" t="s">
        <v>8</v>
      </c>
      <c r="P21" s="204" t="s">
        <v>385</v>
      </c>
      <c r="Q21" s="202" t="s">
        <v>39</v>
      </c>
      <c r="R21" s="203" t="s">
        <v>40</v>
      </c>
      <c r="S21" s="203" t="s">
        <v>41</v>
      </c>
      <c r="T21" s="203" t="s">
        <v>42</v>
      </c>
      <c r="U21" s="203" t="s">
        <v>43</v>
      </c>
      <c r="V21" s="203" t="s">
        <v>44</v>
      </c>
      <c r="W21" s="203" t="s">
        <v>45</v>
      </c>
      <c r="X21" s="203" t="s">
        <v>46</v>
      </c>
      <c r="Y21" s="203" t="s">
        <v>47</v>
      </c>
      <c r="Z21" s="203" t="s">
        <v>48</v>
      </c>
      <c r="AA21" s="203" t="s">
        <v>49</v>
      </c>
      <c r="AB21" s="203" t="s">
        <v>50</v>
      </c>
      <c r="AC21" s="203" t="s">
        <v>8</v>
      </c>
      <c r="AD21" s="204" t="s">
        <v>385</v>
      </c>
      <c r="AE21" s="4"/>
      <c r="AF21" s="4"/>
    </row>
    <row r="22" spans="1:41" s="252" customFormat="1" ht="32" customHeight="1">
      <c r="A22" s="484" t="s">
        <v>381</v>
      </c>
      <c r="B22" s="485"/>
      <c r="C22" s="247"/>
      <c r="D22" s="248"/>
      <c r="E22" s="248"/>
      <c r="F22" s="248"/>
      <c r="G22" s="248"/>
      <c r="H22" s="248"/>
      <c r="I22" s="248"/>
      <c r="J22" s="248"/>
      <c r="K22" s="248"/>
      <c r="L22" s="248"/>
      <c r="M22" s="248"/>
      <c r="N22" s="248"/>
      <c r="O22" s="248">
        <f>SUM(C22:N22)</f>
        <v>0</v>
      </c>
      <c r="P22" s="264">
        <v>0</v>
      </c>
      <c r="Q22" s="265">
        <v>303588500</v>
      </c>
      <c r="R22" s="266"/>
      <c r="S22" s="266"/>
      <c r="T22" s="266"/>
      <c r="U22" s="266"/>
      <c r="V22" s="266"/>
      <c r="W22" s="266"/>
      <c r="X22" s="266"/>
      <c r="Y22" s="266"/>
      <c r="Z22" s="266"/>
      <c r="AA22" s="266"/>
      <c r="AB22" s="266">
        <v>8343000</v>
      </c>
      <c r="AC22" s="248">
        <f>SUM(Q22:AB22)</f>
        <v>311931500</v>
      </c>
      <c r="AD22" s="250"/>
      <c r="AE22" s="251"/>
      <c r="AF22" s="251"/>
    </row>
    <row r="23" spans="1:41" s="252" customFormat="1" ht="32" customHeight="1">
      <c r="A23" s="486" t="s">
        <v>382</v>
      </c>
      <c r="B23" s="487"/>
      <c r="C23" s="265"/>
      <c r="D23" s="266"/>
      <c r="E23" s="266"/>
      <c r="F23" s="266"/>
      <c r="G23" s="266"/>
      <c r="H23" s="266"/>
      <c r="I23" s="266"/>
      <c r="J23" s="266"/>
      <c r="K23" s="266"/>
      <c r="L23" s="266"/>
      <c r="M23" s="266"/>
      <c r="N23" s="266"/>
      <c r="O23" s="266">
        <f>SUM(C23:N23)</f>
        <v>0</v>
      </c>
      <c r="P23" s="267" t="str">
        <f>IFERROR(O23/(SUMIF(C23:N23,"&gt;0",C22:N22))," ")</f>
        <v xml:space="preserve"> </v>
      </c>
      <c r="Q23" s="265">
        <v>303588500</v>
      </c>
      <c r="R23" s="231"/>
      <c r="S23" s="231"/>
      <c r="T23" s="231"/>
      <c r="U23" s="231"/>
      <c r="V23" s="231"/>
      <c r="W23" s="231"/>
      <c r="X23" s="231"/>
      <c r="Y23" s="231"/>
      <c r="Z23" s="231"/>
      <c r="AA23" s="231"/>
      <c r="AB23" s="266"/>
      <c r="AC23" s="311">
        <f>SUM(Q23:AB23)</f>
        <v>303588500</v>
      </c>
      <c r="AD23" s="268">
        <f>IFERROR(AC23/(SUMIF(Q23:AB23,"&gt;0",Q22:AB22))," ")</f>
        <v>1</v>
      </c>
      <c r="AE23" s="251"/>
      <c r="AF23" s="251"/>
    </row>
    <row r="24" spans="1:41" s="252" customFormat="1" ht="32" customHeight="1">
      <c r="A24" s="486" t="s">
        <v>383</v>
      </c>
      <c r="B24" s="487"/>
      <c r="C24" s="265"/>
      <c r="D24" s="266"/>
      <c r="E24" s="266"/>
      <c r="F24" s="266"/>
      <c r="G24" s="266"/>
      <c r="H24" s="266"/>
      <c r="I24" s="266"/>
      <c r="J24" s="266"/>
      <c r="K24" s="266"/>
      <c r="L24" s="266"/>
      <c r="M24" s="266"/>
      <c r="N24" s="266"/>
      <c r="O24" s="266">
        <f>SUM(C24:N24)</f>
        <v>0</v>
      </c>
      <c r="P24" s="269"/>
      <c r="Q24" s="265"/>
      <c r="R24" s="266">
        <v>11798767</v>
      </c>
      <c r="S24" s="266">
        <v>30493000</v>
      </c>
      <c r="T24" s="266">
        <v>30493000</v>
      </c>
      <c r="U24" s="266">
        <v>30493000</v>
      </c>
      <c r="V24" s="266">
        <v>30493000</v>
      </c>
      <c r="W24" s="266">
        <v>30493000</v>
      </c>
      <c r="X24" s="266">
        <v>30493000</v>
      </c>
      <c r="Y24" s="266">
        <v>30493000</v>
      </c>
      <c r="Z24" s="266">
        <v>30493000</v>
      </c>
      <c r="AA24" s="266">
        <v>30493000</v>
      </c>
      <c r="AB24" s="266">
        <v>25695733</v>
      </c>
      <c r="AC24" s="266">
        <f>SUM(Q24:AB24)</f>
        <v>311931500</v>
      </c>
      <c r="AD24" s="268"/>
      <c r="AE24" s="251"/>
      <c r="AF24" s="251"/>
    </row>
    <row r="25" spans="1:41" s="252" customFormat="1" ht="32" customHeight="1" thickBot="1">
      <c r="A25" s="493" t="s">
        <v>384</v>
      </c>
      <c r="B25" s="494"/>
      <c r="C25" s="270"/>
      <c r="D25" s="271"/>
      <c r="E25" s="271"/>
      <c r="F25" s="271"/>
      <c r="G25" s="271"/>
      <c r="H25" s="271"/>
      <c r="I25" s="271"/>
      <c r="J25" s="271"/>
      <c r="K25" s="271"/>
      <c r="L25" s="271"/>
      <c r="M25" s="271"/>
      <c r="N25" s="271"/>
      <c r="O25" s="271">
        <f>SUM(C25:N25)</f>
        <v>0</v>
      </c>
      <c r="P25" s="272" t="str">
        <f>IFERROR(O25/(SUMIF(C25:N25,"&gt;0",C24:N24))," ")</f>
        <v xml:space="preserve"> </v>
      </c>
      <c r="Q25" s="270"/>
      <c r="R25" s="273">
        <v>10782334</v>
      </c>
      <c r="S25" s="271">
        <v>30493000</v>
      </c>
      <c r="T25" s="273">
        <v>30493000</v>
      </c>
      <c r="U25" s="271">
        <v>30493000</v>
      </c>
      <c r="V25" s="271">
        <v>30493000</v>
      </c>
      <c r="W25" s="271">
        <v>30493000</v>
      </c>
      <c r="X25" s="271"/>
      <c r="Y25" s="271"/>
      <c r="Z25" s="271"/>
      <c r="AA25" s="271"/>
      <c r="AB25" s="271"/>
      <c r="AC25" s="271">
        <f>SUM(Q25:AB25)</f>
        <v>163247334</v>
      </c>
      <c r="AD25" s="274">
        <f>IFERROR(AC25/(SUMIF(Q25:AB25,"&gt;0",Q24:AB24))," ")</f>
        <v>0.99381218987873332</v>
      </c>
      <c r="AE25" s="251"/>
      <c r="AF25" s="383"/>
    </row>
    <row r="26" spans="1:41" ht="32" customHeight="1" thickBot="1">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79"/>
    </row>
    <row r="27" spans="1:41" ht="34" customHeight="1">
      <c r="A27" s="495" t="s">
        <v>76</v>
      </c>
      <c r="B27" s="496"/>
      <c r="C27" s="497"/>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8"/>
    </row>
    <row r="28" spans="1:41" ht="15" customHeight="1">
      <c r="A28" s="499" t="s">
        <v>189</v>
      </c>
      <c r="B28" s="501" t="s">
        <v>6</v>
      </c>
      <c r="C28" s="502"/>
      <c r="D28" s="503" t="s">
        <v>401</v>
      </c>
      <c r="E28" s="504"/>
      <c r="F28" s="504"/>
      <c r="G28" s="504"/>
      <c r="H28" s="504"/>
      <c r="I28" s="504"/>
      <c r="J28" s="504"/>
      <c r="K28" s="504"/>
      <c r="L28" s="504"/>
      <c r="M28" s="504"/>
      <c r="N28" s="504"/>
      <c r="O28" s="505"/>
      <c r="P28" s="488" t="s">
        <v>8</v>
      </c>
      <c r="Q28" s="488" t="s">
        <v>84</v>
      </c>
      <c r="R28" s="488"/>
      <c r="S28" s="488"/>
      <c r="T28" s="488"/>
      <c r="U28" s="488"/>
      <c r="V28" s="488"/>
      <c r="W28" s="488"/>
      <c r="X28" s="488"/>
      <c r="Y28" s="488"/>
      <c r="Z28" s="488"/>
      <c r="AA28" s="488"/>
      <c r="AB28" s="488"/>
      <c r="AC28" s="488"/>
      <c r="AD28" s="489"/>
    </row>
    <row r="29" spans="1:41" ht="27" customHeight="1">
      <c r="A29" s="500"/>
      <c r="B29" s="490"/>
      <c r="C29" s="492"/>
      <c r="D29" s="201" t="s">
        <v>39</v>
      </c>
      <c r="E29" s="201" t="s">
        <v>40</v>
      </c>
      <c r="F29" s="201" t="s">
        <v>41</v>
      </c>
      <c r="G29" s="201" t="s">
        <v>42</v>
      </c>
      <c r="H29" s="201" t="s">
        <v>43</v>
      </c>
      <c r="I29" s="201" t="s">
        <v>44</v>
      </c>
      <c r="J29" s="201" t="s">
        <v>45</v>
      </c>
      <c r="K29" s="201" t="s">
        <v>46</v>
      </c>
      <c r="L29" s="201" t="s">
        <v>47</v>
      </c>
      <c r="M29" s="201" t="s">
        <v>48</v>
      </c>
      <c r="N29" s="201" t="s">
        <v>49</v>
      </c>
      <c r="O29" s="201" t="s">
        <v>50</v>
      </c>
      <c r="P29" s="505"/>
      <c r="Q29" s="488"/>
      <c r="R29" s="488"/>
      <c r="S29" s="488"/>
      <c r="T29" s="488"/>
      <c r="U29" s="488"/>
      <c r="V29" s="488"/>
      <c r="W29" s="488"/>
      <c r="X29" s="488"/>
      <c r="Y29" s="488"/>
      <c r="Z29" s="488"/>
      <c r="AA29" s="488"/>
      <c r="AB29" s="488"/>
      <c r="AC29" s="488"/>
      <c r="AD29" s="489"/>
    </row>
    <row r="30" spans="1:41" ht="42" customHeight="1" thickBot="1">
      <c r="A30" s="88"/>
      <c r="B30" s="506"/>
      <c r="C30" s="507"/>
      <c r="D30" s="92"/>
      <c r="E30" s="92"/>
      <c r="F30" s="92"/>
      <c r="G30" s="92"/>
      <c r="H30" s="92"/>
      <c r="I30" s="92"/>
      <c r="J30" s="92"/>
      <c r="K30" s="92"/>
      <c r="L30" s="92"/>
      <c r="M30" s="92"/>
      <c r="N30" s="92"/>
      <c r="O30" s="92"/>
      <c r="P30" s="89">
        <f>SUM(D30:O30)</f>
        <v>0</v>
      </c>
      <c r="Q30" s="508"/>
      <c r="R30" s="508"/>
      <c r="S30" s="508"/>
      <c r="T30" s="508"/>
      <c r="U30" s="508"/>
      <c r="V30" s="508"/>
      <c r="W30" s="508"/>
      <c r="X30" s="508"/>
      <c r="Y30" s="508"/>
      <c r="Z30" s="508"/>
      <c r="AA30" s="508"/>
      <c r="AB30" s="508"/>
      <c r="AC30" s="508"/>
      <c r="AD30" s="509"/>
    </row>
    <row r="31" spans="1:41" ht="45" customHeight="1">
      <c r="A31" s="510" t="s">
        <v>292</v>
      </c>
      <c r="B31" s="511"/>
      <c r="C31" s="511"/>
      <c r="D31" s="511"/>
      <c r="E31" s="511"/>
      <c r="F31" s="511"/>
      <c r="G31" s="511"/>
      <c r="H31" s="511"/>
      <c r="I31" s="511"/>
      <c r="J31" s="511"/>
      <c r="K31" s="511"/>
      <c r="L31" s="511"/>
      <c r="M31" s="511"/>
      <c r="N31" s="511"/>
      <c r="O31" s="511"/>
      <c r="P31" s="511"/>
      <c r="Q31" s="511"/>
      <c r="R31" s="511"/>
      <c r="S31" s="511"/>
      <c r="T31" s="511"/>
      <c r="U31" s="511"/>
      <c r="V31" s="511"/>
      <c r="W31" s="511"/>
      <c r="X31" s="511"/>
      <c r="Y31" s="511"/>
      <c r="Z31" s="511"/>
      <c r="AA31" s="511"/>
      <c r="AB31" s="511"/>
      <c r="AC31" s="511"/>
      <c r="AD31" s="512"/>
    </row>
    <row r="32" spans="1:41" ht="23" customHeight="1">
      <c r="A32" s="513" t="s">
        <v>190</v>
      </c>
      <c r="B32" s="488" t="s">
        <v>62</v>
      </c>
      <c r="C32" s="488" t="s">
        <v>6</v>
      </c>
      <c r="D32" s="488" t="s">
        <v>60</v>
      </c>
      <c r="E32" s="488"/>
      <c r="F32" s="488"/>
      <c r="G32" s="488"/>
      <c r="H32" s="488"/>
      <c r="I32" s="488"/>
      <c r="J32" s="488"/>
      <c r="K32" s="488"/>
      <c r="L32" s="488"/>
      <c r="M32" s="488"/>
      <c r="N32" s="488"/>
      <c r="O32" s="488"/>
      <c r="P32" s="488"/>
      <c r="Q32" s="488" t="s">
        <v>85</v>
      </c>
      <c r="R32" s="488"/>
      <c r="S32" s="488"/>
      <c r="T32" s="488"/>
      <c r="U32" s="488"/>
      <c r="V32" s="488"/>
      <c r="W32" s="488"/>
      <c r="X32" s="488"/>
      <c r="Y32" s="488"/>
      <c r="Z32" s="488"/>
      <c r="AA32" s="488"/>
      <c r="AB32" s="488"/>
      <c r="AC32" s="488"/>
      <c r="AD32" s="489"/>
      <c r="AG32" s="90"/>
      <c r="AH32" s="90"/>
      <c r="AI32" s="90"/>
      <c r="AJ32" s="90"/>
      <c r="AK32" s="90"/>
      <c r="AL32" s="90"/>
      <c r="AM32" s="90"/>
      <c r="AN32" s="90"/>
      <c r="AO32" s="90"/>
    </row>
    <row r="33" spans="1:41" ht="23" customHeight="1">
      <c r="A33" s="513"/>
      <c r="B33" s="488"/>
      <c r="C33" s="514"/>
      <c r="D33" s="201" t="s">
        <v>39</v>
      </c>
      <c r="E33" s="201" t="s">
        <v>40</v>
      </c>
      <c r="F33" s="201" t="s">
        <v>41</v>
      </c>
      <c r="G33" s="201" t="s">
        <v>42</v>
      </c>
      <c r="H33" s="201" t="s">
        <v>43</v>
      </c>
      <c r="I33" s="201" t="s">
        <v>44</v>
      </c>
      <c r="J33" s="201" t="s">
        <v>45</v>
      </c>
      <c r="K33" s="201" t="s">
        <v>46</v>
      </c>
      <c r="L33" s="201" t="s">
        <v>47</v>
      </c>
      <c r="M33" s="201" t="s">
        <v>48</v>
      </c>
      <c r="N33" s="201" t="s">
        <v>49</v>
      </c>
      <c r="O33" s="201" t="s">
        <v>50</v>
      </c>
      <c r="P33" s="201" t="s">
        <v>8</v>
      </c>
      <c r="Q33" s="490" t="s">
        <v>80</v>
      </c>
      <c r="R33" s="491"/>
      <c r="S33" s="491"/>
      <c r="T33" s="491"/>
      <c r="U33" s="491"/>
      <c r="V33" s="492"/>
      <c r="W33" s="490" t="s">
        <v>81</v>
      </c>
      <c r="X33" s="491"/>
      <c r="Y33" s="491"/>
      <c r="Z33" s="492"/>
      <c r="AA33" s="490" t="s">
        <v>82</v>
      </c>
      <c r="AB33" s="491"/>
      <c r="AC33" s="491"/>
      <c r="AD33" s="520"/>
      <c r="AG33" s="90"/>
      <c r="AH33" s="90"/>
      <c r="AI33" s="90"/>
      <c r="AJ33" s="90"/>
      <c r="AK33" s="90"/>
      <c r="AL33" s="90"/>
      <c r="AM33" s="90"/>
      <c r="AN33" s="90"/>
      <c r="AO33" s="90"/>
    </row>
    <row r="34" spans="1:41" ht="65.25" customHeight="1">
      <c r="A34" s="545" t="s">
        <v>410</v>
      </c>
      <c r="B34" s="547">
        <v>0.2</v>
      </c>
      <c r="C34" s="234" t="s">
        <v>485</v>
      </c>
      <c r="D34" s="92">
        <v>0</v>
      </c>
      <c r="E34" s="211"/>
      <c r="F34" s="234">
        <v>20</v>
      </c>
      <c r="G34" s="211"/>
      <c r="H34" s="211"/>
      <c r="I34" s="234">
        <v>20</v>
      </c>
      <c r="J34" s="211"/>
      <c r="K34" s="211"/>
      <c r="L34" s="234">
        <v>20</v>
      </c>
      <c r="M34" s="211"/>
      <c r="N34" s="234">
        <v>20</v>
      </c>
      <c r="O34" s="211"/>
      <c r="P34" s="217">
        <v>20</v>
      </c>
      <c r="Q34" s="521" t="s">
        <v>531</v>
      </c>
      <c r="R34" s="522"/>
      <c r="S34" s="522"/>
      <c r="T34" s="522"/>
      <c r="U34" s="522"/>
      <c r="V34" s="523"/>
      <c r="W34" s="527"/>
      <c r="X34" s="528"/>
      <c r="Y34" s="528"/>
      <c r="Z34" s="529"/>
      <c r="AA34" s="533" t="s">
        <v>532</v>
      </c>
      <c r="AB34" s="534"/>
      <c r="AC34" s="534"/>
      <c r="AD34" s="535"/>
      <c r="AE34" s="295"/>
      <c r="AG34" s="90"/>
      <c r="AH34" s="90"/>
      <c r="AI34" s="90"/>
      <c r="AJ34" s="90"/>
      <c r="AK34" s="90"/>
      <c r="AL34" s="90"/>
      <c r="AM34" s="90"/>
      <c r="AN34" s="90"/>
      <c r="AO34" s="90"/>
    </row>
    <row r="35" spans="1:41" ht="169" customHeight="1" thickBot="1">
      <c r="A35" s="546"/>
      <c r="B35" s="548"/>
      <c r="C35" s="235" t="s">
        <v>10</v>
      </c>
      <c r="D35" s="304">
        <v>0</v>
      </c>
      <c r="E35" s="241">
        <v>10</v>
      </c>
      <c r="F35" s="241">
        <v>20</v>
      </c>
      <c r="G35" s="241">
        <v>7</v>
      </c>
      <c r="H35" s="241">
        <v>6</v>
      </c>
      <c r="I35" s="241">
        <v>15</v>
      </c>
      <c r="J35" s="241">
        <v>13</v>
      </c>
      <c r="K35" s="241"/>
      <c r="L35" s="241"/>
      <c r="M35" s="241"/>
      <c r="N35" s="241"/>
      <c r="O35" s="241"/>
      <c r="P35" s="280">
        <v>20</v>
      </c>
      <c r="Q35" s="524"/>
      <c r="R35" s="525"/>
      <c r="S35" s="525"/>
      <c r="T35" s="525"/>
      <c r="U35" s="525"/>
      <c r="V35" s="526"/>
      <c r="W35" s="530"/>
      <c r="X35" s="531"/>
      <c r="Y35" s="531"/>
      <c r="Z35" s="532"/>
      <c r="AA35" s="536"/>
      <c r="AB35" s="537"/>
      <c r="AC35" s="537"/>
      <c r="AD35" s="538"/>
      <c r="AE35" s="50"/>
      <c r="AF35" s="97"/>
      <c r="AG35" s="90"/>
      <c r="AH35" s="90"/>
      <c r="AI35" s="90"/>
      <c r="AJ35" s="90"/>
      <c r="AK35" s="90"/>
      <c r="AL35" s="90"/>
      <c r="AM35" s="90"/>
      <c r="AN35" s="90"/>
      <c r="AO35" s="90"/>
    </row>
    <row r="36" spans="1:41" ht="26" customHeight="1">
      <c r="A36" s="539" t="s">
        <v>191</v>
      </c>
      <c r="B36" s="540" t="s">
        <v>61</v>
      </c>
      <c r="C36" s="542" t="s">
        <v>11</v>
      </c>
      <c r="D36" s="542"/>
      <c r="E36" s="542"/>
      <c r="F36" s="542"/>
      <c r="G36" s="542"/>
      <c r="H36" s="542"/>
      <c r="I36" s="542"/>
      <c r="J36" s="542"/>
      <c r="K36" s="542"/>
      <c r="L36" s="542"/>
      <c r="M36" s="542"/>
      <c r="N36" s="542"/>
      <c r="O36" s="542"/>
      <c r="P36" s="542"/>
      <c r="Q36" s="543" t="s">
        <v>78</v>
      </c>
      <c r="R36" s="544"/>
      <c r="S36" s="544"/>
      <c r="T36" s="544"/>
      <c r="U36" s="544"/>
      <c r="V36" s="544"/>
      <c r="W36" s="544"/>
      <c r="X36" s="544"/>
      <c r="Y36" s="544"/>
      <c r="Z36" s="544"/>
      <c r="AA36" s="544"/>
      <c r="AB36" s="544"/>
      <c r="AC36" s="544"/>
      <c r="AD36" s="485"/>
      <c r="AG36" s="90"/>
      <c r="AH36" s="90"/>
      <c r="AI36" s="90"/>
      <c r="AJ36" s="90"/>
      <c r="AK36" s="90"/>
      <c r="AL36" s="90"/>
      <c r="AM36" s="90"/>
      <c r="AN36" s="90"/>
      <c r="AO36" s="90"/>
    </row>
    <row r="37" spans="1:41" ht="58.5" customHeight="1">
      <c r="A37" s="513"/>
      <c r="B37" s="541"/>
      <c r="C37" s="233" t="s">
        <v>12</v>
      </c>
      <c r="D37" s="233" t="s">
        <v>36</v>
      </c>
      <c r="E37" s="233" t="s">
        <v>37</v>
      </c>
      <c r="F37" s="233" t="s">
        <v>38</v>
      </c>
      <c r="G37" s="233" t="s">
        <v>51</v>
      </c>
      <c r="H37" s="233" t="s">
        <v>52</v>
      </c>
      <c r="I37" s="233" t="s">
        <v>53</v>
      </c>
      <c r="J37" s="233" t="s">
        <v>54</v>
      </c>
      <c r="K37" s="233" t="s">
        <v>55</v>
      </c>
      <c r="L37" s="233" t="s">
        <v>56</v>
      </c>
      <c r="M37" s="233" t="s">
        <v>57</v>
      </c>
      <c r="N37" s="233" t="s">
        <v>58</v>
      </c>
      <c r="O37" s="233" t="s">
        <v>59</v>
      </c>
      <c r="P37" s="233" t="s">
        <v>63</v>
      </c>
      <c r="Q37" s="503" t="s">
        <v>83</v>
      </c>
      <c r="R37" s="504"/>
      <c r="S37" s="504"/>
      <c r="T37" s="504"/>
      <c r="U37" s="504"/>
      <c r="V37" s="504"/>
      <c r="W37" s="504"/>
      <c r="X37" s="504"/>
      <c r="Y37" s="504"/>
      <c r="Z37" s="504"/>
      <c r="AA37" s="504"/>
      <c r="AB37" s="504"/>
      <c r="AC37" s="504"/>
      <c r="AD37" s="487"/>
      <c r="AG37" s="98"/>
      <c r="AH37" s="98"/>
      <c r="AI37" s="98"/>
      <c r="AJ37" s="98"/>
      <c r="AK37" s="98"/>
      <c r="AL37" s="98"/>
      <c r="AM37" s="98"/>
      <c r="AN37" s="98"/>
      <c r="AO37" s="98"/>
    </row>
    <row r="38" spans="1:41" ht="65" customHeight="1">
      <c r="A38" s="515" t="s">
        <v>411</v>
      </c>
      <c r="B38" s="517">
        <v>20</v>
      </c>
      <c r="C38" s="236" t="s">
        <v>9</v>
      </c>
      <c r="D38" s="211">
        <v>0</v>
      </c>
      <c r="E38" s="211">
        <v>0.11</v>
      </c>
      <c r="F38" s="211">
        <v>0.11</v>
      </c>
      <c r="G38" s="211">
        <v>0.11</v>
      </c>
      <c r="H38" s="211">
        <v>0.11</v>
      </c>
      <c r="I38" s="211">
        <v>0.11</v>
      </c>
      <c r="J38" s="211">
        <v>0.11</v>
      </c>
      <c r="K38" s="211">
        <v>0.11</v>
      </c>
      <c r="L38" s="211">
        <v>0.11</v>
      </c>
      <c r="M38" s="211">
        <v>0.12</v>
      </c>
      <c r="N38" s="211"/>
      <c r="O38" s="211"/>
      <c r="P38" s="212">
        <f>SUM(D38:O38)</f>
        <v>1</v>
      </c>
      <c r="Q38" s="519" t="s">
        <v>533</v>
      </c>
      <c r="R38" s="519"/>
      <c r="S38" s="519"/>
      <c r="T38" s="519"/>
      <c r="U38" s="519"/>
      <c r="V38" s="519"/>
      <c r="W38" s="519"/>
      <c r="X38" s="519"/>
      <c r="Y38" s="519"/>
      <c r="Z38" s="519"/>
      <c r="AA38" s="519"/>
      <c r="AB38" s="519"/>
      <c r="AC38" s="519"/>
      <c r="AD38" s="519"/>
      <c r="AE38" s="101"/>
      <c r="AG38" s="102"/>
      <c r="AH38" s="102"/>
      <c r="AI38" s="102"/>
      <c r="AJ38" s="102"/>
      <c r="AK38" s="102"/>
      <c r="AL38" s="102"/>
      <c r="AM38" s="102"/>
      <c r="AN38" s="102"/>
      <c r="AO38" s="102"/>
    </row>
    <row r="39" spans="1:41" ht="60" customHeight="1">
      <c r="A39" s="516"/>
      <c r="B39" s="518"/>
      <c r="C39" s="237" t="s">
        <v>10</v>
      </c>
      <c r="D39" s="1"/>
      <c r="E39" s="1">
        <v>0.11</v>
      </c>
      <c r="F39" s="1">
        <v>0.11</v>
      </c>
      <c r="G39" s="1">
        <v>0.1</v>
      </c>
      <c r="H39" s="1">
        <v>0.1</v>
      </c>
      <c r="I39" s="1">
        <v>0.11</v>
      </c>
      <c r="J39" s="1">
        <v>0.11</v>
      </c>
      <c r="K39" s="1"/>
      <c r="L39" s="1"/>
      <c r="M39" s="1"/>
      <c r="N39" s="1"/>
      <c r="O39" s="215"/>
      <c r="P39" s="1">
        <f>SUM(D39:O39)</f>
        <v>0.64</v>
      </c>
      <c r="Q39" s="519"/>
      <c r="R39" s="519"/>
      <c r="S39" s="519"/>
      <c r="T39" s="519"/>
      <c r="U39" s="519"/>
      <c r="V39" s="519"/>
      <c r="W39" s="519"/>
      <c r="X39" s="519"/>
      <c r="Y39" s="519"/>
      <c r="Z39" s="519"/>
      <c r="AA39" s="519"/>
      <c r="AB39" s="519"/>
      <c r="AC39" s="519"/>
      <c r="AD39" s="519"/>
      <c r="AE39" s="101"/>
    </row>
    <row r="40" spans="1:41">
      <c r="A40" s="52" t="s">
        <v>294</v>
      </c>
    </row>
  </sheetData>
  <mergeCells count="71">
    <mergeCell ref="C32:C33"/>
    <mergeCell ref="D32:P32"/>
    <mergeCell ref="A38:A39"/>
    <mergeCell ref="B38:B39"/>
    <mergeCell ref="Q38:AD39"/>
    <mergeCell ref="AA33:AD33"/>
    <mergeCell ref="Q34:V35"/>
    <mergeCell ref="W34:Z35"/>
    <mergeCell ref="AA34:AD35"/>
    <mergeCell ref="A36:A37"/>
    <mergeCell ref="B36:B37"/>
    <mergeCell ref="C36:P36"/>
    <mergeCell ref="Q36:AD36"/>
    <mergeCell ref="Q37:AD37"/>
    <mergeCell ref="A34:A35"/>
    <mergeCell ref="B34:B35"/>
    <mergeCell ref="A24:B24"/>
    <mergeCell ref="Q32:AD32"/>
    <mergeCell ref="Q33:V33"/>
    <mergeCell ref="W33:Z33"/>
    <mergeCell ref="A25:B25"/>
    <mergeCell ref="A27:AD27"/>
    <mergeCell ref="A28:A29"/>
    <mergeCell ref="B28:C29"/>
    <mergeCell ref="D28:O28"/>
    <mergeCell ref="P28:P29"/>
    <mergeCell ref="Q28:AD29"/>
    <mergeCell ref="B30:C30"/>
    <mergeCell ref="Q30:AD30"/>
    <mergeCell ref="A31:AD31"/>
    <mergeCell ref="A32:A33"/>
    <mergeCell ref="B32:B33"/>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B1:AD1"/>
    <mergeCell ref="B2:AA2"/>
    <mergeCell ref="AB2:AD2"/>
    <mergeCell ref="B3:AA4"/>
    <mergeCell ref="AB3:AD3"/>
    <mergeCell ref="AB4:AD4"/>
    <mergeCell ref="A1:A4"/>
    <mergeCell ref="B1:AA1"/>
    <mergeCell ref="M8:N8"/>
    <mergeCell ref="O8:P8"/>
    <mergeCell ref="M9:N9"/>
    <mergeCell ref="O9:P9"/>
    <mergeCell ref="O7:P7"/>
    <mergeCell ref="A11:B13"/>
    <mergeCell ref="C11:AD13"/>
    <mergeCell ref="A7:B9"/>
    <mergeCell ref="C7:C9"/>
    <mergeCell ref="D7:H9"/>
    <mergeCell ref="I7:J9"/>
    <mergeCell ref="K7:L9"/>
    <mergeCell ref="M7:N7"/>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8:AD39 W34 Q34" xr:uid="{00000000-0002-0000-0000-000002000000}">
      <formula1>2000</formula1>
    </dataValidation>
  </dataValidations>
  <pageMargins left="0.25" right="0.25" top="0.75" bottom="0.75" header="0.3" footer="0.3"/>
  <pageSetup scale="20"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6"/>
  <sheetViews>
    <sheetView topLeftCell="D26" zoomScale="91" workbookViewId="0">
      <selection activeCell="E47" sqref="E47"/>
    </sheetView>
  </sheetViews>
  <sheetFormatPr baseColWidth="10" defaultColWidth="11.5" defaultRowHeight="14"/>
  <cols>
    <col min="1" max="1" width="44.1640625" style="113" customWidth="1"/>
    <col min="2" max="2" width="61.83203125" style="113" customWidth="1"/>
    <col min="3" max="3" width="61" style="113" customWidth="1"/>
    <col min="4" max="4" width="81" style="113" customWidth="1"/>
    <col min="5" max="5" width="32.83203125" style="131" customWidth="1"/>
    <col min="6" max="6" width="19" style="113" customWidth="1"/>
    <col min="7" max="7" width="29.5" style="113" customWidth="1"/>
    <col min="8" max="8" width="36.5" style="113" customWidth="1"/>
    <col min="9" max="9" width="40" style="113" customWidth="1"/>
    <col min="10" max="16384" width="11.5" style="113"/>
  </cols>
  <sheetData>
    <row r="1" spans="1:9" s="117" customFormat="1">
      <c r="A1" s="116" t="s">
        <v>115</v>
      </c>
      <c r="B1" s="116" t="s">
        <v>196</v>
      </c>
      <c r="C1" s="116" t="s">
        <v>116</v>
      </c>
      <c r="D1" s="116" t="s">
        <v>265</v>
      </c>
      <c r="E1" s="116" t="s">
        <v>117</v>
      </c>
      <c r="F1" s="116" t="s">
        <v>86</v>
      </c>
      <c r="G1" s="116" t="s">
        <v>291</v>
      </c>
      <c r="H1" s="116" t="s">
        <v>289</v>
      </c>
      <c r="I1" s="116" t="s">
        <v>302</v>
      </c>
    </row>
    <row r="2" spans="1:9" s="117" customFormat="1" ht="15">
      <c r="A2" s="118" t="s">
        <v>118</v>
      </c>
      <c r="B2" s="114" t="s">
        <v>197</v>
      </c>
      <c r="C2" s="118" t="s">
        <v>119</v>
      </c>
      <c r="D2" s="119" t="s">
        <v>267</v>
      </c>
      <c r="E2" s="115" t="s">
        <v>121</v>
      </c>
      <c r="F2" s="120" t="s">
        <v>280</v>
      </c>
      <c r="G2" s="121" t="s">
        <v>387</v>
      </c>
      <c r="H2" s="121" t="s">
        <v>304</v>
      </c>
      <c r="I2" s="122" t="s">
        <v>307</v>
      </c>
    </row>
    <row r="3" spans="1:9" ht="15">
      <c r="A3" s="118" t="s">
        <v>122</v>
      </c>
      <c r="B3" s="114" t="s">
        <v>198</v>
      </c>
      <c r="C3" s="118" t="s">
        <v>123</v>
      </c>
      <c r="D3" s="123" t="s">
        <v>120</v>
      </c>
      <c r="E3" s="115" t="s">
        <v>125</v>
      </c>
      <c r="F3" s="120" t="s">
        <v>281</v>
      </c>
      <c r="G3" s="121" t="s">
        <v>388</v>
      </c>
      <c r="H3" s="121" t="s">
        <v>305</v>
      </c>
      <c r="I3" s="122" t="s">
        <v>308</v>
      </c>
    </row>
    <row r="4" spans="1:9" ht="15">
      <c r="A4" s="118" t="s">
        <v>126</v>
      </c>
      <c r="B4" s="114" t="s">
        <v>199</v>
      </c>
      <c r="C4" s="118" t="s">
        <v>127</v>
      </c>
      <c r="D4" s="123" t="s">
        <v>124</v>
      </c>
      <c r="E4" s="115" t="s">
        <v>129</v>
      </c>
      <c r="F4" s="120" t="s">
        <v>282</v>
      </c>
      <c r="G4" s="121" t="s">
        <v>389</v>
      </c>
      <c r="H4" s="121" t="s">
        <v>396</v>
      </c>
      <c r="I4" s="122" t="s">
        <v>309</v>
      </c>
    </row>
    <row r="5" spans="1:9" ht="15">
      <c r="A5" s="118" t="s">
        <v>130</v>
      </c>
      <c r="B5" s="114" t="s">
        <v>200</v>
      </c>
      <c r="C5" s="118" t="s">
        <v>131</v>
      </c>
      <c r="D5" s="123" t="s">
        <v>128</v>
      </c>
      <c r="E5" s="115" t="s">
        <v>133</v>
      </c>
      <c r="F5" s="120" t="s">
        <v>283</v>
      </c>
      <c r="G5" s="121" t="s">
        <v>386</v>
      </c>
      <c r="H5" s="121" t="s">
        <v>397</v>
      </c>
      <c r="I5" s="122" t="s">
        <v>310</v>
      </c>
    </row>
    <row r="6" spans="1:9" ht="30">
      <c r="A6" s="118" t="s">
        <v>134</v>
      </c>
      <c r="B6" s="114" t="s">
        <v>201</v>
      </c>
      <c r="C6" s="118" t="s">
        <v>135</v>
      </c>
      <c r="D6" s="123" t="s">
        <v>132</v>
      </c>
      <c r="E6" s="115" t="s">
        <v>137</v>
      </c>
      <c r="G6" s="121" t="s">
        <v>303</v>
      </c>
      <c r="H6" s="121" t="s">
        <v>398</v>
      </c>
      <c r="I6" s="122" t="s">
        <v>311</v>
      </c>
    </row>
    <row r="7" spans="1:9" ht="15">
      <c r="B7" s="114" t="s">
        <v>202</v>
      </c>
      <c r="C7" s="118" t="s">
        <v>138</v>
      </c>
      <c r="D7" s="123" t="s">
        <v>136</v>
      </c>
      <c r="E7" s="120" t="s">
        <v>140</v>
      </c>
      <c r="G7" s="115" t="s">
        <v>395</v>
      </c>
      <c r="H7" s="121" t="s">
        <v>306</v>
      </c>
      <c r="I7" s="122" t="s">
        <v>312</v>
      </c>
    </row>
    <row r="8" spans="1:9" ht="30">
      <c r="A8" s="124"/>
      <c r="B8" s="114" t="s">
        <v>203</v>
      </c>
      <c r="C8" s="118" t="s">
        <v>141</v>
      </c>
      <c r="D8" s="123" t="s">
        <v>139</v>
      </c>
      <c r="E8" s="120" t="s">
        <v>143</v>
      </c>
      <c r="I8" s="120" t="s">
        <v>313</v>
      </c>
    </row>
    <row r="9" spans="1:9" ht="32" customHeight="1">
      <c r="A9" s="124"/>
      <c r="B9" s="114" t="s">
        <v>204</v>
      </c>
      <c r="C9" s="118" t="s">
        <v>144</v>
      </c>
      <c r="D9" s="123" t="s">
        <v>142</v>
      </c>
      <c r="E9" s="120" t="s">
        <v>146</v>
      </c>
      <c r="I9" s="120" t="s">
        <v>314</v>
      </c>
    </row>
    <row r="10" spans="1:9" ht="15">
      <c r="A10" s="124"/>
      <c r="B10" s="114" t="s">
        <v>205</v>
      </c>
      <c r="C10" s="118" t="s">
        <v>147</v>
      </c>
      <c r="D10" s="123" t="s">
        <v>145</v>
      </c>
      <c r="E10" s="120" t="s">
        <v>149</v>
      </c>
      <c r="I10" s="120" t="s">
        <v>315</v>
      </c>
    </row>
    <row r="11" spans="1:9" ht="15">
      <c r="A11" s="124"/>
      <c r="B11" s="114" t="s">
        <v>206</v>
      </c>
      <c r="C11" s="118" t="s">
        <v>150</v>
      </c>
      <c r="D11" s="123" t="s">
        <v>148</v>
      </c>
      <c r="E11" s="120" t="s">
        <v>152</v>
      </c>
      <c r="I11" s="120" t="s">
        <v>316</v>
      </c>
    </row>
    <row r="12" spans="1:9" ht="15">
      <c r="A12" s="124"/>
      <c r="B12" s="114" t="s">
        <v>207</v>
      </c>
      <c r="C12" s="118" t="s">
        <v>153</v>
      </c>
      <c r="D12" s="123" t="s">
        <v>151</v>
      </c>
      <c r="E12" s="120" t="s">
        <v>155</v>
      </c>
      <c r="I12" s="120" t="s">
        <v>317</v>
      </c>
    </row>
    <row r="13" spans="1:9" ht="15">
      <c r="A13" s="124"/>
      <c r="B13" s="125" t="s">
        <v>208</v>
      </c>
      <c r="D13" s="123" t="s">
        <v>154</v>
      </c>
      <c r="E13" s="120" t="s">
        <v>157</v>
      </c>
      <c r="I13" s="120" t="s">
        <v>318</v>
      </c>
    </row>
    <row r="14" spans="1:9" ht="15">
      <c r="A14" s="124"/>
      <c r="B14" s="114" t="s">
        <v>209</v>
      </c>
      <c r="C14" s="124"/>
      <c r="D14" s="123" t="s">
        <v>156</v>
      </c>
      <c r="E14" s="120" t="s">
        <v>159</v>
      </c>
    </row>
    <row r="15" spans="1:9" ht="15">
      <c r="A15" s="124"/>
      <c r="B15" s="114" t="s">
        <v>210</v>
      </c>
      <c r="C15" s="124"/>
      <c r="D15" s="123" t="s">
        <v>158</v>
      </c>
      <c r="E15" s="120" t="s">
        <v>276</v>
      </c>
    </row>
    <row r="16" spans="1:9" ht="15">
      <c r="A16" s="124"/>
      <c r="B16" s="114" t="s">
        <v>211</v>
      </c>
      <c r="C16" s="124"/>
      <c r="D16" s="123" t="s">
        <v>160</v>
      </c>
      <c r="E16" s="126"/>
    </row>
    <row r="17" spans="1:5" ht="15">
      <c r="A17" s="124"/>
      <c r="B17" s="114" t="s">
        <v>212</v>
      </c>
      <c r="C17" s="124"/>
      <c r="D17" s="123" t="s">
        <v>161</v>
      </c>
      <c r="E17" s="126"/>
    </row>
    <row r="18" spans="1:5" ht="15">
      <c r="A18" s="124"/>
      <c r="B18" s="114" t="s">
        <v>213</v>
      </c>
      <c r="C18" s="124"/>
      <c r="D18" s="123" t="s">
        <v>162</v>
      </c>
      <c r="E18" s="126"/>
    </row>
    <row r="19" spans="1:5" ht="15">
      <c r="A19" s="124"/>
      <c r="B19" s="114" t="s">
        <v>214</v>
      </c>
      <c r="C19" s="124"/>
      <c r="D19" s="123" t="s">
        <v>163</v>
      </c>
      <c r="E19" s="126"/>
    </row>
    <row r="20" spans="1:5" ht="15">
      <c r="A20" s="124"/>
      <c r="B20" s="114" t="s">
        <v>215</v>
      </c>
      <c r="C20" s="124"/>
      <c r="D20" s="123" t="s">
        <v>164</v>
      </c>
      <c r="E20" s="126"/>
    </row>
    <row r="21" spans="1:5" ht="15">
      <c r="B21" s="114" t="s">
        <v>216</v>
      </c>
      <c r="D21" s="123" t="s">
        <v>165</v>
      </c>
      <c r="E21" s="126"/>
    </row>
    <row r="22" spans="1:5" ht="15">
      <c r="B22" s="114" t="s">
        <v>217</v>
      </c>
      <c r="D22" s="123" t="s">
        <v>166</v>
      </c>
      <c r="E22" s="126"/>
    </row>
    <row r="23" spans="1:5" ht="15">
      <c r="B23" s="114" t="s">
        <v>218</v>
      </c>
      <c r="D23" s="123" t="s">
        <v>167</v>
      </c>
      <c r="E23" s="126"/>
    </row>
    <row r="24" spans="1:5">
      <c r="D24" s="127" t="s">
        <v>266</v>
      </c>
      <c r="E24" s="127" t="s">
        <v>257</v>
      </c>
    </row>
    <row r="25" spans="1:5">
      <c r="D25" s="128" t="s">
        <v>219</v>
      </c>
      <c r="E25" s="120" t="s">
        <v>220</v>
      </c>
    </row>
    <row r="26" spans="1:5">
      <c r="D26" s="128" t="s">
        <v>221</v>
      </c>
      <c r="E26" s="120" t="s">
        <v>264</v>
      </c>
    </row>
    <row r="27" spans="1:5">
      <c r="D27" s="829" t="s">
        <v>222</v>
      </c>
      <c r="E27" s="120" t="s">
        <v>223</v>
      </c>
    </row>
    <row r="28" spans="1:5">
      <c r="D28" s="830"/>
      <c r="E28" s="120" t="s">
        <v>224</v>
      </c>
    </row>
    <row r="29" spans="1:5">
      <c r="D29" s="830"/>
      <c r="E29" s="120" t="s">
        <v>225</v>
      </c>
    </row>
    <row r="30" spans="1:5">
      <c r="D30" s="831"/>
      <c r="E30" s="120" t="s">
        <v>226</v>
      </c>
    </row>
    <row r="31" spans="1:5">
      <c r="D31" s="128" t="s">
        <v>227</v>
      </c>
      <c r="E31" s="120" t="s">
        <v>228</v>
      </c>
    </row>
    <row r="32" spans="1:5">
      <c r="D32" s="128" t="s">
        <v>229</v>
      </c>
      <c r="E32" s="120" t="s">
        <v>230</v>
      </c>
    </row>
    <row r="33" spans="4:5">
      <c r="D33" s="128" t="s">
        <v>231</v>
      </c>
      <c r="E33" s="120" t="s">
        <v>232</v>
      </c>
    </row>
    <row r="34" spans="4:5">
      <c r="D34" s="128" t="s">
        <v>258</v>
      </c>
      <c r="E34" s="120" t="s">
        <v>233</v>
      </c>
    </row>
    <row r="35" spans="4:5">
      <c r="D35" s="128" t="s">
        <v>234</v>
      </c>
      <c r="E35" s="120" t="s">
        <v>235</v>
      </c>
    </row>
    <row r="36" spans="4:5">
      <c r="D36" s="128" t="s">
        <v>236</v>
      </c>
      <c r="E36" s="120" t="s">
        <v>237</v>
      </c>
    </row>
    <row r="37" spans="4:5">
      <c r="D37" s="128" t="s">
        <v>238</v>
      </c>
      <c r="E37" s="120" t="s">
        <v>239</v>
      </c>
    </row>
    <row r="38" spans="4:5">
      <c r="D38" s="128" t="s">
        <v>240</v>
      </c>
      <c r="E38" s="120" t="s">
        <v>241</v>
      </c>
    </row>
    <row r="39" spans="4:5">
      <c r="D39" s="129" t="s">
        <v>259</v>
      </c>
      <c r="E39" s="120" t="s">
        <v>242</v>
      </c>
    </row>
    <row r="40" spans="4:5">
      <c r="D40" s="129" t="s">
        <v>243</v>
      </c>
      <c r="E40" s="120" t="s">
        <v>263</v>
      </c>
    </row>
    <row r="41" spans="4:5">
      <c r="D41" s="128" t="s">
        <v>260</v>
      </c>
      <c r="E41" s="120" t="s">
        <v>244</v>
      </c>
    </row>
    <row r="42" spans="4:5">
      <c r="D42" s="128" t="s">
        <v>245</v>
      </c>
      <c r="E42" s="120" t="s">
        <v>246</v>
      </c>
    </row>
    <row r="43" spans="4:5">
      <c r="D43" s="129" t="s">
        <v>253</v>
      </c>
      <c r="E43" s="120" t="s">
        <v>262</v>
      </c>
    </row>
    <row r="44" spans="4:5">
      <c r="D44" s="130" t="s">
        <v>254</v>
      </c>
      <c r="E44" s="120" t="s">
        <v>261</v>
      </c>
    </row>
    <row r="45" spans="4:5">
      <c r="D45" s="123" t="s">
        <v>247</v>
      </c>
      <c r="E45" s="120" t="s">
        <v>248</v>
      </c>
    </row>
    <row r="46" spans="4:5">
      <c r="D46" s="123" t="s">
        <v>249</v>
      </c>
      <c r="E46" s="120" t="s">
        <v>250</v>
      </c>
    </row>
    <row r="47" spans="4:5">
      <c r="D47" s="123" t="s">
        <v>251</v>
      </c>
      <c r="E47" s="120" t="s">
        <v>252</v>
      </c>
    </row>
    <row r="48" spans="4:5">
      <c r="D48" s="123" t="s">
        <v>255</v>
      </c>
      <c r="E48" s="120" t="s">
        <v>256</v>
      </c>
    </row>
    <row r="49" spans="4:4">
      <c r="D49" s="127" t="s">
        <v>268</v>
      </c>
    </row>
    <row r="50" spans="4:4">
      <c r="D50" s="123" t="s">
        <v>274</v>
      </c>
    </row>
    <row r="51" spans="4:4">
      <c r="D51" s="123" t="s">
        <v>275</v>
      </c>
    </row>
    <row r="52" spans="4:4">
      <c r="D52" s="127" t="s">
        <v>269</v>
      </c>
    </row>
    <row r="53" spans="4:4">
      <c r="D53" s="130" t="s">
        <v>270</v>
      </c>
    </row>
    <row r="54" spans="4:4">
      <c r="D54" s="130" t="s">
        <v>271</v>
      </c>
    </row>
    <row r="55" spans="4:4">
      <c r="D55" s="130" t="s">
        <v>272</v>
      </c>
    </row>
    <row r="56" spans="4:4">
      <c r="D56" s="130" t="s">
        <v>273</v>
      </c>
    </row>
  </sheetData>
  <mergeCells count="1">
    <mergeCell ref="D27:D30"/>
  </mergeCells>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H6:L9"/>
  <sheetViews>
    <sheetView workbookViewId="0">
      <selection activeCell="A13" sqref="A13"/>
    </sheetView>
  </sheetViews>
  <sheetFormatPr baseColWidth="10" defaultColWidth="9.1640625" defaultRowHeight="15"/>
  <cols>
    <col min="1" max="256" width="11.5" customWidth="1"/>
  </cols>
  <sheetData>
    <row r="6" spans="8:12">
      <c r="H6" t="s">
        <v>460</v>
      </c>
      <c r="I6" t="s">
        <v>461</v>
      </c>
      <c r="J6" t="s">
        <v>462</v>
      </c>
      <c r="K6" t="s">
        <v>463</v>
      </c>
    </row>
    <row r="7" spans="8:12">
      <c r="H7">
        <v>73474736</v>
      </c>
      <c r="I7">
        <f>+'Meta 2 Escuela '!C22+'Meta- Veeduría'!C22</f>
        <v>0</v>
      </c>
      <c r="J7">
        <f>+'Meta- Veeduría'!G24+'Meta 2 Escuela '!O24</f>
        <v>53818736</v>
      </c>
      <c r="K7">
        <f>+I7-J7</f>
        <v>-53818736</v>
      </c>
      <c r="L7" t="s">
        <v>464</v>
      </c>
    </row>
    <row r="8" spans="8:12">
      <c r="H8" t="s">
        <v>465</v>
      </c>
    </row>
    <row r="9" spans="8:12">
      <c r="H9">
        <v>1616872000</v>
      </c>
      <c r="I9">
        <f>+'Meta 1 Paridad '!Q22+'Meta 2 Escuela '!Q22+'Meta 6- 60 Instancias '!Q22+'Meta 4 Bancada '!Q22</f>
        <v>1616872000</v>
      </c>
    </row>
  </sheetData>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9.1640625" defaultRowHeight="15"/>
  <cols>
    <col min="1" max="256" width="11.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05"/>
  <sheetViews>
    <sheetView zoomScale="90" zoomScaleNormal="90" workbookViewId="0">
      <selection activeCell="P9" sqref="P9"/>
    </sheetView>
  </sheetViews>
  <sheetFormatPr baseColWidth="10" defaultColWidth="9.1640625" defaultRowHeight="15"/>
  <cols>
    <col min="1" max="2" width="11.5" customWidth="1"/>
    <col min="3" max="3" width="6.83203125" customWidth="1"/>
    <col min="4" max="4" width="8.83203125" customWidth="1"/>
    <col min="5" max="5" width="10.83203125" customWidth="1"/>
    <col min="6" max="256" width="11.5" customWidth="1"/>
  </cols>
  <sheetData>
    <row r="1" spans="1:14">
      <c r="B1" t="s">
        <v>19</v>
      </c>
      <c r="C1" s="835" t="s">
        <v>20</v>
      </c>
      <c r="D1" s="835"/>
      <c r="E1" s="835"/>
      <c r="F1" s="835"/>
      <c r="G1" s="836" t="s">
        <v>22</v>
      </c>
      <c r="H1" s="837"/>
      <c r="I1" s="837"/>
      <c r="J1" s="838"/>
      <c r="K1" s="834" t="s">
        <v>23</v>
      </c>
      <c r="L1" s="834"/>
      <c r="M1" s="834"/>
      <c r="N1" s="834"/>
    </row>
    <row r="2" spans="1:14">
      <c r="C2" s="5"/>
      <c r="D2" s="5"/>
      <c r="E2" s="5"/>
      <c r="F2" s="5" t="s">
        <v>21</v>
      </c>
      <c r="G2" s="31"/>
      <c r="H2" s="5"/>
      <c r="I2" s="5"/>
      <c r="J2" s="32" t="s">
        <v>21</v>
      </c>
      <c r="K2" s="5"/>
      <c r="L2" s="5"/>
      <c r="M2" s="5"/>
      <c r="N2" s="5" t="s">
        <v>21</v>
      </c>
    </row>
    <row r="3" spans="1:14">
      <c r="A3" s="833" t="s">
        <v>24</v>
      </c>
      <c r="B3" s="6">
        <v>1</v>
      </c>
      <c r="C3" s="7">
        <v>0.05</v>
      </c>
      <c r="D3" s="7">
        <v>0.05</v>
      </c>
      <c r="E3" s="7">
        <v>0.1</v>
      </c>
      <c r="F3" s="8">
        <f>(C3+D3+E3)</f>
        <v>0.2</v>
      </c>
      <c r="G3" s="33">
        <v>0.1</v>
      </c>
      <c r="H3" s="7">
        <v>0.1</v>
      </c>
      <c r="I3" s="7">
        <v>0.1</v>
      </c>
      <c r="J3" s="34">
        <f>(G3+H3+I3)</f>
        <v>0.30000000000000004</v>
      </c>
      <c r="K3" s="1">
        <v>0.1</v>
      </c>
      <c r="L3" s="1">
        <v>0.1</v>
      </c>
      <c r="M3" s="1">
        <v>0.1</v>
      </c>
      <c r="N3" s="2">
        <f>K3+L3+M3</f>
        <v>0.30000000000000004</v>
      </c>
    </row>
    <row r="4" spans="1:14">
      <c r="A4" s="833"/>
      <c r="B4" s="6">
        <v>2</v>
      </c>
      <c r="C4" s="7">
        <v>0.05</v>
      </c>
      <c r="D4" s="7">
        <v>0.05</v>
      </c>
      <c r="E4" s="7">
        <v>0.1</v>
      </c>
      <c r="F4" s="8">
        <f>(C4+D4+E4)</f>
        <v>0.2</v>
      </c>
      <c r="G4" s="33">
        <v>0.1</v>
      </c>
      <c r="H4" s="7">
        <v>0.1</v>
      </c>
      <c r="I4" s="7">
        <v>0.1</v>
      </c>
      <c r="J4" s="34">
        <f>(G4+H4+I4)</f>
        <v>0.30000000000000004</v>
      </c>
      <c r="K4" s="1">
        <v>0.1</v>
      </c>
      <c r="L4" s="1">
        <v>0.1</v>
      </c>
      <c r="M4" s="1">
        <v>0.1</v>
      </c>
      <c r="N4" s="2">
        <f>K4+L4+M4</f>
        <v>0.30000000000000004</v>
      </c>
    </row>
    <row r="5" spans="1:14">
      <c r="A5" s="833"/>
      <c r="B5" s="6">
        <v>3</v>
      </c>
      <c r="C5" s="7">
        <v>0.05</v>
      </c>
      <c r="D5" s="7">
        <v>0.05</v>
      </c>
      <c r="E5" s="7">
        <v>0.1</v>
      </c>
      <c r="F5" s="8">
        <f>(C5+D5+E5)</f>
        <v>0.2</v>
      </c>
      <c r="G5" s="33">
        <v>0.1</v>
      </c>
      <c r="H5" s="7">
        <v>0.1</v>
      </c>
      <c r="I5" s="7">
        <v>0.1</v>
      </c>
      <c r="J5" s="34">
        <f>(G5+H5+I5)</f>
        <v>0.30000000000000004</v>
      </c>
      <c r="K5" s="25"/>
      <c r="L5" s="6"/>
      <c r="M5" s="6"/>
      <c r="N5" s="6"/>
    </row>
    <row r="6" spans="1:14">
      <c r="A6" s="833"/>
      <c r="B6" s="6">
        <v>4</v>
      </c>
      <c r="C6" s="7">
        <v>0.1</v>
      </c>
      <c r="D6" s="7">
        <v>0.1</v>
      </c>
      <c r="E6" s="7">
        <v>0.2</v>
      </c>
      <c r="F6" s="8">
        <f>(C6+D6+E6)</f>
        <v>0.4</v>
      </c>
      <c r="G6" s="33">
        <v>0</v>
      </c>
      <c r="H6" s="7">
        <v>0</v>
      </c>
      <c r="I6" s="7">
        <v>0.1</v>
      </c>
      <c r="J6" s="34">
        <f>(G6+H6+I6)</f>
        <v>0.1</v>
      </c>
      <c r="K6" s="25"/>
      <c r="L6" s="6"/>
      <c r="M6" s="6"/>
      <c r="N6" s="6"/>
    </row>
    <row r="7" spans="1:14">
      <c r="A7" s="833"/>
      <c r="B7" s="6">
        <v>5</v>
      </c>
      <c r="C7" s="7">
        <v>0</v>
      </c>
      <c r="D7" s="7">
        <v>0</v>
      </c>
      <c r="E7" s="7">
        <v>0</v>
      </c>
      <c r="F7" s="8">
        <f>(C7+D7+E7)</f>
        <v>0</v>
      </c>
      <c r="G7" s="33">
        <v>0</v>
      </c>
      <c r="H7" s="7">
        <v>0</v>
      </c>
      <c r="I7" s="7">
        <v>0</v>
      </c>
      <c r="J7" s="34">
        <f>(G7+H7+I7)</f>
        <v>0</v>
      </c>
      <c r="K7" s="25"/>
      <c r="L7" s="6"/>
      <c r="M7" s="6"/>
      <c r="N7" s="6"/>
    </row>
    <row r="8" spans="1:14">
      <c r="A8" s="833" t="s">
        <v>25</v>
      </c>
      <c r="B8" s="10">
        <v>6</v>
      </c>
      <c r="C8" s="11">
        <v>0.1</v>
      </c>
      <c r="D8" s="11">
        <v>0.1</v>
      </c>
      <c r="E8" s="11">
        <v>0.1</v>
      </c>
      <c r="F8" s="12">
        <f>C8+D8+E8</f>
        <v>0.30000000000000004</v>
      </c>
      <c r="G8" s="35"/>
      <c r="H8" s="10"/>
      <c r="I8" s="10"/>
      <c r="J8" s="36"/>
      <c r="K8" s="26"/>
      <c r="L8" s="10"/>
      <c r="M8" s="10"/>
      <c r="N8" s="10"/>
    </row>
    <row r="9" spans="1:14">
      <c r="A9" s="833"/>
      <c r="B9" s="10">
        <v>7</v>
      </c>
      <c r="C9" s="10"/>
      <c r="D9" s="10"/>
      <c r="E9" s="10"/>
      <c r="F9" s="20"/>
      <c r="G9" s="37"/>
      <c r="H9" s="10"/>
      <c r="I9" s="10"/>
      <c r="J9" s="36"/>
      <c r="K9" s="26"/>
      <c r="L9" s="10"/>
      <c r="M9" s="10"/>
      <c r="N9" s="10"/>
    </row>
    <row r="10" spans="1:14">
      <c r="A10" s="833"/>
      <c r="B10" s="10">
        <v>8</v>
      </c>
      <c r="C10" s="10"/>
      <c r="D10" s="10"/>
      <c r="E10" s="10"/>
      <c r="F10" s="20"/>
      <c r="G10" s="37"/>
      <c r="H10" s="10"/>
      <c r="I10" s="10"/>
      <c r="J10" s="36"/>
      <c r="K10" s="26"/>
      <c r="L10" s="10"/>
      <c r="M10" s="10"/>
      <c r="N10" s="10"/>
    </row>
    <row r="11" spans="1:14">
      <c r="A11" s="833"/>
      <c r="B11" s="10">
        <v>9</v>
      </c>
      <c r="C11" s="10"/>
      <c r="D11" s="10"/>
      <c r="E11" s="10"/>
      <c r="F11" s="20"/>
      <c r="G11" s="37"/>
      <c r="H11" s="10"/>
      <c r="I11" s="10"/>
      <c r="J11" s="36"/>
      <c r="K11" s="26"/>
      <c r="L11" s="10"/>
      <c r="M11" s="10"/>
      <c r="N11" s="10"/>
    </row>
    <row r="12" spans="1:14">
      <c r="A12" s="833" t="s">
        <v>26</v>
      </c>
      <c r="B12" s="15">
        <v>10</v>
      </c>
      <c r="C12" s="15"/>
      <c r="D12" s="15"/>
      <c r="E12" s="15"/>
      <c r="F12" s="21"/>
      <c r="G12" s="38"/>
      <c r="H12" s="15"/>
      <c r="I12" s="15"/>
      <c r="J12" s="39"/>
      <c r="K12" s="27"/>
      <c r="L12" s="15"/>
      <c r="M12" s="15"/>
      <c r="N12" s="15"/>
    </row>
    <row r="13" spans="1:14">
      <c r="A13" s="833"/>
      <c r="B13" s="15">
        <v>11</v>
      </c>
      <c r="C13" s="15"/>
      <c r="D13" s="15"/>
      <c r="E13" s="15"/>
      <c r="F13" s="21"/>
      <c r="G13" s="38"/>
      <c r="H13" s="15"/>
      <c r="I13" s="15"/>
      <c r="J13" s="39"/>
      <c r="K13" s="27"/>
      <c r="L13" s="15"/>
      <c r="M13" s="15"/>
      <c r="N13" s="15"/>
    </row>
    <row r="14" spans="1:14">
      <c r="A14" s="833"/>
      <c r="B14" s="15">
        <v>12</v>
      </c>
      <c r="C14" s="15"/>
      <c r="D14" s="15"/>
      <c r="E14" s="15"/>
      <c r="F14" s="21"/>
      <c r="G14" s="38"/>
      <c r="H14" s="15"/>
      <c r="I14" s="15"/>
      <c r="J14" s="39"/>
      <c r="K14" s="27"/>
      <c r="L14" s="15"/>
      <c r="M14" s="15"/>
      <c r="N14" s="15"/>
    </row>
    <row r="15" spans="1:14">
      <c r="A15" s="833"/>
      <c r="B15" s="15">
        <v>13</v>
      </c>
      <c r="C15" s="15"/>
      <c r="D15" s="15"/>
      <c r="E15" s="15"/>
      <c r="F15" s="21"/>
      <c r="G15" s="38"/>
      <c r="H15" s="15"/>
      <c r="I15" s="15"/>
      <c r="J15" s="39"/>
      <c r="K15" s="27"/>
      <c r="L15" s="15"/>
      <c r="M15" s="15"/>
      <c r="N15" s="15"/>
    </row>
    <row r="16" spans="1:14">
      <c r="A16" s="833" t="s">
        <v>27</v>
      </c>
      <c r="B16" s="16">
        <v>14</v>
      </c>
      <c r="C16" s="16"/>
      <c r="D16" s="16"/>
      <c r="E16" s="16"/>
      <c r="F16" s="22"/>
      <c r="G16" s="40"/>
      <c r="H16" s="16"/>
      <c r="I16" s="16"/>
      <c r="J16" s="41"/>
      <c r="K16" s="28"/>
      <c r="L16" s="16"/>
      <c r="M16" s="16"/>
      <c r="N16" s="16"/>
    </row>
    <row r="17" spans="1:14">
      <c r="A17" s="833"/>
      <c r="B17" s="16">
        <v>15</v>
      </c>
      <c r="C17" s="16"/>
      <c r="D17" s="16"/>
      <c r="E17" s="16"/>
      <c r="F17" s="22"/>
      <c r="G17" s="40"/>
      <c r="H17" s="16"/>
      <c r="I17" s="16"/>
      <c r="J17" s="41"/>
      <c r="K17" s="28"/>
      <c r="L17" s="16"/>
      <c r="M17" s="16"/>
      <c r="N17" s="16"/>
    </row>
    <row r="18" spans="1:14">
      <c r="A18" s="833"/>
      <c r="B18" s="16">
        <v>16</v>
      </c>
      <c r="C18" s="16"/>
      <c r="D18" s="16"/>
      <c r="E18" s="16"/>
      <c r="F18" s="22"/>
      <c r="G18" s="40"/>
      <c r="H18" s="16"/>
      <c r="I18" s="16"/>
      <c r="J18" s="41"/>
      <c r="K18" s="28"/>
      <c r="L18" s="16"/>
      <c r="M18" s="16"/>
      <c r="N18" s="16"/>
    </row>
    <row r="19" spans="1:14">
      <c r="A19" s="833" t="s">
        <v>28</v>
      </c>
      <c r="B19" s="19">
        <v>17</v>
      </c>
      <c r="C19" s="19"/>
      <c r="D19" s="19"/>
      <c r="E19" s="19"/>
      <c r="F19" s="23"/>
      <c r="G19" s="42"/>
      <c r="H19" s="19"/>
      <c r="I19" s="19"/>
      <c r="J19" s="43"/>
      <c r="K19" s="29"/>
      <c r="L19" s="19"/>
      <c r="M19" s="19"/>
      <c r="N19" s="19"/>
    </row>
    <row r="20" spans="1:14">
      <c r="A20" s="833"/>
      <c r="B20" s="19">
        <v>18</v>
      </c>
      <c r="C20" s="19"/>
      <c r="D20" s="19"/>
      <c r="E20" s="19"/>
      <c r="F20" s="23"/>
      <c r="G20" s="42"/>
      <c r="H20" s="19"/>
      <c r="I20" s="19"/>
      <c r="J20" s="43"/>
      <c r="K20" s="29"/>
      <c r="L20" s="19"/>
      <c r="M20" s="19"/>
      <c r="N20" s="19"/>
    </row>
    <row r="21" spans="1:14">
      <c r="A21" s="833"/>
      <c r="B21" s="19">
        <v>19</v>
      </c>
      <c r="C21" s="19"/>
      <c r="D21" s="19"/>
      <c r="E21" s="19"/>
      <c r="F21" s="23"/>
      <c r="G21" s="42"/>
      <c r="H21" s="19"/>
      <c r="I21" s="19"/>
      <c r="J21" s="43"/>
      <c r="K21" s="29"/>
      <c r="L21" s="19"/>
      <c r="M21" s="19"/>
      <c r="N21" s="19"/>
    </row>
    <row r="22" spans="1:14">
      <c r="A22" s="833"/>
      <c r="B22" s="19">
        <v>20</v>
      </c>
      <c r="C22" s="19"/>
      <c r="D22" s="19"/>
      <c r="E22" s="19"/>
      <c r="F22" s="23"/>
      <c r="G22" s="42"/>
      <c r="H22" s="19"/>
      <c r="I22" s="19"/>
      <c r="J22" s="43"/>
      <c r="K22" s="29"/>
      <c r="L22" s="19"/>
      <c r="M22" s="19"/>
      <c r="N22" s="19"/>
    </row>
    <row r="23" spans="1:14">
      <c r="A23" s="833" t="s">
        <v>29</v>
      </c>
      <c r="B23" s="14">
        <v>21</v>
      </c>
      <c r="C23" s="14"/>
      <c r="D23" s="14"/>
      <c r="E23" s="14"/>
      <c r="F23" s="24"/>
      <c r="G23" s="44"/>
      <c r="H23" s="14"/>
      <c r="I23" s="14"/>
      <c r="J23" s="45"/>
      <c r="K23" s="30"/>
      <c r="L23" s="14"/>
      <c r="M23" s="14"/>
      <c r="N23" s="14"/>
    </row>
    <row r="24" spans="1:14">
      <c r="A24" s="833"/>
      <c r="B24" s="14">
        <v>22</v>
      </c>
      <c r="C24" s="14"/>
      <c r="D24" s="14"/>
      <c r="E24" s="14"/>
      <c r="F24" s="24"/>
      <c r="G24" s="44"/>
      <c r="H24" s="14"/>
      <c r="I24" s="14"/>
      <c r="J24" s="45"/>
      <c r="K24" s="30"/>
      <c r="L24" s="14"/>
      <c r="M24" s="14"/>
      <c r="N24" s="14"/>
    </row>
    <row r="25" spans="1:14">
      <c r="A25" s="833"/>
      <c r="B25" s="14">
        <v>23</v>
      </c>
      <c r="C25" s="14"/>
      <c r="D25" s="14"/>
      <c r="E25" s="14"/>
      <c r="F25" s="24"/>
      <c r="G25" s="44"/>
      <c r="H25" s="14"/>
      <c r="I25" s="14"/>
      <c r="J25" s="45"/>
      <c r="K25" s="30"/>
      <c r="L25" s="14"/>
      <c r="M25" s="14"/>
      <c r="N25" s="14"/>
    </row>
    <row r="26" spans="1:14">
      <c r="A26" s="833"/>
      <c r="B26" s="14">
        <v>24</v>
      </c>
      <c r="C26" s="14"/>
      <c r="D26" s="14"/>
      <c r="E26" s="14"/>
      <c r="F26" s="24"/>
      <c r="G26" s="44"/>
      <c r="H26" s="14"/>
      <c r="I26" s="14"/>
      <c r="J26" s="45"/>
      <c r="K26" s="30"/>
      <c r="L26" s="14"/>
      <c r="M26" s="14"/>
      <c r="N26" s="14"/>
    </row>
    <row r="27" spans="1:14">
      <c r="A27" s="833" t="s">
        <v>30</v>
      </c>
      <c r="B27" s="10">
        <v>25</v>
      </c>
      <c r="C27" s="10"/>
      <c r="D27" s="10"/>
      <c r="E27" s="10"/>
      <c r="F27" s="10"/>
      <c r="G27" s="10"/>
      <c r="H27" s="10"/>
      <c r="I27" s="10"/>
      <c r="J27" s="10"/>
      <c r="K27" s="10"/>
      <c r="L27" s="10"/>
      <c r="M27" s="10"/>
      <c r="N27" s="10"/>
    </row>
    <row r="28" spans="1:14">
      <c r="A28" s="833"/>
      <c r="B28" s="10">
        <v>26</v>
      </c>
      <c r="C28" s="10"/>
      <c r="D28" s="10"/>
      <c r="E28" s="10"/>
      <c r="F28" s="10"/>
      <c r="G28" s="10"/>
      <c r="H28" s="10"/>
      <c r="I28" s="10"/>
      <c r="J28" s="10"/>
      <c r="K28" s="10"/>
      <c r="L28" s="10"/>
      <c r="M28" s="10"/>
      <c r="N28" s="10"/>
    </row>
    <row r="29" spans="1:14">
      <c r="A29" s="833"/>
      <c r="B29" s="10">
        <v>27</v>
      </c>
      <c r="C29" s="10"/>
      <c r="D29" s="10"/>
      <c r="E29" s="10"/>
      <c r="F29" s="10"/>
      <c r="G29" s="10"/>
      <c r="H29" s="10"/>
      <c r="I29" s="10"/>
      <c r="J29" s="10"/>
      <c r="K29" s="10"/>
      <c r="L29" s="10"/>
      <c r="M29" s="10"/>
      <c r="N29" s="10"/>
    </row>
    <row r="30" spans="1:14">
      <c r="A30" s="833"/>
      <c r="B30" s="10">
        <v>28</v>
      </c>
      <c r="C30" s="10"/>
      <c r="D30" s="10"/>
      <c r="E30" s="10"/>
      <c r="F30" s="10"/>
      <c r="G30" s="10"/>
      <c r="H30" s="10"/>
      <c r="I30" s="10"/>
      <c r="J30" s="10"/>
      <c r="K30" s="10"/>
      <c r="L30" s="10"/>
      <c r="M30" s="10"/>
      <c r="N30" s="10"/>
    </row>
    <row r="31" spans="1:14">
      <c r="A31" s="833"/>
      <c r="B31" s="10">
        <v>29</v>
      </c>
      <c r="C31" s="10"/>
      <c r="D31" s="10"/>
      <c r="E31" s="10"/>
      <c r="F31" s="10"/>
      <c r="G31" s="10"/>
      <c r="H31" s="10"/>
      <c r="I31" s="10"/>
      <c r="J31" s="10"/>
      <c r="K31" s="10"/>
      <c r="L31" s="10"/>
      <c r="M31" s="10"/>
      <c r="N31" s="10"/>
    </row>
    <row r="32" spans="1:14">
      <c r="A32" s="833" t="s">
        <v>31</v>
      </c>
      <c r="B32" s="17">
        <v>30</v>
      </c>
      <c r="C32" s="17"/>
      <c r="D32" s="17"/>
      <c r="E32" s="17"/>
      <c r="F32" s="17"/>
      <c r="G32" s="17"/>
      <c r="H32" s="17"/>
      <c r="I32" s="17"/>
      <c r="J32" s="17"/>
      <c r="K32" s="17"/>
      <c r="L32" s="17"/>
      <c r="M32" s="17"/>
      <c r="N32" s="17"/>
    </row>
    <row r="33" spans="1:14">
      <c r="A33" s="833"/>
      <c r="B33" s="17">
        <v>31</v>
      </c>
      <c r="C33" s="17"/>
      <c r="D33" s="17"/>
      <c r="E33" s="17"/>
      <c r="F33" s="17"/>
      <c r="G33" s="17"/>
      <c r="H33" s="17"/>
      <c r="I33" s="17"/>
      <c r="J33" s="17"/>
      <c r="K33" s="17"/>
      <c r="L33" s="17"/>
      <c r="M33" s="17"/>
      <c r="N33" s="17"/>
    </row>
    <row r="34" spans="1:14">
      <c r="A34" s="833"/>
      <c r="B34" s="17">
        <v>32</v>
      </c>
      <c r="C34" s="17"/>
      <c r="D34" s="17"/>
      <c r="E34" s="17"/>
      <c r="F34" s="17"/>
      <c r="G34" s="17"/>
      <c r="H34" s="17"/>
      <c r="I34" s="17"/>
      <c r="J34" s="17"/>
      <c r="K34" s="17"/>
      <c r="L34" s="17"/>
      <c r="M34" s="17"/>
      <c r="N34" s="17"/>
    </row>
    <row r="35" spans="1:14">
      <c r="A35" s="833" t="s">
        <v>32</v>
      </c>
      <c r="B35" s="18">
        <v>33</v>
      </c>
      <c r="C35" s="15"/>
      <c r="D35" s="15"/>
      <c r="E35" s="15"/>
      <c r="F35" s="15"/>
      <c r="G35" s="15"/>
      <c r="H35" s="15"/>
      <c r="I35" s="15"/>
      <c r="J35" s="15"/>
      <c r="K35" s="15"/>
      <c r="L35" s="15"/>
      <c r="M35" s="15"/>
      <c r="N35" s="15"/>
    </row>
    <row r="36" spans="1:14">
      <c r="A36" s="833"/>
      <c r="B36" s="15">
        <v>34</v>
      </c>
      <c r="C36" s="15"/>
      <c r="D36" s="15"/>
      <c r="E36" s="15"/>
      <c r="F36" s="15"/>
      <c r="G36" s="15"/>
      <c r="H36" s="15"/>
      <c r="I36" s="15"/>
      <c r="J36" s="15"/>
      <c r="K36" s="15"/>
      <c r="L36" s="15"/>
      <c r="M36" s="15"/>
      <c r="N36" s="15"/>
    </row>
    <row r="37" spans="1:14">
      <c r="A37" s="833"/>
      <c r="B37" s="46">
        <v>35</v>
      </c>
      <c r="C37" s="15"/>
      <c r="D37" s="15"/>
      <c r="E37" s="15"/>
      <c r="F37" s="15"/>
      <c r="G37" s="15"/>
      <c r="H37" s="15"/>
      <c r="I37" s="15"/>
      <c r="J37" s="15"/>
      <c r="K37" s="15"/>
      <c r="L37" s="15"/>
      <c r="M37" s="15"/>
      <c r="N37" s="15"/>
    </row>
    <row r="38" spans="1:14">
      <c r="A38" s="833" t="s">
        <v>33</v>
      </c>
      <c r="B38" s="9">
        <v>36</v>
      </c>
      <c r="C38" s="9"/>
      <c r="D38" s="9"/>
      <c r="E38" s="9"/>
      <c r="F38" s="9"/>
      <c r="G38" s="9"/>
      <c r="H38" s="9"/>
      <c r="I38" s="9"/>
      <c r="J38" s="9"/>
      <c r="K38" s="9"/>
      <c r="L38" s="9"/>
      <c r="M38" s="9"/>
      <c r="N38" s="9"/>
    </row>
    <row r="39" spans="1:14">
      <c r="A39" s="833"/>
      <c r="B39" s="9">
        <v>37</v>
      </c>
      <c r="C39" s="9"/>
      <c r="D39" s="9"/>
      <c r="E39" s="9"/>
      <c r="F39" s="9"/>
      <c r="G39" s="9"/>
      <c r="H39" s="9"/>
      <c r="I39" s="9"/>
      <c r="J39" s="9"/>
      <c r="K39" s="9"/>
      <c r="L39" s="9"/>
      <c r="M39" s="9"/>
      <c r="N39" s="9"/>
    </row>
    <row r="40" spans="1:14">
      <c r="A40" s="833"/>
      <c r="B40" s="9">
        <v>38</v>
      </c>
      <c r="C40" s="9"/>
      <c r="D40" s="9"/>
      <c r="E40" s="9"/>
      <c r="F40" s="9"/>
      <c r="G40" s="9"/>
      <c r="H40" s="9"/>
      <c r="I40" s="9"/>
      <c r="J40" s="9"/>
      <c r="K40" s="9"/>
      <c r="L40" s="9"/>
      <c r="M40" s="9"/>
      <c r="N40" s="9"/>
    </row>
    <row r="41" spans="1:14">
      <c r="A41" s="839" t="s">
        <v>34</v>
      </c>
      <c r="B41" s="47">
        <v>39</v>
      </c>
      <c r="C41" s="48"/>
      <c r="D41" s="48"/>
      <c r="E41" s="48"/>
      <c r="F41" s="48"/>
      <c r="G41" s="48"/>
      <c r="H41" s="48"/>
      <c r="I41" s="48"/>
      <c r="J41" s="48"/>
      <c r="K41" s="48"/>
      <c r="L41" s="48"/>
      <c r="M41" s="48"/>
      <c r="N41" s="48"/>
    </row>
    <row r="42" spans="1:14">
      <c r="A42" s="839"/>
      <c r="B42" s="48">
        <v>40</v>
      </c>
      <c r="C42" s="48"/>
      <c r="D42" s="48"/>
      <c r="E42" s="48"/>
      <c r="F42" s="48"/>
      <c r="G42" s="48"/>
      <c r="H42" s="48"/>
      <c r="I42" s="48"/>
      <c r="J42" s="48"/>
      <c r="K42" s="48"/>
      <c r="L42" s="48"/>
      <c r="M42" s="48"/>
      <c r="N42" s="48"/>
    </row>
    <row r="43" spans="1:14">
      <c r="A43" s="839"/>
      <c r="B43" s="48">
        <v>41</v>
      </c>
      <c r="C43" s="48"/>
      <c r="D43" s="48"/>
      <c r="E43" s="48"/>
      <c r="F43" s="48"/>
      <c r="G43" s="48"/>
      <c r="H43" s="48"/>
      <c r="I43" s="48"/>
      <c r="J43" s="48"/>
      <c r="K43" s="48"/>
      <c r="L43" s="48"/>
      <c r="M43" s="48"/>
      <c r="N43" s="48"/>
    </row>
    <row r="44" spans="1:14">
      <c r="A44" s="839"/>
      <c r="B44" s="49">
        <v>42</v>
      </c>
      <c r="C44" s="48"/>
      <c r="D44" s="48"/>
      <c r="E44" s="48"/>
      <c r="F44" s="48"/>
      <c r="G44" s="48"/>
      <c r="H44" s="48"/>
      <c r="I44" s="48"/>
      <c r="J44" s="48"/>
      <c r="K44" s="48"/>
      <c r="L44" s="48"/>
      <c r="M44" s="48"/>
      <c r="N44" s="48"/>
    </row>
    <row r="45" spans="1:14">
      <c r="A45" s="832" t="s">
        <v>35</v>
      </c>
      <c r="B45" s="13">
        <v>43</v>
      </c>
      <c r="C45" s="13"/>
      <c r="D45" s="13"/>
      <c r="E45" s="13"/>
      <c r="F45" s="13"/>
      <c r="G45" s="13"/>
      <c r="H45" s="13"/>
      <c r="I45" s="13"/>
      <c r="J45" s="13"/>
      <c r="K45" s="13"/>
      <c r="L45" s="13"/>
      <c r="M45" s="13"/>
      <c r="N45" s="13"/>
    </row>
    <row r="46" spans="1:14">
      <c r="A46" s="832"/>
      <c r="B46" s="13">
        <v>44</v>
      </c>
      <c r="C46" s="13"/>
      <c r="D46" s="13"/>
      <c r="E46" s="13"/>
      <c r="F46" s="13"/>
      <c r="G46" s="13"/>
      <c r="H46" s="13"/>
      <c r="I46" s="13"/>
      <c r="J46" s="13"/>
      <c r="K46" s="13"/>
      <c r="L46" s="13"/>
      <c r="M46" s="13"/>
      <c r="N46" s="13"/>
    </row>
    <row r="47" spans="1:14">
      <c r="A47" s="3"/>
      <c r="B47" s="3"/>
      <c r="C47" s="3"/>
      <c r="D47" s="3"/>
      <c r="E47" s="3"/>
      <c r="F47" s="3"/>
      <c r="G47" s="3"/>
      <c r="H47" s="3"/>
      <c r="I47" s="3"/>
      <c r="J47" s="3"/>
      <c r="K47" s="3"/>
      <c r="L47" s="3"/>
      <c r="M47" s="3"/>
      <c r="N47" s="3"/>
    </row>
    <row r="48" spans="1:14">
      <c r="A48" s="3"/>
      <c r="B48" s="3"/>
      <c r="C48" s="3"/>
      <c r="D48" s="3"/>
      <c r="E48" s="3"/>
      <c r="F48" s="3"/>
      <c r="G48" s="3"/>
      <c r="H48" s="3"/>
      <c r="I48" s="3"/>
      <c r="J48" s="3"/>
      <c r="K48" s="3"/>
      <c r="L48" s="3"/>
      <c r="M48" s="3"/>
      <c r="N48" s="3"/>
    </row>
    <row r="49" spans="1:14">
      <c r="A49" s="3"/>
      <c r="B49" s="3"/>
      <c r="C49" s="3"/>
      <c r="D49" s="3"/>
      <c r="E49" s="3"/>
      <c r="F49" s="3"/>
      <c r="G49" s="3"/>
      <c r="H49" s="3"/>
      <c r="I49" s="3"/>
      <c r="J49" s="3"/>
      <c r="K49" s="3"/>
      <c r="L49" s="3"/>
      <c r="M49" s="3"/>
      <c r="N49" s="3"/>
    </row>
    <row r="50" spans="1:14">
      <c r="A50" s="3"/>
      <c r="B50" s="3"/>
      <c r="C50" s="3"/>
      <c r="D50" s="3"/>
      <c r="E50" s="3"/>
      <c r="F50" s="3"/>
      <c r="G50" s="3"/>
      <c r="H50" s="3"/>
      <c r="I50" s="3"/>
      <c r="J50" s="3"/>
      <c r="K50" s="3"/>
      <c r="L50" s="3"/>
      <c r="M50" s="3"/>
      <c r="N50" s="3"/>
    </row>
    <row r="51" spans="1:14">
      <c r="A51" s="3"/>
      <c r="B51" s="3"/>
      <c r="C51" s="3"/>
      <c r="D51" s="3"/>
      <c r="E51" s="3"/>
      <c r="F51" s="3"/>
      <c r="G51" s="3"/>
      <c r="H51" s="3"/>
      <c r="I51" s="3"/>
      <c r="J51" s="3"/>
      <c r="K51" s="3"/>
      <c r="L51" s="3"/>
      <c r="M51" s="3"/>
      <c r="N51" s="3"/>
    </row>
    <row r="52" spans="1:14">
      <c r="A52" s="3"/>
      <c r="B52" s="3"/>
      <c r="C52" s="3"/>
      <c r="D52" s="3"/>
      <c r="E52" s="3"/>
      <c r="F52" s="3"/>
      <c r="G52" s="3"/>
      <c r="H52" s="3"/>
      <c r="I52" s="3"/>
      <c r="J52" s="3"/>
      <c r="K52" s="3"/>
      <c r="L52" s="3"/>
      <c r="M52" s="3"/>
      <c r="N52" s="3"/>
    </row>
    <row r="53" spans="1:14">
      <c r="A53" s="3"/>
      <c r="B53" s="3"/>
      <c r="C53" s="3"/>
      <c r="D53" s="3"/>
      <c r="E53" s="3"/>
      <c r="F53" s="3"/>
      <c r="G53" s="3"/>
      <c r="H53" s="3"/>
      <c r="I53" s="3"/>
      <c r="J53" s="3"/>
      <c r="K53" s="3"/>
      <c r="L53" s="3"/>
      <c r="M53" s="3"/>
      <c r="N53" s="3"/>
    </row>
    <row r="54" spans="1:14">
      <c r="A54" s="3"/>
      <c r="B54" s="3"/>
      <c r="C54" s="3"/>
      <c r="D54" s="3"/>
      <c r="E54" s="3"/>
      <c r="F54" s="3"/>
      <c r="G54" s="3"/>
      <c r="H54" s="3"/>
      <c r="I54" s="3"/>
      <c r="J54" s="3"/>
      <c r="K54" s="3"/>
      <c r="L54" s="3"/>
      <c r="M54" s="3"/>
      <c r="N54" s="3"/>
    </row>
    <row r="55" spans="1:14">
      <c r="A55" s="3"/>
      <c r="B55" s="3"/>
      <c r="C55" s="3"/>
      <c r="D55" s="3"/>
      <c r="E55" s="3"/>
      <c r="F55" s="3"/>
      <c r="G55" s="3"/>
      <c r="H55" s="3"/>
      <c r="I55" s="3"/>
      <c r="J55" s="3"/>
      <c r="K55" s="3"/>
      <c r="L55" s="3"/>
      <c r="M55" s="3"/>
      <c r="N55" s="3"/>
    </row>
    <row r="56" spans="1:14">
      <c r="A56" s="3"/>
      <c r="B56" s="3"/>
      <c r="C56" s="3"/>
      <c r="D56" s="3"/>
      <c r="E56" s="3"/>
      <c r="F56" s="3"/>
      <c r="G56" s="3"/>
      <c r="H56" s="3"/>
      <c r="I56" s="3"/>
      <c r="J56" s="3"/>
      <c r="K56" s="3"/>
      <c r="L56" s="3"/>
      <c r="M56" s="3"/>
      <c r="N56" s="3"/>
    </row>
    <row r="57" spans="1:14">
      <c r="A57" s="3"/>
      <c r="B57" s="3"/>
      <c r="C57" s="3"/>
      <c r="D57" s="3"/>
      <c r="E57" s="3"/>
      <c r="F57" s="3"/>
      <c r="G57" s="3"/>
      <c r="H57" s="3"/>
      <c r="I57" s="3"/>
      <c r="J57" s="3"/>
      <c r="K57" s="3"/>
      <c r="L57" s="3"/>
      <c r="M57" s="3"/>
      <c r="N57" s="3"/>
    </row>
    <row r="58" spans="1:14">
      <c r="A58" s="3"/>
      <c r="B58" s="3"/>
      <c r="C58" s="3"/>
      <c r="D58" s="3"/>
      <c r="E58" s="3"/>
      <c r="F58" s="3"/>
      <c r="G58" s="3"/>
      <c r="H58" s="3"/>
      <c r="I58" s="3"/>
      <c r="J58" s="3"/>
      <c r="K58" s="3"/>
      <c r="L58" s="3"/>
      <c r="M58" s="3"/>
      <c r="N58" s="3"/>
    </row>
    <row r="59" spans="1:14">
      <c r="A59" s="3"/>
      <c r="B59" s="3"/>
      <c r="C59" s="3"/>
      <c r="D59" s="3"/>
      <c r="E59" s="3"/>
      <c r="F59" s="3"/>
      <c r="G59" s="3"/>
      <c r="H59" s="3"/>
      <c r="I59" s="3"/>
      <c r="J59" s="3"/>
      <c r="K59" s="3"/>
      <c r="L59" s="3"/>
      <c r="M59" s="3"/>
      <c r="N59" s="3"/>
    </row>
    <row r="60" spans="1:14">
      <c r="A60" s="3"/>
      <c r="B60" s="3"/>
      <c r="C60" s="3"/>
      <c r="D60" s="3"/>
      <c r="E60" s="3"/>
      <c r="F60" s="3"/>
      <c r="G60" s="3"/>
      <c r="H60" s="3"/>
      <c r="I60" s="3"/>
      <c r="J60" s="3"/>
      <c r="K60" s="3"/>
      <c r="L60" s="3"/>
      <c r="M60" s="3"/>
      <c r="N60" s="3"/>
    </row>
    <row r="61" spans="1:14">
      <c r="A61" s="3"/>
      <c r="B61" s="3"/>
      <c r="C61" s="3"/>
      <c r="D61" s="3"/>
      <c r="E61" s="3"/>
      <c r="F61" s="3"/>
      <c r="G61" s="3"/>
      <c r="H61" s="3"/>
      <c r="I61" s="3"/>
      <c r="J61" s="3"/>
      <c r="K61" s="3"/>
      <c r="L61" s="3"/>
      <c r="M61" s="3"/>
      <c r="N61" s="3"/>
    </row>
    <row r="62" spans="1:14">
      <c r="A62" s="3"/>
      <c r="B62" s="3"/>
      <c r="C62" s="3"/>
      <c r="D62" s="3"/>
      <c r="E62" s="3"/>
      <c r="F62" s="3"/>
      <c r="G62" s="3"/>
      <c r="H62" s="3"/>
      <c r="I62" s="3"/>
      <c r="J62" s="3"/>
      <c r="K62" s="3"/>
      <c r="L62" s="3"/>
      <c r="M62" s="3"/>
      <c r="N62" s="3"/>
    </row>
    <row r="63" spans="1:14">
      <c r="A63" s="3"/>
      <c r="B63" s="3"/>
      <c r="C63" s="3"/>
      <c r="D63" s="3"/>
      <c r="E63" s="3"/>
      <c r="F63" s="3"/>
      <c r="G63" s="3"/>
      <c r="H63" s="3"/>
      <c r="I63" s="3"/>
      <c r="J63" s="3"/>
      <c r="K63" s="3"/>
      <c r="L63" s="3"/>
      <c r="M63" s="3"/>
      <c r="N63" s="3"/>
    </row>
    <row r="64" spans="1:14">
      <c r="A64" s="3"/>
      <c r="B64" s="3"/>
      <c r="C64" s="3"/>
      <c r="D64" s="3"/>
      <c r="E64" s="3"/>
      <c r="F64" s="3"/>
      <c r="G64" s="3"/>
      <c r="H64" s="3"/>
      <c r="I64" s="3"/>
      <c r="J64" s="3"/>
      <c r="K64" s="3"/>
      <c r="L64" s="3"/>
      <c r="M64" s="3"/>
      <c r="N64" s="3"/>
    </row>
    <row r="65" spans="1:14">
      <c r="A65" s="3"/>
      <c r="B65" s="3"/>
      <c r="C65" s="3"/>
      <c r="D65" s="3"/>
      <c r="E65" s="3"/>
      <c r="F65" s="3"/>
      <c r="G65" s="3"/>
      <c r="H65" s="3"/>
      <c r="I65" s="3"/>
      <c r="J65" s="3"/>
      <c r="K65" s="3"/>
      <c r="L65" s="3"/>
      <c r="M65" s="3"/>
      <c r="N65" s="3"/>
    </row>
    <row r="66" spans="1:14">
      <c r="A66" s="3"/>
      <c r="B66" s="3"/>
      <c r="C66" s="3"/>
      <c r="D66" s="3"/>
      <c r="E66" s="3"/>
      <c r="F66" s="3"/>
      <c r="G66" s="3"/>
      <c r="H66" s="3"/>
      <c r="I66" s="3"/>
      <c r="J66" s="3"/>
      <c r="K66" s="3"/>
      <c r="L66" s="3"/>
      <c r="M66" s="3"/>
      <c r="N66" s="3"/>
    </row>
    <row r="67" spans="1:14">
      <c r="A67" s="3"/>
      <c r="B67" s="3"/>
      <c r="C67" s="3"/>
      <c r="D67" s="3"/>
      <c r="E67" s="3"/>
      <c r="F67" s="3"/>
      <c r="G67" s="3"/>
      <c r="H67" s="3"/>
      <c r="I67" s="3"/>
      <c r="J67" s="3"/>
      <c r="K67" s="3"/>
      <c r="L67" s="3"/>
      <c r="M67" s="3"/>
      <c r="N67" s="3"/>
    </row>
    <row r="68" spans="1:14">
      <c r="A68" s="3"/>
      <c r="B68" s="3"/>
      <c r="C68" s="3"/>
      <c r="D68" s="3"/>
      <c r="E68" s="3"/>
      <c r="F68" s="3"/>
      <c r="G68" s="3"/>
      <c r="H68" s="3"/>
      <c r="I68" s="3"/>
      <c r="J68" s="3"/>
      <c r="K68" s="3"/>
      <c r="L68" s="3"/>
      <c r="M68" s="3"/>
      <c r="N68" s="3"/>
    </row>
    <row r="69" spans="1:14">
      <c r="A69" s="3"/>
      <c r="B69" s="3"/>
      <c r="C69" s="3"/>
      <c r="D69" s="3"/>
      <c r="E69" s="3"/>
      <c r="F69" s="3"/>
      <c r="G69" s="3"/>
      <c r="H69" s="3"/>
      <c r="I69" s="3"/>
      <c r="J69" s="3"/>
      <c r="K69" s="3"/>
      <c r="L69" s="3"/>
      <c r="M69" s="3"/>
      <c r="N69" s="3"/>
    </row>
    <row r="70" spans="1:14">
      <c r="A70" s="3"/>
      <c r="B70" s="3"/>
      <c r="C70" s="3"/>
      <c r="D70" s="3"/>
      <c r="E70" s="3"/>
      <c r="F70" s="3"/>
      <c r="G70" s="3"/>
      <c r="H70" s="3"/>
      <c r="I70" s="3"/>
      <c r="J70" s="3"/>
      <c r="K70" s="3"/>
      <c r="L70" s="3"/>
      <c r="M70" s="3"/>
      <c r="N70" s="3"/>
    </row>
    <row r="71" spans="1:14">
      <c r="A71" s="3"/>
      <c r="B71" s="3"/>
      <c r="C71" s="3"/>
      <c r="D71" s="3"/>
      <c r="E71" s="3"/>
      <c r="F71" s="3"/>
      <c r="G71" s="3"/>
      <c r="H71" s="3"/>
      <c r="I71" s="3"/>
      <c r="J71" s="3"/>
      <c r="K71" s="3"/>
      <c r="L71" s="3"/>
      <c r="M71" s="3"/>
      <c r="N71" s="3"/>
    </row>
    <row r="72" spans="1:14">
      <c r="A72" s="3"/>
      <c r="B72" s="3"/>
      <c r="C72" s="3"/>
      <c r="D72" s="3"/>
      <c r="E72" s="3"/>
      <c r="F72" s="3"/>
      <c r="G72" s="3"/>
      <c r="H72" s="3"/>
      <c r="I72" s="3"/>
      <c r="J72" s="3"/>
      <c r="K72" s="3"/>
      <c r="L72" s="3"/>
      <c r="M72" s="3"/>
      <c r="N72" s="3"/>
    </row>
    <row r="73" spans="1:14">
      <c r="A73" s="3"/>
      <c r="B73" s="3"/>
      <c r="C73" s="3"/>
      <c r="D73" s="3"/>
      <c r="E73" s="3"/>
      <c r="F73" s="3"/>
      <c r="G73" s="3"/>
      <c r="H73" s="3"/>
      <c r="I73" s="3"/>
      <c r="J73" s="3"/>
      <c r="K73" s="3"/>
      <c r="L73" s="3"/>
      <c r="M73" s="3"/>
      <c r="N73" s="3"/>
    </row>
    <row r="74" spans="1:14">
      <c r="A74" s="3"/>
      <c r="B74" s="3"/>
      <c r="C74" s="3"/>
      <c r="D74" s="3"/>
      <c r="E74" s="3"/>
      <c r="F74" s="3"/>
      <c r="G74" s="3"/>
      <c r="H74" s="3"/>
      <c r="I74" s="3"/>
      <c r="J74" s="3"/>
      <c r="K74" s="3"/>
      <c r="L74" s="3"/>
      <c r="M74" s="3"/>
      <c r="N74" s="3"/>
    </row>
    <row r="75" spans="1:14">
      <c r="A75" s="3"/>
      <c r="B75" s="3"/>
      <c r="C75" s="3"/>
      <c r="D75" s="3"/>
      <c r="E75" s="3"/>
      <c r="F75" s="3"/>
      <c r="G75" s="3"/>
      <c r="H75" s="3"/>
      <c r="I75" s="3"/>
      <c r="J75" s="3"/>
      <c r="K75" s="3"/>
      <c r="L75" s="3"/>
      <c r="M75" s="3"/>
      <c r="N75" s="3"/>
    </row>
    <row r="76" spans="1:14">
      <c r="A76" s="3"/>
      <c r="B76" s="3"/>
      <c r="C76" s="3"/>
      <c r="D76" s="3"/>
      <c r="E76" s="3"/>
      <c r="F76" s="3"/>
      <c r="G76" s="3"/>
      <c r="H76" s="3"/>
      <c r="I76" s="3"/>
      <c r="J76" s="3"/>
      <c r="K76" s="3"/>
      <c r="L76" s="3"/>
      <c r="M76" s="3"/>
      <c r="N76" s="3"/>
    </row>
    <row r="77" spans="1:14">
      <c r="A77" s="3"/>
      <c r="B77" s="3"/>
      <c r="C77" s="3"/>
      <c r="D77" s="3"/>
      <c r="E77" s="3"/>
      <c r="F77" s="3"/>
      <c r="G77" s="3"/>
      <c r="H77" s="3"/>
      <c r="I77" s="3"/>
      <c r="J77" s="3"/>
      <c r="K77" s="3"/>
      <c r="L77" s="3"/>
      <c r="M77" s="3"/>
      <c r="N77" s="3"/>
    </row>
    <row r="78" spans="1:14">
      <c r="A78" s="3"/>
      <c r="B78" s="3"/>
      <c r="C78" s="3"/>
      <c r="D78" s="3"/>
      <c r="E78" s="3"/>
      <c r="F78" s="3"/>
      <c r="G78" s="3"/>
      <c r="H78" s="3"/>
      <c r="I78" s="3"/>
      <c r="J78" s="3"/>
      <c r="K78" s="3"/>
      <c r="L78" s="3"/>
      <c r="M78" s="3"/>
      <c r="N78" s="3"/>
    </row>
    <row r="79" spans="1:14">
      <c r="A79" s="3"/>
      <c r="B79" s="3"/>
      <c r="C79" s="3"/>
      <c r="D79" s="3"/>
      <c r="E79" s="3"/>
      <c r="F79" s="3"/>
      <c r="G79" s="3"/>
      <c r="H79" s="3"/>
      <c r="I79" s="3"/>
      <c r="J79" s="3"/>
      <c r="K79" s="3"/>
      <c r="L79" s="3"/>
      <c r="M79" s="3"/>
      <c r="N79" s="3"/>
    </row>
    <row r="80" spans="1:14">
      <c r="A80" s="3"/>
      <c r="B80" s="3"/>
      <c r="C80" s="3"/>
      <c r="D80" s="3"/>
      <c r="E80" s="3"/>
      <c r="F80" s="3"/>
      <c r="G80" s="3"/>
      <c r="H80" s="3"/>
      <c r="I80" s="3"/>
      <c r="J80" s="3"/>
      <c r="K80" s="3"/>
      <c r="L80" s="3"/>
      <c r="M80" s="3"/>
      <c r="N80" s="3"/>
    </row>
    <row r="81" spans="1:14">
      <c r="A81" s="3"/>
      <c r="B81" s="3"/>
      <c r="C81" s="3"/>
      <c r="D81" s="3"/>
      <c r="E81" s="3"/>
      <c r="F81" s="3"/>
      <c r="G81" s="3"/>
      <c r="H81" s="3"/>
      <c r="I81" s="3"/>
      <c r="J81" s="3"/>
      <c r="K81" s="3"/>
      <c r="L81" s="3"/>
      <c r="M81" s="3"/>
      <c r="N81" s="3"/>
    </row>
    <row r="82" spans="1:14">
      <c r="A82" s="3"/>
      <c r="B82" s="3"/>
      <c r="C82" s="3"/>
      <c r="D82" s="3"/>
      <c r="E82" s="3"/>
      <c r="F82" s="3"/>
      <c r="G82" s="3"/>
      <c r="H82" s="3"/>
      <c r="I82" s="3"/>
      <c r="J82" s="3"/>
      <c r="K82" s="3"/>
      <c r="L82" s="3"/>
      <c r="M82" s="3"/>
      <c r="N82" s="3"/>
    </row>
    <row r="83" spans="1:14">
      <c r="A83" s="3"/>
      <c r="B83" s="3"/>
      <c r="C83" s="3"/>
      <c r="D83" s="3"/>
      <c r="E83" s="3"/>
      <c r="F83" s="3"/>
      <c r="G83" s="3"/>
      <c r="H83" s="3"/>
      <c r="I83" s="3"/>
      <c r="J83" s="3"/>
      <c r="K83" s="3"/>
      <c r="L83" s="3"/>
      <c r="M83" s="3"/>
      <c r="N83" s="3"/>
    </row>
    <row r="84" spans="1:14">
      <c r="A84" s="3"/>
      <c r="B84" s="3"/>
      <c r="C84" s="3"/>
      <c r="D84" s="3"/>
      <c r="E84" s="3"/>
      <c r="F84" s="3"/>
      <c r="G84" s="3"/>
      <c r="H84" s="3"/>
      <c r="I84" s="3"/>
      <c r="J84" s="3"/>
      <c r="K84" s="3"/>
      <c r="L84" s="3"/>
      <c r="M84" s="3"/>
      <c r="N84" s="3"/>
    </row>
    <row r="85" spans="1:14">
      <c r="A85" s="3"/>
      <c r="B85" s="3"/>
      <c r="C85" s="3"/>
      <c r="D85" s="3"/>
      <c r="E85" s="3"/>
      <c r="F85" s="3"/>
      <c r="G85" s="3"/>
      <c r="H85" s="3"/>
      <c r="I85" s="3"/>
      <c r="J85" s="3"/>
      <c r="K85" s="3"/>
      <c r="L85" s="3"/>
      <c r="M85" s="3"/>
      <c r="N85" s="3"/>
    </row>
    <row r="86" spans="1:14">
      <c r="A86" s="3"/>
      <c r="B86" s="3"/>
      <c r="C86" s="3"/>
      <c r="D86" s="3"/>
      <c r="E86" s="3"/>
      <c r="F86" s="3"/>
      <c r="G86" s="3"/>
      <c r="H86" s="3"/>
      <c r="I86" s="3"/>
      <c r="J86" s="3"/>
      <c r="K86" s="3"/>
      <c r="L86" s="3"/>
      <c r="M86" s="3"/>
      <c r="N86" s="3"/>
    </row>
    <row r="87" spans="1:14">
      <c r="A87" s="3"/>
      <c r="B87" s="3"/>
      <c r="C87" s="3"/>
      <c r="D87" s="3"/>
      <c r="E87" s="3"/>
      <c r="F87" s="3"/>
      <c r="G87" s="3"/>
      <c r="H87" s="3"/>
      <c r="I87" s="3"/>
      <c r="J87" s="3"/>
      <c r="K87" s="3"/>
      <c r="L87" s="3"/>
      <c r="M87" s="3"/>
      <c r="N87" s="3"/>
    </row>
    <row r="88" spans="1:14">
      <c r="A88" s="3"/>
      <c r="B88" s="3"/>
      <c r="C88" s="3"/>
      <c r="D88" s="3"/>
      <c r="E88" s="3"/>
      <c r="F88" s="3"/>
      <c r="G88" s="3"/>
      <c r="H88" s="3"/>
      <c r="I88" s="3"/>
      <c r="J88" s="3"/>
      <c r="K88" s="3"/>
      <c r="L88" s="3"/>
      <c r="M88" s="3"/>
      <c r="N88" s="3"/>
    </row>
    <row r="89" spans="1:14">
      <c r="A89" s="3"/>
      <c r="B89" s="3"/>
      <c r="C89" s="3"/>
      <c r="D89" s="3"/>
      <c r="E89" s="3"/>
      <c r="F89" s="3"/>
      <c r="G89" s="3"/>
      <c r="H89" s="3"/>
      <c r="I89" s="3"/>
      <c r="J89" s="3"/>
      <c r="K89" s="3"/>
      <c r="L89" s="3"/>
      <c r="M89" s="3"/>
      <c r="N89" s="3"/>
    </row>
    <row r="90" spans="1:14">
      <c r="A90" s="3"/>
      <c r="B90" s="3"/>
      <c r="C90" s="3"/>
      <c r="D90" s="3"/>
      <c r="E90" s="3"/>
      <c r="F90" s="3"/>
      <c r="G90" s="3"/>
      <c r="H90" s="3"/>
      <c r="I90" s="3"/>
      <c r="J90" s="3"/>
      <c r="K90" s="3"/>
      <c r="L90" s="3"/>
      <c r="M90" s="3"/>
      <c r="N90" s="3"/>
    </row>
    <row r="91" spans="1:14">
      <c r="A91" s="3"/>
      <c r="B91" s="3"/>
      <c r="C91" s="3"/>
      <c r="D91" s="3"/>
      <c r="E91" s="3"/>
      <c r="F91" s="3"/>
      <c r="G91" s="3"/>
      <c r="H91" s="3"/>
      <c r="I91" s="3"/>
      <c r="J91" s="3"/>
      <c r="K91" s="3"/>
      <c r="L91" s="3"/>
      <c r="M91" s="3"/>
      <c r="N91" s="3"/>
    </row>
    <row r="92" spans="1:14">
      <c r="A92" s="3"/>
      <c r="B92" s="3"/>
      <c r="C92" s="3"/>
      <c r="D92" s="3"/>
      <c r="E92" s="3"/>
      <c r="F92" s="3"/>
      <c r="G92" s="3"/>
      <c r="H92" s="3"/>
      <c r="I92" s="3"/>
      <c r="J92" s="3"/>
      <c r="K92" s="3"/>
      <c r="L92" s="3"/>
      <c r="M92" s="3"/>
      <c r="N92" s="3"/>
    </row>
    <row r="93" spans="1:14">
      <c r="A93" s="3"/>
      <c r="B93" s="3"/>
      <c r="C93" s="3"/>
      <c r="D93" s="3"/>
      <c r="E93" s="3"/>
      <c r="F93" s="3"/>
      <c r="G93" s="3"/>
      <c r="H93" s="3"/>
      <c r="I93" s="3"/>
      <c r="J93" s="3"/>
      <c r="K93" s="3"/>
      <c r="L93" s="3"/>
      <c r="M93" s="3"/>
      <c r="N93" s="3"/>
    </row>
    <row r="94" spans="1:14">
      <c r="A94" s="3"/>
      <c r="B94" s="3"/>
      <c r="C94" s="3"/>
      <c r="D94" s="3"/>
      <c r="E94" s="3"/>
      <c r="F94" s="3"/>
      <c r="G94" s="3"/>
      <c r="H94" s="3"/>
      <c r="I94" s="3"/>
      <c r="J94" s="3"/>
      <c r="K94" s="3"/>
      <c r="L94" s="3"/>
      <c r="M94" s="3"/>
      <c r="N94" s="3"/>
    </row>
    <row r="95" spans="1:14">
      <c r="A95" s="3"/>
      <c r="B95" s="3"/>
      <c r="C95" s="3"/>
      <c r="D95" s="3"/>
      <c r="E95" s="3"/>
      <c r="F95" s="3"/>
      <c r="G95" s="3"/>
      <c r="H95" s="3"/>
      <c r="I95" s="3"/>
      <c r="J95" s="3"/>
      <c r="K95" s="3"/>
      <c r="L95" s="3"/>
      <c r="M95" s="3"/>
      <c r="N95" s="3"/>
    </row>
    <row r="96" spans="1:14">
      <c r="A96" s="3"/>
      <c r="B96" s="3"/>
      <c r="C96" s="3"/>
      <c r="D96" s="3"/>
      <c r="E96" s="3"/>
      <c r="F96" s="3"/>
      <c r="G96" s="3"/>
      <c r="H96" s="3"/>
      <c r="I96" s="3"/>
      <c r="J96" s="3"/>
      <c r="K96" s="3"/>
      <c r="L96" s="3"/>
      <c r="M96" s="3"/>
      <c r="N96" s="3"/>
    </row>
    <row r="97" spans="1:14">
      <c r="A97" s="3"/>
      <c r="B97" s="3"/>
      <c r="C97" s="3"/>
      <c r="D97" s="3"/>
      <c r="E97" s="3"/>
      <c r="F97" s="3"/>
      <c r="G97" s="3"/>
      <c r="H97" s="3"/>
      <c r="I97" s="3"/>
      <c r="J97" s="3"/>
      <c r="K97" s="3"/>
      <c r="L97" s="3"/>
      <c r="M97" s="3"/>
      <c r="N97" s="3"/>
    </row>
    <row r="98" spans="1:14">
      <c r="A98" s="3"/>
      <c r="B98" s="3"/>
      <c r="C98" s="3"/>
      <c r="D98" s="3"/>
      <c r="E98" s="3"/>
      <c r="F98" s="3"/>
      <c r="G98" s="3"/>
      <c r="H98" s="3"/>
      <c r="I98" s="3"/>
      <c r="J98" s="3"/>
      <c r="K98" s="3"/>
      <c r="L98" s="3"/>
      <c r="M98" s="3"/>
      <c r="N98" s="3"/>
    </row>
    <row r="99" spans="1:14">
      <c r="A99" s="3"/>
      <c r="B99" s="3"/>
      <c r="C99" s="3"/>
      <c r="D99" s="3"/>
      <c r="E99" s="3"/>
      <c r="F99" s="3"/>
      <c r="G99" s="3"/>
      <c r="H99" s="3"/>
      <c r="I99" s="3"/>
      <c r="J99" s="3"/>
      <c r="K99" s="3"/>
      <c r="L99" s="3"/>
      <c r="M99" s="3"/>
      <c r="N99" s="3"/>
    </row>
    <row r="100" spans="1:14">
      <c r="A100" s="3"/>
      <c r="B100" s="3"/>
      <c r="C100" s="3"/>
      <c r="D100" s="3"/>
      <c r="E100" s="3"/>
      <c r="F100" s="3"/>
      <c r="G100" s="3"/>
      <c r="H100" s="3"/>
      <c r="I100" s="3"/>
      <c r="J100" s="3"/>
      <c r="K100" s="3"/>
      <c r="L100" s="3"/>
      <c r="M100" s="3"/>
      <c r="N100" s="3"/>
    </row>
    <row r="101" spans="1:14">
      <c r="A101" s="3"/>
      <c r="B101" s="3"/>
      <c r="C101" s="3"/>
      <c r="D101" s="3"/>
      <c r="E101" s="3"/>
      <c r="F101" s="3"/>
      <c r="G101" s="3"/>
      <c r="H101" s="3"/>
      <c r="I101" s="3"/>
      <c r="J101" s="3"/>
      <c r="K101" s="3"/>
      <c r="L101" s="3"/>
      <c r="M101" s="3"/>
      <c r="N101" s="3"/>
    </row>
    <row r="102" spans="1:14">
      <c r="A102" s="3"/>
      <c r="B102" s="3"/>
      <c r="C102" s="3"/>
      <c r="D102" s="3"/>
      <c r="E102" s="3"/>
      <c r="F102" s="3"/>
      <c r="G102" s="3"/>
      <c r="H102" s="3"/>
      <c r="I102" s="3"/>
      <c r="J102" s="3"/>
      <c r="K102" s="3"/>
      <c r="L102" s="3"/>
      <c r="M102" s="3"/>
      <c r="N102" s="3"/>
    </row>
    <row r="103" spans="1:14">
      <c r="A103" s="3"/>
      <c r="B103" s="3"/>
      <c r="C103" s="3"/>
      <c r="D103" s="3"/>
      <c r="E103" s="3"/>
      <c r="F103" s="3"/>
      <c r="G103" s="3"/>
      <c r="H103" s="3"/>
      <c r="I103" s="3"/>
      <c r="J103" s="3"/>
      <c r="K103" s="3"/>
      <c r="L103" s="3"/>
      <c r="M103" s="3"/>
      <c r="N103" s="3"/>
    </row>
    <row r="104" spans="1:14">
      <c r="A104" s="3"/>
      <c r="B104" s="3"/>
      <c r="C104" s="3"/>
      <c r="D104" s="3"/>
      <c r="E104" s="3"/>
      <c r="F104" s="3"/>
      <c r="G104" s="3"/>
      <c r="H104" s="3"/>
      <c r="I104" s="3"/>
      <c r="J104" s="3"/>
      <c r="K104" s="3"/>
      <c r="L104" s="3"/>
      <c r="M104" s="3"/>
      <c r="N104" s="3"/>
    </row>
    <row r="105" spans="1:14">
      <c r="A105" s="3"/>
      <c r="B105" s="3"/>
      <c r="C105" s="3"/>
      <c r="D105" s="3"/>
      <c r="E105" s="3"/>
      <c r="F105" s="3"/>
      <c r="G105" s="3"/>
      <c r="H105" s="3"/>
      <c r="I105" s="3"/>
      <c r="J105" s="3"/>
      <c r="K105" s="3"/>
      <c r="L105" s="3"/>
      <c r="M105" s="3"/>
      <c r="N105" s="3"/>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O40"/>
  <sheetViews>
    <sheetView showGridLines="0" topLeftCell="O30" zoomScale="70" zoomScaleNormal="70" workbookViewId="0">
      <selection activeCell="Q40" sqref="Q40"/>
    </sheetView>
  </sheetViews>
  <sheetFormatPr baseColWidth="10" defaultColWidth="10.83203125" defaultRowHeight="15"/>
  <cols>
    <col min="1" max="1" width="38.5" style="52" customWidth="1"/>
    <col min="2" max="2" width="15.5" style="52" customWidth="1"/>
    <col min="3" max="14" width="20.5" style="52" customWidth="1"/>
    <col min="15" max="15" width="18.83203125" style="52" bestFit="1" customWidth="1"/>
    <col min="16" max="27" width="18.1640625" style="52" customWidth="1"/>
    <col min="28" max="28" width="22.5" style="52" customWidth="1"/>
    <col min="29" max="29" width="19" style="52" customWidth="1"/>
    <col min="30" max="30" width="19.5" style="52" customWidth="1"/>
    <col min="31" max="31" width="6.5" style="51" bestFit="1" customWidth="1"/>
    <col min="32" max="32" width="22.83203125" style="52" customWidth="1"/>
    <col min="33" max="33" width="18.5" style="52" bestFit="1" customWidth="1"/>
    <col min="34" max="34" width="8.5" style="52" customWidth="1"/>
    <col min="35" max="35" width="18.5" style="52" bestFit="1" customWidth="1"/>
    <col min="36" max="36" width="5.5" style="52" customWidth="1"/>
    <col min="37" max="37" width="18.5" style="52" bestFit="1" customWidth="1"/>
    <col min="38" max="38" width="4.5" style="52" customWidth="1"/>
    <col min="39" max="39" width="23" style="52" bestFit="1" customWidth="1"/>
    <col min="40" max="40" width="10.83203125" style="52"/>
    <col min="41" max="41" width="18.5" style="52" bestFit="1" customWidth="1"/>
    <col min="42" max="42" width="16.1640625" style="52" customWidth="1"/>
    <col min="43" max="16384" width="10.83203125" style="52"/>
  </cols>
  <sheetData>
    <row r="1" spans="1:30" ht="32.25" customHeight="1">
      <c r="A1" s="419"/>
      <c r="B1" s="422" t="s">
        <v>16</v>
      </c>
      <c r="C1" s="423"/>
      <c r="D1" s="423"/>
      <c r="E1" s="423"/>
      <c r="F1" s="423"/>
      <c r="G1" s="423"/>
      <c r="H1" s="423"/>
      <c r="I1" s="423"/>
      <c r="J1" s="423"/>
      <c r="K1" s="423"/>
      <c r="L1" s="423"/>
      <c r="M1" s="423"/>
      <c r="N1" s="423"/>
      <c r="O1" s="423"/>
      <c r="P1" s="423"/>
      <c r="Q1" s="423"/>
      <c r="R1" s="423"/>
      <c r="S1" s="423"/>
      <c r="T1" s="423"/>
      <c r="U1" s="423"/>
      <c r="V1" s="423"/>
      <c r="W1" s="423"/>
      <c r="X1" s="423"/>
      <c r="Y1" s="423"/>
      <c r="Z1" s="423"/>
      <c r="AA1" s="424"/>
      <c r="AB1" s="435" t="s">
        <v>18</v>
      </c>
      <c r="AC1" s="436"/>
      <c r="AD1" s="437"/>
    </row>
    <row r="2" spans="1:30" ht="30.75" customHeight="1">
      <c r="A2" s="420"/>
      <c r="B2" s="438" t="s">
        <v>17</v>
      </c>
      <c r="C2" s="439"/>
      <c r="D2" s="439"/>
      <c r="E2" s="439"/>
      <c r="F2" s="439"/>
      <c r="G2" s="439"/>
      <c r="H2" s="439"/>
      <c r="I2" s="439"/>
      <c r="J2" s="439"/>
      <c r="K2" s="439"/>
      <c r="L2" s="439"/>
      <c r="M2" s="439"/>
      <c r="N2" s="439"/>
      <c r="O2" s="439"/>
      <c r="P2" s="439"/>
      <c r="Q2" s="439"/>
      <c r="R2" s="439"/>
      <c r="S2" s="439"/>
      <c r="T2" s="439"/>
      <c r="U2" s="439"/>
      <c r="V2" s="439"/>
      <c r="W2" s="439"/>
      <c r="X2" s="439"/>
      <c r="Y2" s="439"/>
      <c r="Z2" s="439"/>
      <c r="AA2" s="440"/>
      <c r="AB2" s="441" t="s">
        <v>404</v>
      </c>
      <c r="AC2" s="442"/>
      <c r="AD2" s="443"/>
    </row>
    <row r="3" spans="1:30" ht="24" customHeight="1">
      <c r="A3" s="420"/>
      <c r="B3" s="444" t="s">
        <v>295</v>
      </c>
      <c r="C3" s="445"/>
      <c r="D3" s="445"/>
      <c r="E3" s="445"/>
      <c r="F3" s="445"/>
      <c r="G3" s="445"/>
      <c r="H3" s="445"/>
      <c r="I3" s="445"/>
      <c r="J3" s="445"/>
      <c r="K3" s="445"/>
      <c r="L3" s="445"/>
      <c r="M3" s="445"/>
      <c r="N3" s="445"/>
      <c r="O3" s="445"/>
      <c r="P3" s="445"/>
      <c r="Q3" s="445"/>
      <c r="R3" s="445"/>
      <c r="S3" s="445"/>
      <c r="T3" s="445"/>
      <c r="U3" s="445"/>
      <c r="V3" s="445"/>
      <c r="W3" s="445"/>
      <c r="X3" s="445"/>
      <c r="Y3" s="445"/>
      <c r="Z3" s="445"/>
      <c r="AA3" s="446"/>
      <c r="AB3" s="441" t="s">
        <v>403</v>
      </c>
      <c r="AC3" s="442"/>
      <c r="AD3" s="443"/>
    </row>
    <row r="4" spans="1:30" ht="22" customHeight="1" thickBot="1">
      <c r="A4" s="421"/>
      <c r="B4" s="447"/>
      <c r="C4" s="448"/>
      <c r="D4" s="448"/>
      <c r="E4" s="448"/>
      <c r="F4" s="448"/>
      <c r="G4" s="448"/>
      <c r="H4" s="448"/>
      <c r="I4" s="448"/>
      <c r="J4" s="448"/>
      <c r="K4" s="448"/>
      <c r="L4" s="448"/>
      <c r="M4" s="448"/>
      <c r="N4" s="448"/>
      <c r="O4" s="448"/>
      <c r="P4" s="448"/>
      <c r="Q4" s="448"/>
      <c r="R4" s="448"/>
      <c r="S4" s="448"/>
      <c r="T4" s="448"/>
      <c r="U4" s="448"/>
      <c r="V4" s="448"/>
      <c r="W4" s="448"/>
      <c r="X4" s="448"/>
      <c r="Y4" s="448"/>
      <c r="Z4" s="448"/>
      <c r="AA4" s="449"/>
      <c r="AB4" s="450" t="s">
        <v>176</v>
      </c>
      <c r="AC4" s="451"/>
      <c r="AD4" s="452"/>
    </row>
    <row r="5" spans="1:30" ht="9" customHeight="1" thickBot="1">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ht="15" customHeight="1">
      <c r="A7" s="399" t="s">
        <v>293</v>
      </c>
      <c r="B7" s="400"/>
      <c r="C7" s="405" t="s">
        <v>45</v>
      </c>
      <c r="D7" s="384" t="s">
        <v>71</v>
      </c>
      <c r="E7" s="408"/>
      <c r="F7" s="408"/>
      <c r="G7" s="408"/>
      <c r="H7" s="385"/>
      <c r="I7" s="411">
        <v>44778</v>
      </c>
      <c r="J7" s="412"/>
      <c r="K7" s="384" t="s">
        <v>67</v>
      </c>
      <c r="L7" s="385"/>
      <c r="M7" s="417" t="s">
        <v>70</v>
      </c>
      <c r="N7" s="418"/>
      <c r="O7" s="433"/>
      <c r="P7" s="434"/>
      <c r="Q7" s="56"/>
      <c r="R7" s="56"/>
      <c r="S7" s="56"/>
      <c r="T7" s="56"/>
      <c r="U7" s="56"/>
      <c r="V7" s="56"/>
      <c r="W7" s="56"/>
      <c r="X7" s="56"/>
      <c r="Y7" s="56"/>
      <c r="Z7" s="57"/>
      <c r="AA7" s="56"/>
      <c r="AB7" s="56"/>
      <c r="AC7" s="62"/>
      <c r="AD7" s="63"/>
    </row>
    <row r="8" spans="1:30" ht="15" customHeight="1">
      <c r="A8" s="401"/>
      <c r="B8" s="402"/>
      <c r="C8" s="406"/>
      <c r="D8" s="386"/>
      <c r="E8" s="409"/>
      <c r="F8" s="409"/>
      <c r="G8" s="409"/>
      <c r="H8" s="387"/>
      <c r="I8" s="413"/>
      <c r="J8" s="414"/>
      <c r="K8" s="386"/>
      <c r="L8" s="387"/>
      <c r="M8" s="425" t="s">
        <v>68</v>
      </c>
      <c r="N8" s="426"/>
      <c r="O8" s="427"/>
      <c r="P8" s="428"/>
      <c r="Q8" s="56"/>
      <c r="R8" s="56"/>
      <c r="S8" s="56"/>
      <c r="T8" s="56"/>
      <c r="U8" s="56"/>
      <c r="V8" s="56"/>
      <c r="W8" s="56"/>
      <c r="X8" s="56"/>
      <c r="Y8" s="56"/>
      <c r="Z8" s="57"/>
      <c r="AA8" s="56"/>
      <c r="AB8" s="56"/>
      <c r="AC8" s="62"/>
      <c r="AD8" s="63"/>
    </row>
    <row r="9" spans="1:30" ht="15.75" customHeight="1" thickBot="1">
      <c r="A9" s="403"/>
      <c r="B9" s="404"/>
      <c r="C9" s="407"/>
      <c r="D9" s="388"/>
      <c r="E9" s="410"/>
      <c r="F9" s="410"/>
      <c r="G9" s="410"/>
      <c r="H9" s="389"/>
      <c r="I9" s="415"/>
      <c r="J9" s="416"/>
      <c r="K9" s="388"/>
      <c r="L9" s="389"/>
      <c r="M9" s="429" t="s">
        <v>69</v>
      </c>
      <c r="N9" s="430"/>
      <c r="O9" s="551" t="s">
        <v>478</v>
      </c>
      <c r="P9" s="552"/>
      <c r="Q9" s="56"/>
      <c r="R9" s="56"/>
      <c r="S9" s="56"/>
      <c r="T9" s="56"/>
      <c r="U9" s="56"/>
      <c r="V9" s="56"/>
      <c r="W9" s="56"/>
      <c r="X9" s="56"/>
      <c r="Y9" s="56"/>
      <c r="Z9" s="57"/>
      <c r="AA9" s="56"/>
      <c r="AB9" s="56"/>
      <c r="AC9" s="62"/>
      <c r="AD9" s="63"/>
    </row>
    <row r="10" spans="1:30" s="178" customFormat="1" ht="15" customHeight="1" thickBot="1">
      <c r="A10" s="174"/>
      <c r="B10" s="175"/>
      <c r="C10" s="175"/>
      <c r="D10" s="67"/>
      <c r="E10" s="67"/>
      <c r="F10" s="67"/>
      <c r="G10" s="67"/>
      <c r="H10" s="67"/>
      <c r="I10" s="171"/>
      <c r="J10" s="171"/>
      <c r="K10" s="67"/>
      <c r="L10" s="67"/>
      <c r="M10" s="172"/>
      <c r="N10" s="172"/>
      <c r="O10" s="173"/>
      <c r="P10" s="173"/>
      <c r="Q10" s="175"/>
      <c r="R10" s="175"/>
      <c r="S10" s="175"/>
      <c r="T10" s="175"/>
      <c r="U10" s="175"/>
      <c r="V10" s="175"/>
      <c r="W10" s="175"/>
      <c r="X10" s="175"/>
      <c r="Y10" s="175"/>
      <c r="Z10" s="176"/>
      <c r="AA10" s="175"/>
      <c r="AB10" s="175"/>
      <c r="AC10" s="177"/>
      <c r="AD10" s="179"/>
    </row>
    <row r="11" spans="1:30" ht="15" customHeight="1">
      <c r="A11" s="384" t="s">
        <v>0</v>
      </c>
      <c r="B11" s="385"/>
      <c r="C11" s="390" t="s">
        <v>141</v>
      </c>
      <c r="D11" s="391"/>
      <c r="E11" s="391"/>
      <c r="F11" s="391"/>
      <c r="G11" s="391"/>
      <c r="H11" s="391"/>
      <c r="I11" s="391"/>
      <c r="J11" s="391"/>
      <c r="K11" s="391"/>
      <c r="L11" s="391"/>
      <c r="M11" s="391"/>
      <c r="N11" s="391"/>
      <c r="O11" s="391"/>
      <c r="P11" s="391"/>
      <c r="Q11" s="391"/>
      <c r="R11" s="391"/>
      <c r="S11" s="391"/>
      <c r="T11" s="391"/>
      <c r="U11" s="391"/>
      <c r="V11" s="391"/>
      <c r="W11" s="391"/>
      <c r="X11" s="391"/>
      <c r="Y11" s="391"/>
      <c r="Z11" s="391"/>
      <c r="AA11" s="391"/>
      <c r="AB11" s="391"/>
      <c r="AC11" s="391"/>
      <c r="AD11" s="392"/>
    </row>
    <row r="12" spans="1:30" ht="15" customHeight="1">
      <c r="A12" s="386"/>
      <c r="B12" s="387"/>
      <c r="C12" s="393"/>
      <c r="D12" s="394"/>
      <c r="E12" s="394"/>
      <c r="F12" s="394"/>
      <c r="G12" s="394"/>
      <c r="H12" s="394"/>
      <c r="I12" s="394"/>
      <c r="J12" s="394"/>
      <c r="K12" s="394"/>
      <c r="L12" s="394"/>
      <c r="M12" s="394"/>
      <c r="N12" s="394"/>
      <c r="O12" s="394"/>
      <c r="P12" s="394"/>
      <c r="Q12" s="394"/>
      <c r="R12" s="394"/>
      <c r="S12" s="394"/>
      <c r="T12" s="394"/>
      <c r="U12" s="394"/>
      <c r="V12" s="394"/>
      <c r="W12" s="394"/>
      <c r="X12" s="394"/>
      <c r="Y12" s="394"/>
      <c r="Z12" s="394"/>
      <c r="AA12" s="394"/>
      <c r="AB12" s="394"/>
      <c r="AC12" s="394"/>
      <c r="AD12" s="395"/>
    </row>
    <row r="13" spans="1:30" ht="15" customHeight="1" thickBot="1">
      <c r="A13" s="388"/>
      <c r="B13" s="389"/>
      <c r="C13" s="396"/>
      <c r="D13" s="397"/>
      <c r="E13" s="397"/>
      <c r="F13" s="397"/>
      <c r="G13" s="397"/>
      <c r="H13" s="397"/>
      <c r="I13" s="397"/>
      <c r="J13" s="397"/>
      <c r="K13" s="397"/>
      <c r="L13" s="397"/>
      <c r="M13" s="397"/>
      <c r="N13" s="397"/>
      <c r="O13" s="397"/>
      <c r="P13" s="397"/>
      <c r="Q13" s="397"/>
      <c r="R13" s="397"/>
      <c r="S13" s="397"/>
      <c r="T13" s="397"/>
      <c r="U13" s="397"/>
      <c r="V13" s="397"/>
      <c r="W13" s="397"/>
      <c r="X13" s="397"/>
      <c r="Y13" s="397"/>
      <c r="Z13" s="397"/>
      <c r="AA13" s="397"/>
      <c r="AB13" s="397"/>
      <c r="AC13" s="397"/>
      <c r="AD13" s="398"/>
    </row>
    <row r="14" spans="1:30" ht="9" customHeight="1" thickBot="1">
      <c r="A14" s="69"/>
      <c r="B14" s="70"/>
      <c r="C14" s="71"/>
      <c r="D14" s="71"/>
      <c r="E14" s="71"/>
      <c r="F14" s="71"/>
      <c r="G14" s="71"/>
      <c r="H14" s="71"/>
      <c r="I14" s="71"/>
      <c r="J14" s="71"/>
      <c r="K14" s="71"/>
      <c r="L14" s="71"/>
      <c r="M14" s="72"/>
      <c r="N14" s="72"/>
      <c r="O14" s="72"/>
      <c r="P14" s="72"/>
      <c r="Q14" s="72"/>
      <c r="R14" s="73"/>
      <c r="S14" s="73"/>
      <c r="T14" s="73"/>
      <c r="U14" s="73"/>
      <c r="V14" s="73"/>
      <c r="W14" s="73"/>
      <c r="X14" s="73"/>
      <c r="Y14" s="67"/>
      <c r="Z14" s="67"/>
      <c r="AA14" s="67"/>
      <c r="AB14" s="67"/>
      <c r="AC14" s="67"/>
      <c r="AD14" s="68"/>
    </row>
    <row r="15" spans="1:30" ht="39" customHeight="1" thickBot="1">
      <c r="A15" s="457" t="s">
        <v>77</v>
      </c>
      <c r="B15" s="458"/>
      <c r="C15" s="469" t="s">
        <v>408</v>
      </c>
      <c r="D15" s="470"/>
      <c r="E15" s="470"/>
      <c r="F15" s="470"/>
      <c r="G15" s="470"/>
      <c r="H15" s="470"/>
      <c r="I15" s="470"/>
      <c r="J15" s="470"/>
      <c r="K15" s="471"/>
      <c r="L15" s="472" t="s">
        <v>73</v>
      </c>
      <c r="M15" s="473"/>
      <c r="N15" s="473"/>
      <c r="O15" s="473"/>
      <c r="P15" s="473"/>
      <c r="Q15" s="474"/>
      <c r="R15" s="475" t="s">
        <v>409</v>
      </c>
      <c r="S15" s="476"/>
      <c r="T15" s="476"/>
      <c r="U15" s="476"/>
      <c r="V15" s="476"/>
      <c r="W15" s="476"/>
      <c r="X15" s="477"/>
      <c r="Y15" s="472" t="s">
        <v>72</v>
      </c>
      <c r="Z15" s="474"/>
      <c r="AA15" s="453" t="s">
        <v>247</v>
      </c>
      <c r="AB15" s="454"/>
      <c r="AC15" s="454"/>
      <c r="AD15" s="455"/>
    </row>
    <row r="16" spans="1:30" ht="9" customHeight="1" thickBot="1">
      <c r="A16" s="61"/>
      <c r="B16" s="56"/>
      <c r="C16" s="456"/>
      <c r="D16" s="456"/>
      <c r="E16" s="456"/>
      <c r="F16" s="456"/>
      <c r="G16" s="456"/>
      <c r="H16" s="456"/>
      <c r="I16" s="456"/>
      <c r="J16" s="456"/>
      <c r="K16" s="456"/>
      <c r="L16" s="456"/>
      <c r="M16" s="456"/>
      <c r="N16" s="456"/>
      <c r="O16" s="456"/>
      <c r="P16" s="456"/>
      <c r="Q16" s="456"/>
      <c r="R16" s="456"/>
      <c r="S16" s="456"/>
      <c r="T16" s="456"/>
      <c r="U16" s="456"/>
      <c r="V16" s="456"/>
      <c r="W16" s="456"/>
      <c r="X16" s="456"/>
      <c r="Y16" s="456"/>
      <c r="Z16" s="456"/>
      <c r="AA16" s="456"/>
      <c r="AB16" s="456"/>
      <c r="AC16" s="75"/>
      <c r="AD16" s="76"/>
    </row>
    <row r="17" spans="1:41" s="78" customFormat="1" ht="37.5" customHeight="1" thickBot="1">
      <c r="A17" s="457" t="s">
        <v>79</v>
      </c>
      <c r="B17" s="458"/>
      <c r="C17" s="459" t="s">
        <v>418</v>
      </c>
      <c r="D17" s="460"/>
      <c r="E17" s="460"/>
      <c r="F17" s="460"/>
      <c r="G17" s="460"/>
      <c r="H17" s="460"/>
      <c r="I17" s="460"/>
      <c r="J17" s="460"/>
      <c r="K17" s="460"/>
      <c r="L17" s="460"/>
      <c r="M17" s="460"/>
      <c r="N17" s="460"/>
      <c r="O17" s="460"/>
      <c r="P17" s="460"/>
      <c r="Q17" s="461"/>
      <c r="R17" s="462" t="s">
        <v>377</v>
      </c>
      <c r="S17" s="463"/>
      <c r="T17" s="463"/>
      <c r="U17" s="463"/>
      <c r="V17" s="464"/>
      <c r="W17" s="465">
        <v>1239</v>
      </c>
      <c r="X17" s="466"/>
      <c r="Y17" s="463" t="s">
        <v>15</v>
      </c>
      <c r="Z17" s="463"/>
      <c r="AA17" s="463"/>
      <c r="AB17" s="464"/>
      <c r="AC17" s="467">
        <v>0.25</v>
      </c>
      <c r="AD17" s="468"/>
    </row>
    <row r="18" spans="1:41" ht="16.5" customHeight="1" thickBot="1">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 customHeight="1" thickBot="1">
      <c r="A19" s="462" t="s">
        <v>1</v>
      </c>
      <c r="B19" s="463"/>
      <c r="C19" s="463"/>
      <c r="D19" s="463"/>
      <c r="E19" s="463"/>
      <c r="F19" s="463"/>
      <c r="G19" s="463"/>
      <c r="H19" s="463"/>
      <c r="I19" s="463"/>
      <c r="J19" s="463"/>
      <c r="K19" s="463"/>
      <c r="L19" s="463"/>
      <c r="M19" s="463"/>
      <c r="N19" s="463"/>
      <c r="O19" s="463"/>
      <c r="P19" s="463"/>
      <c r="Q19" s="463"/>
      <c r="R19" s="463"/>
      <c r="S19" s="463"/>
      <c r="T19" s="463"/>
      <c r="U19" s="463"/>
      <c r="V19" s="463"/>
      <c r="W19" s="463"/>
      <c r="X19" s="463"/>
      <c r="Y19" s="463"/>
      <c r="Z19" s="463"/>
      <c r="AA19" s="463"/>
      <c r="AB19" s="463"/>
      <c r="AC19" s="463"/>
      <c r="AD19" s="464"/>
      <c r="AE19" s="86"/>
      <c r="AF19" s="86"/>
    </row>
    <row r="20" spans="1:41" ht="32" customHeight="1" thickBot="1">
      <c r="A20" s="85"/>
      <c r="B20" s="62"/>
      <c r="C20" s="478" t="s">
        <v>379</v>
      </c>
      <c r="D20" s="479"/>
      <c r="E20" s="479"/>
      <c r="F20" s="479"/>
      <c r="G20" s="479"/>
      <c r="H20" s="479"/>
      <c r="I20" s="479"/>
      <c r="J20" s="479"/>
      <c r="K20" s="479"/>
      <c r="L20" s="479"/>
      <c r="M20" s="479"/>
      <c r="N20" s="479"/>
      <c r="O20" s="479"/>
      <c r="P20" s="480"/>
      <c r="Q20" s="481" t="s">
        <v>380</v>
      </c>
      <c r="R20" s="482"/>
      <c r="S20" s="482"/>
      <c r="T20" s="482"/>
      <c r="U20" s="482"/>
      <c r="V20" s="482"/>
      <c r="W20" s="482"/>
      <c r="X20" s="482"/>
      <c r="Y20" s="482"/>
      <c r="Z20" s="482"/>
      <c r="AA20" s="482"/>
      <c r="AB20" s="482"/>
      <c r="AC20" s="482"/>
      <c r="AD20" s="483"/>
      <c r="AE20" s="86"/>
      <c r="AF20" s="86"/>
    </row>
    <row r="21" spans="1:41" ht="32" customHeight="1" thickBot="1">
      <c r="A21" s="61"/>
      <c r="B21" s="56"/>
      <c r="C21" s="163" t="s">
        <v>39</v>
      </c>
      <c r="D21" s="164" t="s">
        <v>40</v>
      </c>
      <c r="E21" s="164" t="s">
        <v>41</v>
      </c>
      <c r="F21" s="164" t="s">
        <v>42</v>
      </c>
      <c r="G21" s="164" t="s">
        <v>43</v>
      </c>
      <c r="H21" s="164" t="s">
        <v>44</v>
      </c>
      <c r="I21" s="164" t="s">
        <v>45</v>
      </c>
      <c r="J21" s="164" t="s">
        <v>46</v>
      </c>
      <c r="K21" s="164" t="s">
        <v>47</v>
      </c>
      <c r="L21" s="164" t="s">
        <v>48</v>
      </c>
      <c r="M21" s="164" t="s">
        <v>49</v>
      </c>
      <c r="N21" s="164" t="s">
        <v>50</v>
      </c>
      <c r="O21" s="164" t="s">
        <v>8</v>
      </c>
      <c r="P21" s="165" t="s">
        <v>385</v>
      </c>
      <c r="Q21" s="163" t="s">
        <v>39</v>
      </c>
      <c r="R21" s="164" t="s">
        <v>40</v>
      </c>
      <c r="S21" s="164" t="s">
        <v>41</v>
      </c>
      <c r="T21" s="164" t="s">
        <v>42</v>
      </c>
      <c r="U21" s="164" t="s">
        <v>43</v>
      </c>
      <c r="V21" s="164" t="s">
        <v>44</v>
      </c>
      <c r="W21" s="164" t="s">
        <v>45</v>
      </c>
      <c r="X21" s="164" t="s">
        <v>46</v>
      </c>
      <c r="Y21" s="164" t="s">
        <v>47</v>
      </c>
      <c r="Z21" s="164" t="s">
        <v>48</v>
      </c>
      <c r="AA21" s="164" t="s">
        <v>49</v>
      </c>
      <c r="AB21" s="164" t="s">
        <v>50</v>
      </c>
      <c r="AC21" s="164" t="s">
        <v>8</v>
      </c>
      <c r="AD21" s="165" t="s">
        <v>385</v>
      </c>
      <c r="AE21" s="4"/>
      <c r="AF21" s="4"/>
    </row>
    <row r="22" spans="1:41" ht="32" customHeight="1">
      <c r="A22" s="549" t="s">
        <v>381</v>
      </c>
      <c r="B22" s="550"/>
      <c r="C22" s="186"/>
      <c r="D22" s="184"/>
      <c r="E22" s="184"/>
      <c r="F22" s="184"/>
      <c r="G22" s="184"/>
      <c r="H22" s="184"/>
      <c r="I22" s="184"/>
      <c r="J22" s="184"/>
      <c r="K22" s="184"/>
      <c r="L22" s="184"/>
      <c r="M22" s="184"/>
      <c r="N22" s="184"/>
      <c r="O22" s="184">
        <f>SUM(C22:N22)</f>
        <v>0</v>
      </c>
      <c r="P22" s="187" t="str">
        <f>IFERROR(O22/(SUMIF(C23:N23,"&gt;0",C22:N22))," ")</f>
        <v xml:space="preserve"> </v>
      </c>
      <c r="Q22" s="186">
        <v>1009189875</v>
      </c>
      <c r="R22" s="180"/>
      <c r="S22" s="180"/>
      <c r="T22" s="180"/>
      <c r="U22" s="180"/>
      <c r="V22" s="180"/>
      <c r="W22" s="180">
        <v>35100000</v>
      </c>
      <c r="X22" s="180"/>
      <c r="Y22" s="180">
        <v>5665000</v>
      </c>
      <c r="Z22" s="180">
        <v>45665000</v>
      </c>
      <c r="AA22" s="180">
        <v>5665000</v>
      </c>
      <c r="AB22" s="180">
        <v>3090000</v>
      </c>
      <c r="AC22" s="184">
        <f>SUM(Q22:AB22)</f>
        <v>1104374875</v>
      </c>
      <c r="AD22" s="191"/>
      <c r="AE22" s="4"/>
      <c r="AF22" s="4"/>
    </row>
    <row r="23" spans="1:41" ht="32" customHeight="1">
      <c r="A23" s="555" t="s">
        <v>382</v>
      </c>
      <c r="B23" s="556"/>
      <c r="C23" s="181"/>
      <c r="D23" s="180"/>
      <c r="E23" s="180"/>
      <c r="F23" s="180"/>
      <c r="G23" s="180"/>
      <c r="H23" s="180"/>
      <c r="I23" s="180"/>
      <c r="J23" s="180"/>
      <c r="K23" s="180"/>
      <c r="L23" s="180"/>
      <c r="M23" s="180"/>
      <c r="N23" s="180"/>
      <c r="O23" s="180">
        <f>SUM(C23:N23)</f>
        <v>0</v>
      </c>
      <c r="P23" s="200" t="str">
        <f>IFERROR(O23/(SUMIF(C24:N24,"&gt;0",C23:N23))," ")</f>
        <v xml:space="preserve"> </v>
      </c>
      <c r="Q23" s="186">
        <v>904260225</v>
      </c>
      <c r="R23" s="231"/>
      <c r="S23" s="231"/>
      <c r="T23" s="231"/>
      <c r="U23" s="231"/>
      <c r="V23" s="356">
        <v>41000000</v>
      </c>
      <c r="W23" s="180">
        <v>16995000</v>
      </c>
      <c r="X23" s="231"/>
      <c r="Y23" s="231"/>
      <c r="Z23" s="231"/>
      <c r="AA23" s="231"/>
      <c r="AB23" s="231"/>
      <c r="AC23" s="180">
        <f>SUM(Q23:AB23)</f>
        <v>962255225</v>
      </c>
      <c r="AD23" s="189">
        <f>IFERROR(AC23/(SUMIF(Q23:AB23,"&gt;0",Q22:AB22))," ")</f>
        <v>0.92144456059195246</v>
      </c>
      <c r="AE23" s="4"/>
      <c r="AF23" s="4"/>
    </row>
    <row r="24" spans="1:41" ht="32" customHeight="1">
      <c r="A24" s="555" t="s">
        <v>383</v>
      </c>
      <c r="B24" s="556"/>
      <c r="C24" s="181"/>
      <c r="D24" s="180">
        <v>13344872</v>
      </c>
      <c r="E24" s="180">
        <v>7020000</v>
      </c>
      <c r="F24" s="180">
        <v>7689864</v>
      </c>
      <c r="G24" s="180">
        <v>7020000</v>
      </c>
      <c r="H24" s="180">
        <v>3744000</v>
      </c>
      <c r="I24" s="180"/>
      <c r="J24" s="180"/>
      <c r="K24" s="180"/>
      <c r="L24" s="180"/>
      <c r="M24" s="180"/>
      <c r="N24" s="180"/>
      <c r="O24" s="180">
        <f>SUM(C24:N24)</f>
        <v>38818736</v>
      </c>
      <c r="P24" s="200"/>
      <c r="Q24" s="181"/>
      <c r="R24" s="180">
        <v>21154323</v>
      </c>
      <c r="S24" s="180">
        <v>112763688</v>
      </c>
      <c r="T24" s="180">
        <v>112763688</v>
      </c>
      <c r="U24" s="180">
        <v>98302488</v>
      </c>
      <c r="V24" s="180">
        <v>98302488</v>
      </c>
      <c r="W24" s="180">
        <v>121196488</v>
      </c>
      <c r="X24" s="180">
        <v>98302488</v>
      </c>
      <c r="Y24" s="180">
        <v>98302488</v>
      </c>
      <c r="Z24" s="180">
        <v>143967448</v>
      </c>
      <c r="AA24" s="180">
        <v>98302488</v>
      </c>
      <c r="AB24" s="180">
        <v>101016800</v>
      </c>
      <c r="AC24" s="180">
        <f>SUM(Q24:AB24)</f>
        <v>1104374875</v>
      </c>
      <c r="AD24" s="189"/>
      <c r="AE24" s="4"/>
      <c r="AF24" s="4"/>
    </row>
    <row r="25" spans="1:41" ht="32" customHeight="1" thickBot="1">
      <c r="A25" s="557" t="s">
        <v>384</v>
      </c>
      <c r="B25" s="558"/>
      <c r="C25" s="182"/>
      <c r="D25" s="183">
        <v>13344872</v>
      </c>
      <c r="E25" s="183">
        <v>7689864</v>
      </c>
      <c r="F25" s="300">
        <v>7020000</v>
      </c>
      <c r="G25" s="183">
        <v>7020000</v>
      </c>
      <c r="H25" s="183">
        <v>3744000</v>
      </c>
      <c r="I25" s="183"/>
      <c r="J25" s="183"/>
      <c r="K25" s="183"/>
      <c r="L25" s="183"/>
      <c r="M25" s="183"/>
      <c r="N25" s="183"/>
      <c r="O25" s="183">
        <f>SUM(C25:N25)</f>
        <v>38818736</v>
      </c>
      <c r="P25" s="188">
        <f>IFERROR(O25/(SUMIF(C25:N25,"&gt;0",C24:N24))," ")</f>
        <v>1</v>
      </c>
      <c r="Q25" s="182"/>
      <c r="R25" s="183">
        <v>15429962</v>
      </c>
      <c r="S25" s="183">
        <v>103601743</v>
      </c>
      <c r="T25" s="300">
        <v>95311450</v>
      </c>
      <c r="U25" s="183">
        <v>103802770</v>
      </c>
      <c r="V25" s="183">
        <v>95700790</v>
      </c>
      <c r="W25" s="183">
        <v>89193250</v>
      </c>
      <c r="X25" s="183"/>
      <c r="Y25" s="183"/>
      <c r="Z25" s="183"/>
      <c r="AA25" s="183"/>
      <c r="AB25" s="183"/>
      <c r="AC25" s="183">
        <f>SUM(Q25:AB25)</f>
        <v>503039965</v>
      </c>
      <c r="AD25" s="190">
        <f>IFERROR(AC25/(SUMIF(Q25:AB25,"&gt;0",Q24:AB24))," ")</f>
        <v>0.89115140711468843</v>
      </c>
      <c r="AE25" s="4"/>
      <c r="AF25" s="4"/>
    </row>
    <row r="26" spans="1:41" ht="32" customHeight="1" thickBot="1">
      <c r="A26" s="559"/>
      <c r="B26" s="560"/>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1"/>
    </row>
    <row r="27" spans="1:41" ht="34" customHeight="1">
      <c r="A27" s="495" t="s">
        <v>76</v>
      </c>
      <c r="B27" s="496"/>
      <c r="C27" s="497"/>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8"/>
    </row>
    <row r="28" spans="1:41" ht="15" customHeight="1">
      <c r="A28" s="499" t="s">
        <v>189</v>
      </c>
      <c r="B28" s="501" t="s">
        <v>6</v>
      </c>
      <c r="C28" s="502"/>
      <c r="D28" s="503" t="s">
        <v>401</v>
      </c>
      <c r="E28" s="504"/>
      <c r="F28" s="504"/>
      <c r="G28" s="504"/>
      <c r="H28" s="504"/>
      <c r="I28" s="504"/>
      <c r="J28" s="504"/>
      <c r="K28" s="504"/>
      <c r="L28" s="504"/>
      <c r="M28" s="504"/>
      <c r="N28" s="504"/>
      <c r="O28" s="505"/>
      <c r="P28" s="488" t="s">
        <v>8</v>
      </c>
      <c r="Q28" s="488" t="s">
        <v>84</v>
      </c>
      <c r="R28" s="488"/>
      <c r="S28" s="488"/>
      <c r="T28" s="488"/>
      <c r="U28" s="488"/>
      <c r="V28" s="488"/>
      <c r="W28" s="488"/>
      <c r="X28" s="488"/>
      <c r="Y28" s="488"/>
      <c r="Z28" s="488"/>
      <c r="AA28" s="488"/>
      <c r="AB28" s="488"/>
      <c r="AC28" s="488"/>
      <c r="AD28" s="489"/>
    </row>
    <row r="29" spans="1:41" ht="27" customHeight="1">
      <c r="A29" s="500"/>
      <c r="B29" s="490"/>
      <c r="C29" s="492"/>
      <c r="D29" s="162" t="s">
        <v>39</v>
      </c>
      <c r="E29" s="162" t="s">
        <v>40</v>
      </c>
      <c r="F29" s="162" t="s">
        <v>41</v>
      </c>
      <c r="G29" s="162" t="s">
        <v>42</v>
      </c>
      <c r="H29" s="162" t="s">
        <v>43</v>
      </c>
      <c r="I29" s="162" t="s">
        <v>44</v>
      </c>
      <c r="J29" s="162" t="s">
        <v>45</v>
      </c>
      <c r="K29" s="162" t="s">
        <v>46</v>
      </c>
      <c r="L29" s="162" t="s">
        <v>47</v>
      </c>
      <c r="M29" s="162" t="s">
        <v>48</v>
      </c>
      <c r="N29" s="162" t="s">
        <v>49</v>
      </c>
      <c r="O29" s="162" t="s">
        <v>50</v>
      </c>
      <c r="P29" s="505"/>
      <c r="Q29" s="488"/>
      <c r="R29" s="488"/>
      <c r="S29" s="488"/>
      <c r="T29" s="488"/>
      <c r="U29" s="488"/>
      <c r="V29" s="488"/>
      <c r="W29" s="488"/>
      <c r="X29" s="488"/>
      <c r="Y29" s="488"/>
      <c r="Z29" s="488"/>
      <c r="AA29" s="488"/>
      <c r="AB29" s="488"/>
      <c r="AC29" s="488"/>
      <c r="AD29" s="489"/>
    </row>
    <row r="30" spans="1:41" ht="42" customHeight="1" thickBot="1">
      <c r="A30" s="88"/>
      <c r="B30" s="506"/>
      <c r="C30" s="507"/>
      <c r="D30" s="92"/>
      <c r="E30" s="92"/>
      <c r="F30" s="92"/>
      <c r="G30" s="92"/>
      <c r="H30" s="92"/>
      <c r="I30" s="92"/>
      <c r="J30" s="92"/>
      <c r="K30" s="92"/>
      <c r="L30" s="92"/>
      <c r="M30" s="92"/>
      <c r="N30" s="92"/>
      <c r="O30" s="92"/>
      <c r="P30" s="89">
        <f>SUM(D30:O30)</f>
        <v>0</v>
      </c>
      <c r="Q30" s="553"/>
      <c r="R30" s="553"/>
      <c r="S30" s="553"/>
      <c r="T30" s="553"/>
      <c r="U30" s="553"/>
      <c r="V30" s="553"/>
      <c r="W30" s="553"/>
      <c r="X30" s="553"/>
      <c r="Y30" s="553"/>
      <c r="Z30" s="553"/>
      <c r="AA30" s="553"/>
      <c r="AB30" s="553"/>
      <c r="AC30" s="553"/>
      <c r="AD30" s="554"/>
    </row>
    <row r="31" spans="1:41" ht="45" customHeight="1">
      <c r="A31" s="510" t="s">
        <v>292</v>
      </c>
      <c r="B31" s="511"/>
      <c r="C31" s="511"/>
      <c r="D31" s="511"/>
      <c r="E31" s="511"/>
      <c r="F31" s="511"/>
      <c r="G31" s="511"/>
      <c r="H31" s="511"/>
      <c r="I31" s="511"/>
      <c r="J31" s="511"/>
      <c r="K31" s="511"/>
      <c r="L31" s="511"/>
      <c r="M31" s="511"/>
      <c r="N31" s="511"/>
      <c r="O31" s="511"/>
      <c r="P31" s="511"/>
      <c r="Q31" s="511"/>
      <c r="R31" s="511"/>
      <c r="S31" s="511"/>
      <c r="T31" s="511"/>
      <c r="U31" s="511"/>
      <c r="V31" s="511"/>
      <c r="W31" s="511"/>
      <c r="X31" s="511"/>
      <c r="Y31" s="511"/>
      <c r="Z31" s="511"/>
      <c r="AA31" s="511"/>
      <c r="AB31" s="511"/>
      <c r="AC31" s="511"/>
      <c r="AD31" s="512"/>
    </row>
    <row r="32" spans="1:41" ht="23" customHeight="1">
      <c r="A32" s="513" t="s">
        <v>190</v>
      </c>
      <c r="B32" s="488" t="s">
        <v>62</v>
      </c>
      <c r="C32" s="488" t="s">
        <v>6</v>
      </c>
      <c r="D32" s="488" t="s">
        <v>60</v>
      </c>
      <c r="E32" s="488"/>
      <c r="F32" s="488"/>
      <c r="G32" s="488"/>
      <c r="H32" s="488"/>
      <c r="I32" s="488"/>
      <c r="J32" s="488"/>
      <c r="K32" s="488"/>
      <c r="L32" s="488"/>
      <c r="M32" s="488"/>
      <c r="N32" s="488"/>
      <c r="O32" s="488"/>
      <c r="P32" s="488"/>
      <c r="Q32" s="488" t="s">
        <v>85</v>
      </c>
      <c r="R32" s="488"/>
      <c r="S32" s="488"/>
      <c r="T32" s="488"/>
      <c r="U32" s="488"/>
      <c r="V32" s="488"/>
      <c r="W32" s="488"/>
      <c r="X32" s="488"/>
      <c r="Y32" s="488"/>
      <c r="Z32" s="488"/>
      <c r="AA32" s="488"/>
      <c r="AB32" s="488"/>
      <c r="AC32" s="488"/>
      <c r="AD32" s="489"/>
      <c r="AG32" s="90"/>
      <c r="AH32" s="90"/>
      <c r="AI32" s="90"/>
      <c r="AJ32" s="90"/>
      <c r="AK32" s="90"/>
      <c r="AL32" s="90"/>
      <c r="AM32" s="90"/>
      <c r="AN32" s="90"/>
      <c r="AO32" s="90"/>
    </row>
    <row r="33" spans="1:41" ht="23" customHeight="1">
      <c r="A33" s="513"/>
      <c r="B33" s="488"/>
      <c r="C33" s="514"/>
      <c r="D33" s="162" t="s">
        <v>39</v>
      </c>
      <c r="E33" s="162" t="s">
        <v>40</v>
      </c>
      <c r="F33" s="162" t="s">
        <v>41</v>
      </c>
      <c r="G33" s="162" t="s">
        <v>42</v>
      </c>
      <c r="H33" s="162" t="s">
        <v>43</v>
      </c>
      <c r="I33" s="162" t="s">
        <v>44</v>
      </c>
      <c r="J33" s="293" t="s">
        <v>45</v>
      </c>
      <c r="K33" s="162" t="s">
        <v>46</v>
      </c>
      <c r="L33" s="162" t="s">
        <v>47</v>
      </c>
      <c r="M33" s="162" t="s">
        <v>48</v>
      </c>
      <c r="N33" s="162" t="s">
        <v>49</v>
      </c>
      <c r="O33" s="162" t="s">
        <v>50</v>
      </c>
      <c r="P33" s="293" t="s">
        <v>8</v>
      </c>
      <c r="Q33" s="490" t="s">
        <v>80</v>
      </c>
      <c r="R33" s="491"/>
      <c r="S33" s="491"/>
      <c r="T33" s="491"/>
      <c r="U33" s="491"/>
      <c r="V33" s="492"/>
      <c r="W33" s="490" t="s">
        <v>81</v>
      </c>
      <c r="X33" s="491"/>
      <c r="Y33" s="491"/>
      <c r="Z33" s="492"/>
      <c r="AA33" s="490" t="s">
        <v>82</v>
      </c>
      <c r="AB33" s="491"/>
      <c r="AC33" s="491"/>
      <c r="AD33" s="520"/>
      <c r="AG33" s="90"/>
      <c r="AH33" s="90"/>
      <c r="AI33" s="90"/>
      <c r="AJ33" s="90"/>
      <c r="AK33" s="90"/>
      <c r="AL33" s="90"/>
      <c r="AM33" s="90"/>
      <c r="AN33" s="90"/>
      <c r="AO33" s="90"/>
    </row>
    <row r="34" spans="1:41" ht="108.75" customHeight="1" thickBot="1">
      <c r="A34" s="545" t="s">
        <v>418</v>
      </c>
      <c r="B34" s="209">
        <v>0.2</v>
      </c>
      <c r="C34" s="242">
        <v>1239</v>
      </c>
      <c r="D34" s="92">
        <v>0</v>
      </c>
      <c r="E34" s="211"/>
      <c r="F34" s="216">
        <v>39</v>
      </c>
      <c r="G34" s="216">
        <v>300</v>
      </c>
      <c r="H34" s="216"/>
      <c r="I34" s="216">
        <v>300</v>
      </c>
      <c r="J34" s="216"/>
      <c r="K34" s="216">
        <v>300</v>
      </c>
      <c r="L34" s="216"/>
      <c r="M34" s="216">
        <v>150</v>
      </c>
      <c r="N34" s="216"/>
      <c r="O34" s="216">
        <v>150</v>
      </c>
      <c r="P34" s="217">
        <f>SUM(D34:O34)</f>
        <v>1239</v>
      </c>
      <c r="Q34" s="527" t="s">
        <v>534</v>
      </c>
      <c r="R34" s="528"/>
      <c r="S34" s="528"/>
      <c r="T34" s="528"/>
      <c r="U34" s="528"/>
      <c r="V34" s="529"/>
      <c r="W34" s="562"/>
      <c r="X34" s="563"/>
      <c r="Y34" s="563"/>
      <c r="Z34" s="564"/>
      <c r="AA34" s="568" t="s">
        <v>535</v>
      </c>
      <c r="AB34" s="569"/>
      <c r="AC34" s="569"/>
      <c r="AD34" s="570"/>
      <c r="AG34" s="90"/>
      <c r="AH34" s="90"/>
      <c r="AI34" s="90"/>
      <c r="AJ34" s="90"/>
      <c r="AK34" s="90"/>
      <c r="AL34" s="90"/>
      <c r="AM34" s="90"/>
      <c r="AN34" s="90"/>
      <c r="AO34" s="90"/>
    </row>
    <row r="35" spans="1:41" ht="118" customHeight="1" thickBot="1">
      <c r="A35" s="546"/>
      <c r="B35" s="209">
        <f>AA18</f>
        <v>0</v>
      </c>
      <c r="C35" s="94" t="s">
        <v>10</v>
      </c>
      <c r="D35" s="95"/>
      <c r="E35" s="95"/>
      <c r="F35" s="241">
        <v>151</v>
      </c>
      <c r="G35" s="296">
        <v>90</v>
      </c>
      <c r="H35" s="296">
        <v>77</v>
      </c>
      <c r="I35" s="296">
        <v>287</v>
      </c>
      <c r="J35" s="296">
        <v>38</v>
      </c>
      <c r="K35" s="96"/>
      <c r="L35" s="96"/>
      <c r="M35" s="96"/>
      <c r="N35" s="96"/>
      <c r="O35" s="96"/>
      <c r="P35" s="230">
        <f>SUM(D35:O35)</f>
        <v>643</v>
      </c>
      <c r="Q35" s="530"/>
      <c r="R35" s="531"/>
      <c r="S35" s="531"/>
      <c r="T35" s="531"/>
      <c r="U35" s="531"/>
      <c r="V35" s="532"/>
      <c r="W35" s="565"/>
      <c r="X35" s="566"/>
      <c r="Y35" s="566"/>
      <c r="Z35" s="567"/>
      <c r="AA35" s="571"/>
      <c r="AB35" s="572"/>
      <c r="AC35" s="572"/>
      <c r="AD35" s="573"/>
      <c r="AE35" s="50"/>
      <c r="AF35" s="97"/>
      <c r="AG35" s="90"/>
      <c r="AH35" s="90"/>
      <c r="AI35" s="90"/>
      <c r="AJ35" s="90"/>
      <c r="AK35" s="90"/>
      <c r="AL35" s="90"/>
      <c r="AM35" s="90"/>
      <c r="AN35" s="90"/>
      <c r="AO35" s="90"/>
    </row>
    <row r="36" spans="1:41" ht="26" customHeight="1">
      <c r="A36" s="539" t="s">
        <v>191</v>
      </c>
      <c r="B36" s="540" t="s">
        <v>61</v>
      </c>
      <c r="C36" s="542" t="s">
        <v>11</v>
      </c>
      <c r="D36" s="542"/>
      <c r="E36" s="542"/>
      <c r="F36" s="542"/>
      <c r="G36" s="542"/>
      <c r="H36" s="542"/>
      <c r="I36" s="542"/>
      <c r="J36" s="542"/>
      <c r="K36" s="542"/>
      <c r="L36" s="542"/>
      <c r="M36" s="542"/>
      <c r="N36" s="542"/>
      <c r="O36" s="542"/>
      <c r="P36" s="542"/>
      <c r="Q36" s="543" t="s">
        <v>78</v>
      </c>
      <c r="R36" s="544"/>
      <c r="S36" s="544"/>
      <c r="T36" s="544"/>
      <c r="U36" s="544"/>
      <c r="V36" s="544"/>
      <c r="W36" s="544"/>
      <c r="X36" s="544"/>
      <c r="Y36" s="544"/>
      <c r="Z36" s="544"/>
      <c r="AA36" s="544"/>
      <c r="AB36" s="544"/>
      <c r="AC36" s="544"/>
      <c r="AD36" s="485"/>
      <c r="AG36" s="90"/>
      <c r="AH36" s="90"/>
      <c r="AI36" s="90"/>
      <c r="AJ36" s="90"/>
      <c r="AK36" s="90"/>
      <c r="AL36" s="90"/>
      <c r="AM36" s="90"/>
      <c r="AN36" s="90"/>
      <c r="AO36" s="90"/>
    </row>
    <row r="37" spans="1:41" ht="58.5" customHeight="1">
      <c r="A37" s="513"/>
      <c r="B37" s="541"/>
      <c r="C37" s="162" t="s">
        <v>12</v>
      </c>
      <c r="D37" s="162" t="s">
        <v>36</v>
      </c>
      <c r="E37" s="162" t="s">
        <v>37</v>
      </c>
      <c r="F37" s="162" t="s">
        <v>38</v>
      </c>
      <c r="G37" s="162" t="s">
        <v>51</v>
      </c>
      <c r="H37" s="162" t="s">
        <v>52</v>
      </c>
      <c r="I37" s="162" t="s">
        <v>53</v>
      </c>
      <c r="J37" s="162" t="s">
        <v>54</v>
      </c>
      <c r="K37" s="162" t="s">
        <v>55</v>
      </c>
      <c r="L37" s="162" t="s">
        <v>56</v>
      </c>
      <c r="M37" s="162" t="s">
        <v>57</v>
      </c>
      <c r="N37" s="162" t="s">
        <v>58</v>
      </c>
      <c r="O37" s="162" t="s">
        <v>59</v>
      </c>
      <c r="P37" s="162" t="s">
        <v>63</v>
      </c>
      <c r="Q37" s="503" t="s">
        <v>83</v>
      </c>
      <c r="R37" s="504"/>
      <c r="S37" s="504"/>
      <c r="T37" s="504"/>
      <c r="U37" s="504"/>
      <c r="V37" s="504"/>
      <c r="W37" s="504"/>
      <c r="X37" s="504"/>
      <c r="Y37" s="504"/>
      <c r="Z37" s="504"/>
      <c r="AA37" s="504"/>
      <c r="AB37" s="504"/>
      <c r="AC37" s="504"/>
      <c r="AD37" s="487"/>
      <c r="AG37" s="98"/>
      <c r="AH37" s="98"/>
      <c r="AI37" s="98"/>
      <c r="AJ37" s="98"/>
      <c r="AK37" s="98"/>
      <c r="AL37" s="98"/>
      <c r="AM37" s="98"/>
      <c r="AN37" s="98"/>
      <c r="AO37" s="98"/>
    </row>
    <row r="38" spans="1:41" ht="51.75" customHeight="1">
      <c r="A38" s="515" t="s">
        <v>495</v>
      </c>
      <c r="B38" s="517">
        <v>25</v>
      </c>
      <c r="C38" s="210" t="s">
        <v>9</v>
      </c>
      <c r="D38" s="211">
        <v>0.08</v>
      </c>
      <c r="E38" s="211">
        <v>0.09</v>
      </c>
      <c r="F38" s="246">
        <v>0.08</v>
      </c>
      <c r="G38" s="211">
        <v>0.09</v>
      </c>
      <c r="H38" s="211">
        <v>0.08</v>
      </c>
      <c r="I38" s="211">
        <v>0.09</v>
      </c>
      <c r="J38" s="211">
        <v>0.08</v>
      </c>
      <c r="K38" s="211">
        <v>0.09</v>
      </c>
      <c r="L38" s="211">
        <v>0.08</v>
      </c>
      <c r="M38" s="211">
        <v>0.08</v>
      </c>
      <c r="N38" s="211">
        <v>0.08</v>
      </c>
      <c r="O38" s="211">
        <v>0.08</v>
      </c>
      <c r="P38" s="212">
        <f>SUM(D38:O38)</f>
        <v>0.99999999999999978</v>
      </c>
      <c r="Q38" s="716" t="s">
        <v>536</v>
      </c>
      <c r="R38" s="716"/>
      <c r="S38" s="716"/>
      <c r="T38" s="716"/>
      <c r="U38" s="716"/>
      <c r="V38" s="716"/>
      <c r="W38" s="716"/>
      <c r="X38" s="716"/>
      <c r="Y38" s="716"/>
      <c r="Z38" s="716"/>
      <c r="AA38" s="716"/>
      <c r="AB38" s="716"/>
      <c r="AC38" s="716"/>
      <c r="AD38" s="716"/>
      <c r="AE38" s="101"/>
      <c r="AG38" s="102"/>
      <c r="AH38" s="102"/>
      <c r="AI38" s="102"/>
      <c r="AJ38" s="102"/>
      <c r="AK38" s="102"/>
      <c r="AL38" s="102"/>
      <c r="AM38" s="102"/>
      <c r="AN38" s="102"/>
      <c r="AO38" s="102"/>
    </row>
    <row r="39" spans="1:41" ht="105.75" customHeight="1">
      <c r="A39" s="516"/>
      <c r="B39" s="518"/>
      <c r="C39" s="213" t="s">
        <v>10</v>
      </c>
      <c r="D39" s="1">
        <v>0.08</v>
      </c>
      <c r="E39" s="1">
        <v>0.09</v>
      </c>
      <c r="F39" s="1">
        <v>0.08</v>
      </c>
      <c r="G39" s="1">
        <v>0.09</v>
      </c>
      <c r="H39" s="1">
        <v>0.08</v>
      </c>
      <c r="I39" s="1">
        <v>0.1</v>
      </c>
      <c r="J39" s="214">
        <v>0.08</v>
      </c>
      <c r="K39" s="1"/>
      <c r="L39" s="1"/>
      <c r="M39" s="214"/>
      <c r="N39" s="214"/>
      <c r="O39" s="215"/>
      <c r="P39" s="1">
        <f>SUM(D39:O39)</f>
        <v>0.6</v>
      </c>
      <c r="Q39" s="716"/>
      <c r="R39" s="716"/>
      <c r="S39" s="716"/>
      <c r="T39" s="716"/>
      <c r="U39" s="716"/>
      <c r="V39" s="716"/>
      <c r="W39" s="716"/>
      <c r="X39" s="716"/>
      <c r="Y39" s="716"/>
      <c r="Z39" s="716"/>
      <c r="AA39" s="716"/>
      <c r="AB39" s="716"/>
      <c r="AC39" s="716"/>
      <c r="AD39" s="716"/>
      <c r="AE39" s="101"/>
    </row>
    <row r="40" spans="1:41">
      <c r="A40" s="52" t="s">
        <v>294</v>
      </c>
    </row>
  </sheetData>
  <mergeCells count="71">
    <mergeCell ref="A38:A39"/>
    <mergeCell ref="B38:B39"/>
    <mergeCell ref="Q38:AD39"/>
    <mergeCell ref="Q34:V35"/>
    <mergeCell ref="W34:Z35"/>
    <mergeCell ref="A34:A35"/>
    <mergeCell ref="A36:A37"/>
    <mergeCell ref="AA34:AD35"/>
    <mergeCell ref="B36:B37"/>
    <mergeCell ref="C36:P36"/>
    <mergeCell ref="Q36:AD36"/>
    <mergeCell ref="Q37:AD37"/>
    <mergeCell ref="A32:A33"/>
    <mergeCell ref="C32:C33"/>
    <mergeCell ref="Q28:AD29"/>
    <mergeCell ref="A23:B23"/>
    <mergeCell ref="A25:B25"/>
    <mergeCell ref="A24:B24"/>
    <mergeCell ref="W33:Z33"/>
    <mergeCell ref="Q33:V33"/>
    <mergeCell ref="B32:B33"/>
    <mergeCell ref="AA33:AD33"/>
    <mergeCell ref="Q32:AD32"/>
    <mergeCell ref="D32:P32"/>
    <mergeCell ref="A26:AD26"/>
    <mergeCell ref="A15:B15"/>
    <mergeCell ref="R17:V17"/>
    <mergeCell ref="A31:AD31"/>
    <mergeCell ref="A28:A29"/>
    <mergeCell ref="B28:C29"/>
    <mergeCell ref="D28:O28"/>
    <mergeCell ref="P28:P29"/>
    <mergeCell ref="A27:AD27"/>
    <mergeCell ref="B30:C30"/>
    <mergeCell ref="Q30:AD30"/>
    <mergeCell ref="L15:Q15"/>
    <mergeCell ref="AA15:AD15"/>
    <mergeCell ref="Y15:Z15"/>
    <mergeCell ref="C15:K15"/>
    <mergeCell ref="R15:X15"/>
    <mergeCell ref="A19:AD19"/>
    <mergeCell ref="O7:P7"/>
    <mergeCell ref="B3:AA4"/>
    <mergeCell ref="O8:P8"/>
    <mergeCell ref="C7:C9"/>
    <mergeCell ref="K7:L9"/>
    <mergeCell ref="A11:B13"/>
    <mergeCell ref="A1:A4"/>
    <mergeCell ref="A7:B9"/>
    <mergeCell ref="B2:AA2"/>
    <mergeCell ref="AB2:AD2"/>
    <mergeCell ref="B1:AA1"/>
    <mergeCell ref="M7:N7"/>
    <mergeCell ref="AB3:AD3"/>
    <mergeCell ref="D7:H9"/>
    <mergeCell ref="I7:J9"/>
    <mergeCell ref="C11:AD13"/>
    <mergeCell ref="AB4:AD4"/>
    <mergeCell ref="AB1:AD1"/>
    <mergeCell ref="M9:N9"/>
    <mergeCell ref="O9:P9"/>
    <mergeCell ref="M8:N8"/>
    <mergeCell ref="AC17:AD17"/>
    <mergeCell ref="Q20:AD20"/>
    <mergeCell ref="Y17:AB17"/>
    <mergeCell ref="C16:AB16"/>
    <mergeCell ref="A22:B22"/>
    <mergeCell ref="A17:B17"/>
    <mergeCell ref="C17:Q17"/>
    <mergeCell ref="W17:X17"/>
    <mergeCell ref="C20:P20"/>
  </mergeCells>
  <dataValidations count="3">
    <dataValidation type="textLength" operator="lessThanOrEqual" allowBlank="1" showInputMessage="1" showErrorMessage="1" errorTitle="Máximo 2.000 caracteres" error="Máximo 2.000 caracteres" sqref="Q38:AD39 Q34 W34 AA34"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0"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3203125" defaultRowHeight="15"/>
  <cols>
    <col min="1" max="1" width="38.5" style="52" customWidth="1"/>
    <col min="2" max="2" width="15.5" style="52" customWidth="1"/>
    <col min="3" max="3" width="16.5" style="52" customWidth="1"/>
    <col min="4" max="6" width="7" style="52" customWidth="1"/>
    <col min="7" max="15" width="7.5" style="52" customWidth="1"/>
    <col min="16" max="16" width="13.5" style="52" customWidth="1"/>
    <col min="17" max="17" width="10.83203125" style="52"/>
    <col min="18" max="18" width="7.5" style="52" customWidth="1"/>
    <col min="19" max="20" width="10.83203125" style="52"/>
    <col min="21" max="21" width="13" style="52" customWidth="1"/>
    <col min="22" max="22" width="7.83203125" style="52" customWidth="1"/>
    <col min="23" max="28" width="12.1640625" style="52" customWidth="1"/>
    <col min="29" max="29" width="6.5" style="51" bestFit="1" customWidth="1"/>
    <col min="30" max="30" width="22.83203125" style="52" customWidth="1"/>
    <col min="31" max="31" width="18.5" style="52" bestFit="1" customWidth="1"/>
    <col min="32" max="32" width="8.5" style="52" customWidth="1"/>
    <col min="33" max="33" width="18.5" style="52" bestFit="1" customWidth="1"/>
    <col min="34" max="34" width="5.5" style="52" customWidth="1"/>
    <col min="35" max="35" width="18.5" style="52" bestFit="1" customWidth="1"/>
    <col min="36" max="36" width="4.5" style="52" customWidth="1"/>
    <col min="37" max="37" width="23" style="52" bestFit="1" customWidth="1"/>
    <col min="38" max="38" width="10.83203125" style="52"/>
    <col min="39" max="39" width="18.5" style="52" bestFit="1" customWidth="1"/>
    <col min="40" max="40" width="16.1640625" style="52" customWidth="1"/>
    <col min="41" max="16384" width="10.83203125" style="52"/>
  </cols>
  <sheetData>
    <row r="1" spans="1:28" ht="32.25" customHeight="1">
      <c r="A1" s="419"/>
      <c r="B1" s="422" t="s">
        <v>16</v>
      </c>
      <c r="C1" s="423"/>
      <c r="D1" s="423"/>
      <c r="E1" s="423"/>
      <c r="F1" s="423"/>
      <c r="G1" s="423"/>
      <c r="H1" s="423"/>
      <c r="I1" s="423"/>
      <c r="J1" s="423"/>
      <c r="K1" s="423"/>
      <c r="L1" s="423"/>
      <c r="M1" s="423"/>
      <c r="N1" s="423"/>
      <c r="O1" s="423"/>
      <c r="P1" s="423"/>
      <c r="Q1" s="423"/>
      <c r="R1" s="423"/>
      <c r="S1" s="423"/>
      <c r="T1" s="423"/>
      <c r="U1" s="423"/>
      <c r="V1" s="423"/>
      <c r="W1" s="423"/>
      <c r="X1" s="423"/>
      <c r="Y1" s="424"/>
      <c r="Z1" s="622" t="s">
        <v>18</v>
      </c>
      <c r="AA1" s="623"/>
      <c r="AB1" s="624"/>
    </row>
    <row r="2" spans="1:28" ht="30.75" customHeight="1">
      <c r="A2" s="420"/>
      <c r="B2" s="438" t="s">
        <v>17</v>
      </c>
      <c r="C2" s="439"/>
      <c r="D2" s="439"/>
      <c r="E2" s="439"/>
      <c r="F2" s="439"/>
      <c r="G2" s="439"/>
      <c r="H2" s="439"/>
      <c r="I2" s="439"/>
      <c r="J2" s="439"/>
      <c r="K2" s="439"/>
      <c r="L2" s="439"/>
      <c r="M2" s="439"/>
      <c r="N2" s="439"/>
      <c r="O2" s="439"/>
      <c r="P2" s="439"/>
      <c r="Q2" s="439"/>
      <c r="R2" s="439"/>
      <c r="S2" s="439"/>
      <c r="T2" s="439"/>
      <c r="U2" s="439"/>
      <c r="V2" s="439"/>
      <c r="W2" s="439"/>
      <c r="X2" s="439"/>
      <c r="Y2" s="440"/>
      <c r="Z2" s="595" t="s">
        <v>180</v>
      </c>
      <c r="AA2" s="596"/>
      <c r="AB2" s="597"/>
    </row>
    <row r="3" spans="1:28" ht="24" customHeight="1">
      <c r="A3" s="420"/>
      <c r="B3" s="444" t="s">
        <v>295</v>
      </c>
      <c r="C3" s="445"/>
      <c r="D3" s="445"/>
      <c r="E3" s="445"/>
      <c r="F3" s="445"/>
      <c r="G3" s="445"/>
      <c r="H3" s="445"/>
      <c r="I3" s="445"/>
      <c r="J3" s="445"/>
      <c r="K3" s="445"/>
      <c r="L3" s="445"/>
      <c r="M3" s="445"/>
      <c r="N3" s="445"/>
      <c r="O3" s="445"/>
      <c r="P3" s="445"/>
      <c r="Q3" s="445"/>
      <c r="R3" s="445"/>
      <c r="S3" s="445"/>
      <c r="T3" s="445"/>
      <c r="U3" s="445"/>
      <c r="V3" s="445"/>
      <c r="W3" s="445"/>
      <c r="X3" s="445"/>
      <c r="Y3" s="446"/>
      <c r="Z3" s="595" t="s">
        <v>181</v>
      </c>
      <c r="AA3" s="596"/>
      <c r="AB3" s="597"/>
    </row>
    <row r="4" spans="1:28" ht="15.75" customHeight="1" thickBot="1">
      <c r="A4" s="421"/>
      <c r="B4" s="447"/>
      <c r="C4" s="448"/>
      <c r="D4" s="448"/>
      <c r="E4" s="448"/>
      <c r="F4" s="448"/>
      <c r="G4" s="448"/>
      <c r="H4" s="448"/>
      <c r="I4" s="448"/>
      <c r="J4" s="448"/>
      <c r="K4" s="448"/>
      <c r="L4" s="448"/>
      <c r="M4" s="448"/>
      <c r="N4" s="448"/>
      <c r="O4" s="448"/>
      <c r="P4" s="448"/>
      <c r="Q4" s="448"/>
      <c r="R4" s="448"/>
      <c r="S4" s="448"/>
      <c r="T4" s="448"/>
      <c r="U4" s="448"/>
      <c r="V4" s="448"/>
      <c r="W4" s="448"/>
      <c r="X4" s="448"/>
      <c r="Y4" s="449"/>
      <c r="Z4" s="598" t="s">
        <v>176</v>
      </c>
      <c r="AA4" s="599"/>
      <c r="AB4" s="600"/>
    </row>
    <row r="5" spans="1:28" ht="9" customHeight="1" thickBot="1">
      <c r="A5" s="53"/>
      <c r="B5" s="54"/>
      <c r="C5" s="55"/>
      <c r="D5" s="56"/>
      <c r="E5" s="56"/>
      <c r="F5" s="56"/>
      <c r="G5" s="56"/>
      <c r="H5" s="56"/>
      <c r="I5" s="56"/>
      <c r="J5" s="56"/>
      <c r="K5" s="56"/>
      <c r="L5" s="56"/>
      <c r="M5" s="56"/>
      <c r="N5" s="56"/>
      <c r="O5" s="56"/>
      <c r="P5" s="56"/>
      <c r="Q5" s="56"/>
      <c r="R5" s="56"/>
      <c r="S5" s="56"/>
      <c r="T5" s="56"/>
      <c r="U5" s="56"/>
      <c r="V5" s="56"/>
      <c r="W5" s="56"/>
      <c r="X5" s="57"/>
      <c r="Y5" s="56"/>
      <c r="Z5" s="58"/>
      <c r="AA5" s="59"/>
      <c r="AB5" s="60"/>
    </row>
    <row r="6" spans="1:28" ht="9" customHeight="1" thickBot="1">
      <c r="A6" s="61"/>
      <c r="B6" s="56"/>
      <c r="C6" s="56"/>
      <c r="D6" s="56"/>
      <c r="E6" s="56"/>
      <c r="F6" s="56"/>
      <c r="G6" s="56"/>
      <c r="H6" s="56"/>
      <c r="I6" s="56"/>
      <c r="J6" s="56"/>
      <c r="K6" s="56"/>
      <c r="L6" s="56"/>
      <c r="M6" s="56"/>
      <c r="N6" s="56"/>
      <c r="O6" s="56"/>
      <c r="P6" s="56"/>
      <c r="Q6" s="56"/>
      <c r="R6" s="56"/>
      <c r="S6" s="56"/>
      <c r="T6" s="56"/>
      <c r="U6" s="56"/>
      <c r="V6" s="56"/>
      <c r="W6" s="56"/>
      <c r="X6" s="57"/>
      <c r="Y6" s="56"/>
      <c r="Z6" s="56"/>
      <c r="AA6" s="62"/>
      <c r="AB6" s="63"/>
    </row>
    <row r="7" spans="1:28" ht="15" customHeight="1">
      <c r="A7" s="384" t="s">
        <v>0</v>
      </c>
      <c r="B7" s="385"/>
      <c r="C7" s="613"/>
      <c r="D7" s="614"/>
      <c r="E7" s="614"/>
      <c r="F7" s="614"/>
      <c r="G7" s="614"/>
      <c r="H7" s="614"/>
      <c r="I7" s="614"/>
      <c r="J7" s="614"/>
      <c r="K7" s="615"/>
      <c r="L7" s="64"/>
      <c r="M7" s="65"/>
      <c r="N7" s="65"/>
      <c r="O7" s="65"/>
      <c r="P7" s="65"/>
      <c r="Q7" s="66"/>
      <c r="R7" s="601" t="s">
        <v>71</v>
      </c>
      <c r="S7" s="602"/>
      <c r="T7" s="603"/>
      <c r="U7" s="673" t="s">
        <v>74</v>
      </c>
      <c r="V7" s="674"/>
      <c r="W7" s="601" t="s">
        <v>67</v>
      </c>
      <c r="X7" s="603"/>
      <c r="Y7" s="417" t="s">
        <v>70</v>
      </c>
      <c r="Z7" s="418"/>
      <c r="AA7" s="433"/>
      <c r="AB7" s="434"/>
    </row>
    <row r="8" spans="1:28" ht="15" customHeight="1">
      <c r="A8" s="386"/>
      <c r="B8" s="387"/>
      <c r="C8" s="616"/>
      <c r="D8" s="617"/>
      <c r="E8" s="617"/>
      <c r="F8" s="617"/>
      <c r="G8" s="617"/>
      <c r="H8" s="617"/>
      <c r="I8" s="617"/>
      <c r="J8" s="617"/>
      <c r="K8" s="618"/>
      <c r="L8" s="64"/>
      <c r="M8" s="65"/>
      <c r="N8" s="65"/>
      <c r="O8" s="65"/>
      <c r="P8" s="65"/>
      <c r="Q8" s="66"/>
      <c r="R8" s="604"/>
      <c r="S8" s="605"/>
      <c r="T8" s="606"/>
      <c r="U8" s="675"/>
      <c r="V8" s="676"/>
      <c r="W8" s="604"/>
      <c r="X8" s="606"/>
      <c r="Y8" s="425" t="s">
        <v>68</v>
      </c>
      <c r="Z8" s="426"/>
      <c r="AA8" s="427"/>
      <c r="AB8" s="428"/>
    </row>
    <row r="9" spans="1:28" ht="15" customHeight="1" thickBot="1">
      <c r="A9" s="388"/>
      <c r="B9" s="389"/>
      <c r="C9" s="619"/>
      <c r="D9" s="620"/>
      <c r="E9" s="620"/>
      <c r="F9" s="620"/>
      <c r="G9" s="620"/>
      <c r="H9" s="620"/>
      <c r="I9" s="620"/>
      <c r="J9" s="620"/>
      <c r="K9" s="621"/>
      <c r="L9" s="64"/>
      <c r="M9" s="65"/>
      <c r="N9" s="65"/>
      <c r="O9" s="65"/>
      <c r="P9" s="65"/>
      <c r="Q9" s="66"/>
      <c r="R9" s="607"/>
      <c r="S9" s="608"/>
      <c r="T9" s="609"/>
      <c r="U9" s="677"/>
      <c r="V9" s="678"/>
      <c r="W9" s="607"/>
      <c r="X9" s="609"/>
      <c r="Y9" s="429" t="s">
        <v>69</v>
      </c>
      <c r="Z9" s="430"/>
      <c r="AA9" s="625"/>
      <c r="AB9" s="626"/>
    </row>
    <row r="10" spans="1:28" ht="9" customHeight="1" thickBot="1">
      <c r="A10" s="69"/>
      <c r="B10" s="70"/>
      <c r="C10" s="71"/>
      <c r="D10" s="71"/>
      <c r="E10" s="71"/>
      <c r="F10" s="71"/>
      <c r="G10" s="71"/>
      <c r="H10" s="71"/>
      <c r="I10" s="71"/>
      <c r="J10" s="71"/>
      <c r="K10" s="71"/>
      <c r="L10" s="71"/>
      <c r="M10" s="72"/>
      <c r="N10" s="72"/>
      <c r="O10" s="72"/>
      <c r="P10" s="72"/>
      <c r="Q10" s="72"/>
      <c r="R10" s="73"/>
      <c r="S10" s="73"/>
      <c r="T10" s="73"/>
      <c r="U10" s="73"/>
      <c r="V10" s="73"/>
      <c r="W10" s="67"/>
      <c r="X10" s="67"/>
      <c r="Y10" s="67"/>
      <c r="Z10" s="67"/>
      <c r="AA10" s="67"/>
      <c r="AB10" s="68"/>
    </row>
    <row r="11" spans="1:28" ht="39" customHeight="1" thickBot="1">
      <c r="A11" s="457" t="s">
        <v>77</v>
      </c>
      <c r="B11" s="458"/>
      <c r="C11" s="453"/>
      <c r="D11" s="454"/>
      <c r="E11" s="454"/>
      <c r="F11" s="454"/>
      <c r="G11" s="454"/>
      <c r="H11" s="454"/>
      <c r="I11" s="454"/>
      <c r="J11" s="454"/>
      <c r="K11" s="455"/>
      <c r="L11" s="74"/>
      <c r="M11" s="472" t="s">
        <v>73</v>
      </c>
      <c r="N11" s="473"/>
      <c r="O11" s="473"/>
      <c r="P11" s="473"/>
      <c r="Q11" s="474"/>
      <c r="R11" s="610"/>
      <c r="S11" s="611"/>
      <c r="T11" s="611"/>
      <c r="U11" s="611"/>
      <c r="V11" s="612"/>
      <c r="W11" s="472" t="s">
        <v>72</v>
      </c>
      <c r="X11" s="474"/>
      <c r="Y11" s="659"/>
      <c r="Z11" s="660"/>
      <c r="AA11" s="660"/>
      <c r="AB11" s="661"/>
    </row>
    <row r="12" spans="1:28" ht="9" customHeight="1" thickBot="1">
      <c r="A12" s="61"/>
      <c r="B12" s="56"/>
      <c r="C12" s="456"/>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75"/>
      <c r="AB12" s="76"/>
    </row>
    <row r="13" spans="1:28" s="78" customFormat="1" ht="37.5" customHeight="1" thickBot="1">
      <c r="A13" s="457" t="s">
        <v>79</v>
      </c>
      <c r="B13" s="458"/>
      <c r="C13" s="647"/>
      <c r="D13" s="648"/>
      <c r="E13" s="648"/>
      <c r="F13" s="648"/>
      <c r="G13" s="648"/>
      <c r="H13" s="648"/>
      <c r="I13" s="648"/>
      <c r="J13" s="648"/>
      <c r="K13" s="648"/>
      <c r="L13" s="648"/>
      <c r="M13" s="648"/>
      <c r="N13" s="648"/>
      <c r="O13" s="648"/>
      <c r="P13" s="648"/>
      <c r="Q13" s="649"/>
      <c r="R13" s="56"/>
      <c r="S13" s="630" t="s">
        <v>14</v>
      </c>
      <c r="T13" s="630"/>
      <c r="U13" s="77"/>
      <c r="V13" s="629" t="s">
        <v>15</v>
      </c>
      <c r="W13" s="630"/>
      <c r="X13" s="630"/>
      <c r="Y13" s="630"/>
      <c r="Z13" s="56"/>
      <c r="AA13" s="634"/>
      <c r="AB13" s="635"/>
    </row>
    <row r="14" spans="1:28" ht="16.5" customHeight="1" thickBot="1">
      <c r="A14" s="79"/>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1"/>
    </row>
    <row r="15" spans="1:28" ht="24" customHeight="1" thickBot="1">
      <c r="A15" s="399" t="s">
        <v>293</v>
      </c>
      <c r="B15" s="400"/>
      <c r="C15" s="644" t="s">
        <v>322</v>
      </c>
      <c r="D15" s="82"/>
      <c r="E15" s="82"/>
      <c r="F15" s="82"/>
      <c r="G15" s="82"/>
      <c r="H15" s="82"/>
      <c r="I15" s="82"/>
      <c r="J15" s="83"/>
      <c r="K15" s="84"/>
      <c r="L15" s="83"/>
      <c r="M15" s="62"/>
      <c r="N15" s="62"/>
      <c r="O15" s="62"/>
      <c r="P15" s="62"/>
      <c r="Q15" s="631" t="s">
        <v>1</v>
      </c>
      <c r="R15" s="632"/>
      <c r="S15" s="632"/>
      <c r="T15" s="632"/>
      <c r="U15" s="632"/>
      <c r="V15" s="632"/>
      <c r="W15" s="632"/>
      <c r="X15" s="632"/>
      <c r="Y15" s="632"/>
      <c r="Z15" s="632"/>
      <c r="AA15" s="632"/>
      <c r="AB15" s="633"/>
    </row>
    <row r="16" spans="1:28" ht="35.25" customHeight="1" thickBot="1">
      <c r="A16" s="403"/>
      <c r="B16" s="404"/>
      <c r="C16" s="645"/>
      <c r="D16" s="82"/>
      <c r="E16" s="82"/>
      <c r="F16" s="82"/>
      <c r="G16" s="82"/>
      <c r="H16" s="82"/>
      <c r="I16" s="82"/>
      <c r="J16" s="83"/>
      <c r="K16" s="83"/>
      <c r="L16" s="83"/>
      <c r="M16" s="62"/>
      <c r="N16" s="62"/>
      <c r="O16" s="62"/>
      <c r="P16" s="62"/>
      <c r="Q16" s="666" t="s">
        <v>2</v>
      </c>
      <c r="R16" s="667"/>
      <c r="S16" s="667"/>
      <c r="T16" s="667"/>
      <c r="U16" s="667"/>
      <c r="V16" s="668"/>
      <c r="W16" s="671" t="s">
        <v>3</v>
      </c>
      <c r="X16" s="667"/>
      <c r="Y16" s="667"/>
      <c r="Z16" s="667"/>
      <c r="AA16" s="667"/>
      <c r="AB16" s="672"/>
    </row>
    <row r="17" spans="1:39" ht="27" customHeight="1">
      <c r="A17" s="85"/>
      <c r="B17" s="62"/>
      <c r="C17" s="62"/>
      <c r="D17" s="82"/>
      <c r="E17" s="82"/>
      <c r="F17" s="82"/>
      <c r="G17" s="82"/>
      <c r="H17" s="82"/>
      <c r="I17" s="82"/>
      <c r="J17" s="82"/>
      <c r="K17" s="82"/>
      <c r="L17" s="82"/>
      <c r="M17" s="62"/>
      <c r="N17" s="62"/>
      <c r="O17" s="62"/>
      <c r="P17" s="62"/>
      <c r="Q17" s="682" t="s">
        <v>4</v>
      </c>
      <c r="R17" s="683"/>
      <c r="S17" s="590"/>
      <c r="T17" s="591" t="s">
        <v>188</v>
      </c>
      <c r="U17" s="664"/>
      <c r="V17" s="665"/>
      <c r="W17" s="589" t="s">
        <v>4</v>
      </c>
      <c r="X17" s="590"/>
      <c r="Y17" s="589" t="s">
        <v>5</v>
      </c>
      <c r="Z17" s="590"/>
      <c r="AA17" s="591" t="s">
        <v>90</v>
      </c>
      <c r="AB17" s="592"/>
      <c r="AC17" s="86"/>
      <c r="AD17" s="86"/>
    </row>
    <row r="18" spans="1:39" ht="27" customHeight="1">
      <c r="A18" s="85"/>
      <c r="B18" s="62"/>
      <c r="C18" s="62"/>
      <c r="D18" s="82"/>
      <c r="E18" s="82"/>
      <c r="F18" s="82"/>
      <c r="G18" s="82"/>
      <c r="H18" s="82"/>
      <c r="I18" s="82"/>
      <c r="J18" s="82"/>
      <c r="K18" s="82"/>
      <c r="L18" s="82"/>
      <c r="M18" s="62"/>
      <c r="N18" s="62"/>
      <c r="O18" s="62"/>
      <c r="P18" s="62"/>
      <c r="Q18" s="168"/>
      <c r="R18" s="169"/>
      <c r="S18" s="170"/>
      <c r="T18" s="591"/>
      <c r="U18" s="664"/>
      <c r="V18" s="665"/>
      <c r="W18" s="145"/>
      <c r="X18" s="146"/>
      <c r="Y18" s="145"/>
      <c r="Z18" s="146"/>
      <c r="AA18" s="147"/>
      <c r="AB18" s="148"/>
      <c r="AC18" s="86"/>
      <c r="AD18" s="86"/>
    </row>
    <row r="19" spans="1:39" ht="18" customHeight="1" thickBot="1">
      <c r="A19" s="61"/>
      <c r="B19" s="56"/>
      <c r="C19" s="82"/>
      <c r="D19" s="82"/>
      <c r="E19" s="82"/>
      <c r="F19" s="82"/>
      <c r="G19" s="87"/>
      <c r="H19" s="87"/>
      <c r="I19" s="87"/>
      <c r="J19" s="87"/>
      <c r="K19" s="87"/>
      <c r="L19" s="87"/>
      <c r="M19" s="82"/>
      <c r="N19" s="82"/>
      <c r="O19" s="82"/>
      <c r="P19" s="82"/>
      <c r="Q19" s="679"/>
      <c r="R19" s="680"/>
      <c r="S19" s="681"/>
      <c r="T19" s="686"/>
      <c r="U19" s="680"/>
      <c r="V19" s="681"/>
      <c r="W19" s="636"/>
      <c r="X19" s="637"/>
      <c r="Y19" s="593"/>
      <c r="Z19" s="594"/>
      <c r="AA19" s="684"/>
      <c r="AB19" s="685"/>
      <c r="AC19" s="4"/>
      <c r="AD19" s="4"/>
    </row>
    <row r="20" spans="1:39" ht="7.5" customHeight="1" thickBot="1">
      <c r="A20" s="61"/>
      <c r="B20" s="56"/>
      <c r="C20" s="82"/>
      <c r="D20" s="82"/>
      <c r="E20" s="82"/>
      <c r="F20" s="82"/>
      <c r="G20" s="82"/>
      <c r="H20" s="82"/>
      <c r="I20" s="82"/>
      <c r="J20" s="82"/>
      <c r="K20" s="82"/>
      <c r="L20" s="82"/>
      <c r="M20" s="82"/>
      <c r="N20" s="82"/>
      <c r="O20" s="82"/>
      <c r="P20" s="82"/>
      <c r="Q20" s="82"/>
      <c r="R20" s="82"/>
      <c r="S20" s="82"/>
      <c r="T20" s="82"/>
      <c r="U20" s="82"/>
      <c r="V20" s="82"/>
      <c r="W20" s="82"/>
      <c r="X20" s="82"/>
      <c r="Y20" s="82"/>
      <c r="Z20" s="82"/>
      <c r="AA20" s="62"/>
      <c r="AB20" s="63"/>
    </row>
    <row r="21" spans="1:39" ht="17.25" customHeight="1">
      <c r="A21" s="495" t="s">
        <v>76</v>
      </c>
      <c r="B21" s="496"/>
      <c r="C21" s="497"/>
      <c r="D21" s="497"/>
      <c r="E21" s="497"/>
      <c r="F21" s="497"/>
      <c r="G21" s="497"/>
      <c r="H21" s="497"/>
      <c r="I21" s="497"/>
      <c r="J21" s="497"/>
      <c r="K21" s="497"/>
      <c r="L21" s="497"/>
      <c r="M21" s="497"/>
      <c r="N21" s="497"/>
      <c r="O21" s="497"/>
      <c r="P21" s="497"/>
      <c r="Q21" s="497"/>
      <c r="R21" s="497"/>
      <c r="S21" s="497"/>
      <c r="T21" s="497"/>
      <c r="U21" s="497"/>
      <c r="V21" s="497"/>
      <c r="W21" s="497"/>
      <c r="X21" s="497"/>
      <c r="Y21" s="497"/>
      <c r="Z21" s="497"/>
      <c r="AA21" s="497"/>
      <c r="AB21" s="498"/>
    </row>
    <row r="22" spans="1:39" ht="15" customHeight="1">
      <c r="A22" s="499" t="s">
        <v>189</v>
      </c>
      <c r="B22" s="501" t="s">
        <v>6</v>
      </c>
      <c r="C22" s="502"/>
      <c r="D22" s="503" t="s">
        <v>7</v>
      </c>
      <c r="E22" s="504"/>
      <c r="F22" s="504"/>
      <c r="G22" s="504"/>
      <c r="H22" s="504"/>
      <c r="I22" s="504"/>
      <c r="J22" s="504"/>
      <c r="K22" s="504"/>
      <c r="L22" s="504"/>
      <c r="M22" s="504"/>
      <c r="N22" s="504"/>
      <c r="O22" s="505"/>
      <c r="P22" s="488" t="s">
        <v>8</v>
      </c>
      <c r="Q22" s="488" t="s">
        <v>84</v>
      </c>
      <c r="R22" s="488"/>
      <c r="S22" s="488"/>
      <c r="T22" s="488"/>
      <c r="U22" s="488"/>
      <c r="V22" s="488"/>
      <c r="W22" s="488"/>
      <c r="X22" s="488"/>
      <c r="Y22" s="488"/>
      <c r="Z22" s="488"/>
      <c r="AA22" s="488"/>
      <c r="AB22" s="489"/>
    </row>
    <row r="23" spans="1:39" ht="27" customHeight="1">
      <c r="A23" s="500"/>
      <c r="B23" s="490"/>
      <c r="C23" s="492"/>
      <c r="D23" s="144" t="s">
        <v>39</v>
      </c>
      <c r="E23" s="144" t="s">
        <v>40</v>
      </c>
      <c r="F23" s="144" t="s">
        <v>41</v>
      </c>
      <c r="G23" s="144" t="s">
        <v>42</v>
      </c>
      <c r="H23" s="144" t="s">
        <v>43</v>
      </c>
      <c r="I23" s="144" t="s">
        <v>44</v>
      </c>
      <c r="J23" s="144" t="s">
        <v>45</v>
      </c>
      <c r="K23" s="144" t="s">
        <v>46</v>
      </c>
      <c r="L23" s="144" t="s">
        <v>47</v>
      </c>
      <c r="M23" s="144" t="s">
        <v>48</v>
      </c>
      <c r="N23" s="144" t="s">
        <v>49</v>
      </c>
      <c r="O23" s="144" t="s">
        <v>50</v>
      </c>
      <c r="P23" s="505"/>
      <c r="Q23" s="488"/>
      <c r="R23" s="488"/>
      <c r="S23" s="488"/>
      <c r="T23" s="488"/>
      <c r="U23" s="488"/>
      <c r="V23" s="488"/>
      <c r="W23" s="488"/>
      <c r="X23" s="488"/>
      <c r="Y23" s="488"/>
      <c r="Z23" s="488"/>
      <c r="AA23" s="488"/>
      <c r="AB23" s="489"/>
    </row>
    <row r="24" spans="1:39" ht="42" customHeight="1" thickBot="1">
      <c r="A24" s="88"/>
      <c r="B24" s="506"/>
      <c r="C24" s="507"/>
      <c r="D24" s="92"/>
      <c r="E24" s="92"/>
      <c r="F24" s="92"/>
      <c r="G24" s="92"/>
      <c r="H24" s="92"/>
      <c r="I24" s="92"/>
      <c r="J24" s="92"/>
      <c r="K24" s="92"/>
      <c r="L24" s="92"/>
      <c r="M24" s="92"/>
      <c r="N24" s="92"/>
      <c r="O24" s="92"/>
      <c r="P24" s="89">
        <f>SUM(D24:O24)</f>
        <v>0</v>
      </c>
      <c r="Q24" s="508" t="s">
        <v>296</v>
      </c>
      <c r="R24" s="508"/>
      <c r="S24" s="508"/>
      <c r="T24" s="508"/>
      <c r="U24" s="508"/>
      <c r="V24" s="508"/>
      <c r="W24" s="508"/>
      <c r="X24" s="508"/>
      <c r="Y24" s="508"/>
      <c r="Z24" s="508"/>
      <c r="AA24" s="508"/>
      <c r="AB24" s="509"/>
    </row>
    <row r="25" spans="1:39" ht="22" customHeight="1">
      <c r="A25" s="510" t="s">
        <v>292</v>
      </c>
      <c r="B25" s="511"/>
      <c r="C25" s="511"/>
      <c r="D25" s="511"/>
      <c r="E25" s="511"/>
      <c r="F25" s="511"/>
      <c r="G25" s="511"/>
      <c r="H25" s="511"/>
      <c r="I25" s="511"/>
      <c r="J25" s="511"/>
      <c r="K25" s="511"/>
      <c r="L25" s="511"/>
      <c r="M25" s="511"/>
      <c r="N25" s="511"/>
      <c r="O25" s="511"/>
      <c r="P25" s="511"/>
      <c r="Q25" s="511"/>
      <c r="R25" s="511"/>
      <c r="S25" s="511"/>
      <c r="T25" s="511"/>
      <c r="U25" s="511"/>
      <c r="V25" s="511"/>
      <c r="W25" s="511"/>
      <c r="X25" s="511"/>
      <c r="Y25" s="511"/>
      <c r="Z25" s="511"/>
      <c r="AA25" s="511"/>
      <c r="AB25" s="512"/>
    </row>
    <row r="26" spans="1:39" ht="23" customHeight="1">
      <c r="A26" s="513" t="s">
        <v>190</v>
      </c>
      <c r="B26" s="488" t="s">
        <v>62</v>
      </c>
      <c r="C26" s="488" t="s">
        <v>6</v>
      </c>
      <c r="D26" s="488" t="s">
        <v>60</v>
      </c>
      <c r="E26" s="488"/>
      <c r="F26" s="488"/>
      <c r="G26" s="488"/>
      <c r="H26" s="488"/>
      <c r="I26" s="488"/>
      <c r="J26" s="488"/>
      <c r="K26" s="488"/>
      <c r="L26" s="488"/>
      <c r="M26" s="488"/>
      <c r="N26" s="488"/>
      <c r="O26" s="488"/>
      <c r="P26" s="488"/>
      <c r="Q26" s="488" t="s">
        <v>85</v>
      </c>
      <c r="R26" s="488"/>
      <c r="S26" s="488"/>
      <c r="T26" s="488"/>
      <c r="U26" s="488"/>
      <c r="V26" s="488"/>
      <c r="W26" s="488"/>
      <c r="X26" s="488"/>
      <c r="Y26" s="488"/>
      <c r="Z26" s="488"/>
      <c r="AA26" s="488"/>
      <c r="AB26" s="489"/>
      <c r="AE26" s="90"/>
      <c r="AF26" s="90"/>
      <c r="AG26" s="90"/>
      <c r="AH26" s="90"/>
      <c r="AI26" s="90"/>
      <c r="AJ26" s="90"/>
      <c r="AK26" s="90"/>
      <c r="AL26" s="90"/>
      <c r="AM26" s="90"/>
    </row>
    <row r="27" spans="1:39" ht="23" customHeight="1">
      <c r="A27" s="513"/>
      <c r="B27" s="488"/>
      <c r="C27" s="514"/>
      <c r="D27" s="91" t="s">
        <v>39</v>
      </c>
      <c r="E27" s="91" t="s">
        <v>40</v>
      </c>
      <c r="F27" s="91" t="s">
        <v>41</v>
      </c>
      <c r="G27" s="91" t="s">
        <v>42</v>
      </c>
      <c r="H27" s="91" t="s">
        <v>43</v>
      </c>
      <c r="I27" s="91" t="s">
        <v>44</v>
      </c>
      <c r="J27" s="91" t="s">
        <v>45</v>
      </c>
      <c r="K27" s="91" t="s">
        <v>46</v>
      </c>
      <c r="L27" s="91" t="s">
        <v>47</v>
      </c>
      <c r="M27" s="91" t="s">
        <v>48</v>
      </c>
      <c r="N27" s="91" t="s">
        <v>49</v>
      </c>
      <c r="O27" s="91" t="s">
        <v>50</v>
      </c>
      <c r="P27" s="91" t="s">
        <v>8</v>
      </c>
      <c r="Q27" s="490" t="s">
        <v>80</v>
      </c>
      <c r="R27" s="491"/>
      <c r="S27" s="491"/>
      <c r="T27" s="492"/>
      <c r="U27" s="490" t="s">
        <v>81</v>
      </c>
      <c r="V27" s="491"/>
      <c r="W27" s="491"/>
      <c r="X27" s="492"/>
      <c r="Y27" s="490" t="s">
        <v>82</v>
      </c>
      <c r="Z27" s="491"/>
      <c r="AA27" s="491"/>
      <c r="AB27" s="520"/>
      <c r="AE27" s="90"/>
      <c r="AF27" s="90"/>
      <c r="AG27" s="90"/>
      <c r="AH27" s="90"/>
      <c r="AI27" s="90"/>
      <c r="AJ27" s="90"/>
      <c r="AK27" s="90"/>
      <c r="AL27" s="90"/>
      <c r="AM27" s="90"/>
    </row>
    <row r="28" spans="1:39" ht="33" customHeight="1">
      <c r="A28" s="581"/>
      <c r="B28" s="669"/>
      <c r="C28" s="93" t="s">
        <v>9</v>
      </c>
      <c r="D28" s="92"/>
      <c r="E28" s="92"/>
      <c r="F28" s="92"/>
      <c r="G28" s="92"/>
      <c r="H28" s="92"/>
      <c r="I28" s="92"/>
      <c r="J28" s="92"/>
      <c r="K28" s="92"/>
      <c r="L28" s="92"/>
      <c r="M28" s="92"/>
      <c r="N28" s="92"/>
      <c r="O28" s="92"/>
      <c r="P28" s="166">
        <f>SUM(D28:O28)</f>
        <v>0</v>
      </c>
      <c r="Q28" s="583" t="s">
        <v>192</v>
      </c>
      <c r="R28" s="584"/>
      <c r="S28" s="584"/>
      <c r="T28" s="585"/>
      <c r="U28" s="583" t="s">
        <v>193</v>
      </c>
      <c r="V28" s="584"/>
      <c r="W28" s="584"/>
      <c r="X28" s="585"/>
      <c r="Y28" s="583" t="s">
        <v>194</v>
      </c>
      <c r="Z28" s="584"/>
      <c r="AA28" s="584"/>
      <c r="AB28" s="662"/>
      <c r="AE28" s="90"/>
      <c r="AF28" s="90"/>
      <c r="AG28" s="90"/>
      <c r="AH28" s="90"/>
      <c r="AI28" s="90"/>
      <c r="AJ28" s="90"/>
      <c r="AK28" s="90"/>
      <c r="AL28" s="90"/>
      <c r="AM28" s="90"/>
    </row>
    <row r="29" spans="1:39" ht="34" customHeight="1" thickBot="1">
      <c r="A29" s="582"/>
      <c r="B29" s="670"/>
      <c r="C29" s="94" t="s">
        <v>10</v>
      </c>
      <c r="D29" s="95"/>
      <c r="E29" s="95"/>
      <c r="F29" s="95"/>
      <c r="G29" s="96"/>
      <c r="H29" s="96"/>
      <c r="I29" s="96"/>
      <c r="J29" s="96"/>
      <c r="K29" s="96"/>
      <c r="L29" s="96"/>
      <c r="M29" s="96"/>
      <c r="N29" s="96"/>
      <c r="O29" s="96"/>
      <c r="P29" s="167">
        <f>SUM(D29:O29)</f>
        <v>0</v>
      </c>
      <c r="Q29" s="586"/>
      <c r="R29" s="587"/>
      <c r="S29" s="587"/>
      <c r="T29" s="588"/>
      <c r="U29" s="586"/>
      <c r="V29" s="587"/>
      <c r="W29" s="587"/>
      <c r="X29" s="588"/>
      <c r="Y29" s="586"/>
      <c r="Z29" s="587"/>
      <c r="AA29" s="587"/>
      <c r="AB29" s="663"/>
      <c r="AC29" s="50"/>
      <c r="AD29" s="97"/>
      <c r="AE29" s="90"/>
      <c r="AF29" s="90"/>
      <c r="AG29" s="90"/>
      <c r="AH29" s="90"/>
      <c r="AI29" s="90"/>
      <c r="AJ29" s="90"/>
      <c r="AK29" s="90"/>
      <c r="AL29" s="90"/>
      <c r="AM29" s="90"/>
    </row>
    <row r="30" spans="1:39" ht="26" customHeight="1">
      <c r="A30" s="539" t="s">
        <v>191</v>
      </c>
      <c r="B30" s="540" t="s">
        <v>61</v>
      </c>
      <c r="C30" s="542" t="s">
        <v>11</v>
      </c>
      <c r="D30" s="542"/>
      <c r="E30" s="542"/>
      <c r="F30" s="542"/>
      <c r="G30" s="542"/>
      <c r="H30" s="542"/>
      <c r="I30" s="542"/>
      <c r="J30" s="542"/>
      <c r="K30" s="542"/>
      <c r="L30" s="542"/>
      <c r="M30" s="542"/>
      <c r="N30" s="542"/>
      <c r="O30" s="542"/>
      <c r="P30" s="542"/>
      <c r="Q30" s="543" t="s">
        <v>78</v>
      </c>
      <c r="R30" s="544"/>
      <c r="S30" s="544"/>
      <c r="T30" s="544"/>
      <c r="U30" s="544"/>
      <c r="V30" s="544"/>
      <c r="W30" s="544"/>
      <c r="X30" s="544"/>
      <c r="Y30" s="544"/>
      <c r="Z30" s="544"/>
      <c r="AA30" s="544"/>
      <c r="AB30" s="485"/>
      <c r="AE30" s="90"/>
      <c r="AF30" s="90"/>
      <c r="AG30" s="90"/>
      <c r="AH30" s="90"/>
      <c r="AI30" s="90"/>
      <c r="AJ30" s="90"/>
      <c r="AK30" s="90"/>
      <c r="AL30" s="90"/>
      <c r="AM30" s="90"/>
    </row>
    <row r="31" spans="1:39" ht="26" customHeight="1">
      <c r="A31" s="513"/>
      <c r="B31" s="541"/>
      <c r="C31" s="91" t="s">
        <v>12</v>
      </c>
      <c r="D31" s="91" t="s">
        <v>36</v>
      </c>
      <c r="E31" s="91" t="s">
        <v>37</v>
      </c>
      <c r="F31" s="91" t="s">
        <v>38</v>
      </c>
      <c r="G31" s="91" t="s">
        <v>51</v>
      </c>
      <c r="H31" s="91" t="s">
        <v>52</v>
      </c>
      <c r="I31" s="91" t="s">
        <v>53</v>
      </c>
      <c r="J31" s="91" t="s">
        <v>54</v>
      </c>
      <c r="K31" s="91" t="s">
        <v>55</v>
      </c>
      <c r="L31" s="91" t="s">
        <v>56</v>
      </c>
      <c r="M31" s="91" t="s">
        <v>57</v>
      </c>
      <c r="N31" s="91" t="s">
        <v>58</v>
      </c>
      <c r="O31" s="91" t="s">
        <v>59</v>
      </c>
      <c r="P31" s="91" t="s">
        <v>63</v>
      </c>
      <c r="Q31" s="503" t="s">
        <v>83</v>
      </c>
      <c r="R31" s="504"/>
      <c r="S31" s="504"/>
      <c r="T31" s="504"/>
      <c r="U31" s="504"/>
      <c r="V31" s="504"/>
      <c r="W31" s="504"/>
      <c r="X31" s="504"/>
      <c r="Y31" s="504"/>
      <c r="Z31" s="504"/>
      <c r="AA31" s="504"/>
      <c r="AB31" s="487"/>
      <c r="AE31" s="98"/>
      <c r="AF31" s="98"/>
      <c r="AG31" s="98"/>
      <c r="AH31" s="98"/>
      <c r="AI31" s="98"/>
      <c r="AJ31" s="98"/>
      <c r="AK31" s="98"/>
      <c r="AL31" s="98"/>
      <c r="AM31" s="98"/>
    </row>
    <row r="32" spans="1:39" ht="28.5" customHeight="1">
      <c r="A32" s="579"/>
      <c r="B32" s="576"/>
      <c r="C32" s="93" t="s">
        <v>9</v>
      </c>
      <c r="D32" s="99"/>
      <c r="E32" s="99"/>
      <c r="F32" s="99"/>
      <c r="G32" s="99"/>
      <c r="H32" s="99"/>
      <c r="I32" s="99"/>
      <c r="J32" s="99"/>
      <c r="K32" s="99"/>
      <c r="L32" s="99"/>
      <c r="M32" s="99"/>
      <c r="N32" s="99"/>
      <c r="O32" s="99"/>
      <c r="P32" s="100">
        <f t="shared" ref="P32:P39" si="0">SUM(D32:O32)</f>
        <v>0</v>
      </c>
      <c r="Q32" s="638" t="s">
        <v>286</v>
      </c>
      <c r="R32" s="639"/>
      <c r="S32" s="639"/>
      <c r="T32" s="639"/>
      <c r="U32" s="639"/>
      <c r="V32" s="639"/>
      <c r="W32" s="639"/>
      <c r="X32" s="639"/>
      <c r="Y32" s="639"/>
      <c r="Z32" s="639"/>
      <c r="AA32" s="639"/>
      <c r="AB32" s="640"/>
      <c r="AC32" s="101"/>
      <c r="AE32" s="102"/>
      <c r="AF32" s="102"/>
      <c r="AG32" s="102"/>
      <c r="AH32" s="102"/>
      <c r="AI32" s="102"/>
      <c r="AJ32" s="102"/>
      <c r="AK32" s="102"/>
      <c r="AL32" s="102"/>
      <c r="AM32" s="102"/>
    </row>
    <row r="33" spans="1:29" ht="28.5" customHeight="1">
      <c r="A33" s="580"/>
      <c r="B33" s="577"/>
      <c r="C33" s="103" t="s">
        <v>10</v>
      </c>
      <c r="D33" s="104"/>
      <c r="E33" s="104"/>
      <c r="F33" s="104"/>
      <c r="G33" s="104"/>
      <c r="H33" s="104"/>
      <c r="I33" s="104"/>
      <c r="J33" s="104"/>
      <c r="K33" s="104"/>
      <c r="L33" s="104"/>
      <c r="M33" s="104"/>
      <c r="N33" s="104"/>
      <c r="O33" s="104"/>
      <c r="P33" s="105">
        <f t="shared" si="0"/>
        <v>0</v>
      </c>
      <c r="Q33" s="641"/>
      <c r="R33" s="642"/>
      <c r="S33" s="642"/>
      <c r="T33" s="642"/>
      <c r="U33" s="642"/>
      <c r="V33" s="642"/>
      <c r="W33" s="642"/>
      <c r="X33" s="642"/>
      <c r="Y33" s="642"/>
      <c r="Z33" s="642"/>
      <c r="AA33" s="642"/>
      <c r="AB33" s="643"/>
      <c r="AC33" s="101"/>
    </row>
    <row r="34" spans="1:29" ht="28.5" customHeight="1">
      <c r="A34" s="580"/>
      <c r="B34" s="578"/>
      <c r="C34" s="106" t="s">
        <v>9</v>
      </c>
      <c r="D34" s="107"/>
      <c r="E34" s="107"/>
      <c r="F34" s="107"/>
      <c r="G34" s="107"/>
      <c r="H34" s="107"/>
      <c r="I34" s="107"/>
      <c r="J34" s="107"/>
      <c r="K34" s="107"/>
      <c r="L34" s="107"/>
      <c r="M34" s="107"/>
      <c r="N34" s="107"/>
      <c r="O34" s="107"/>
      <c r="P34" s="105">
        <f t="shared" si="0"/>
        <v>0</v>
      </c>
      <c r="Q34" s="650"/>
      <c r="R34" s="651"/>
      <c r="S34" s="651"/>
      <c r="T34" s="651"/>
      <c r="U34" s="651"/>
      <c r="V34" s="651"/>
      <c r="W34" s="651"/>
      <c r="X34" s="651"/>
      <c r="Y34" s="651"/>
      <c r="Z34" s="651"/>
      <c r="AA34" s="651"/>
      <c r="AB34" s="652"/>
      <c r="AC34" s="101"/>
    </row>
    <row r="35" spans="1:29" ht="28.5" customHeight="1">
      <c r="A35" s="580"/>
      <c r="B35" s="577"/>
      <c r="C35" s="103" t="s">
        <v>10</v>
      </c>
      <c r="D35" s="104"/>
      <c r="E35" s="104"/>
      <c r="F35" s="104"/>
      <c r="G35" s="104"/>
      <c r="H35" s="104"/>
      <c r="I35" s="104"/>
      <c r="J35" s="104"/>
      <c r="K35" s="104"/>
      <c r="L35" s="108"/>
      <c r="M35" s="108"/>
      <c r="N35" s="108"/>
      <c r="O35" s="108"/>
      <c r="P35" s="105">
        <f t="shared" si="0"/>
        <v>0</v>
      </c>
      <c r="Q35" s="656"/>
      <c r="R35" s="657"/>
      <c r="S35" s="657"/>
      <c r="T35" s="657"/>
      <c r="U35" s="657"/>
      <c r="V35" s="657"/>
      <c r="W35" s="657"/>
      <c r="X35" s="657"/>
      <c r="Y35" s="657"/>
      <c r="Z35" s="657"/>
      <c r="AA35" s="657"/>
      <c r="AB35" s="658"/>
      <c r="AC35" s="101"/>
    </row>
    <row r="36" spans="1:29" ht="28.5" customHeight="1">
      <c r="A36" s="574"/>
      <c r="B36" s="578"/>
      <c r="C36" s="106" t="s">
        <v>9</v>
      </c>
      <c r="D36" s="107"/>
      <c r="E36" s="107"/>
      <c r="F36" s="107"/>
      <c r="G36" s="107"/>
      <c r="H36" s="107"/>
      <c r="I36" s="107"/>
      <c r="J36" s="107"/>
      <c r="K36" s="107"/>
      <c r="L36" s="107"/>
      <c r="M36" s="107"/>
      <c r="N36" s="107"/>
      <c r="O36" s="107"/>
      <c r="P36" s="105">
        <f t="shared" si="0"/>
        <v>0</v>
      </c>
      <c r="Q36" s="650"/>
      <c r="R36" s="651"/>
      <c r="S36" s="651"/>
      <c r="T36" s="651"/>
      <c r="U36" s="651"/>
      <c r="V36" s="651"/>
      <c r="W36" s="651"/>
      <c r="X36" s="651"/>
      <c r="Y36" s="651"/>
      <c r="Z36" s="651"/>
      <c r="AA36" s="651"/>
      <c r="AB36" s="652"/>
      <c r="AC36" s="101"/>
    </row>
    <row r="37" spans="1:29" ht="28.5" customHeight="1">
      <c r="A37" s="575"/>
      <c r="B37" s="577"/>
      <c r="C37" s="103" t="s">
        <v>10</v>
      </c>
      <c r="D37" s="104"/>
      <c r="E37" s="104"/>
      <c r="F37" s="104"/>
      <c r="G37" s="109"/>
      <c r="H37" s="104"/>
      <c r="I37" s="104"/>
      <c r="J37" s="104"/>
      <c r="K37" s="104"/>
      <c r="L37" s="108"/>
      <c r="M37" s="108"/>
      <c r="N37" s="108"/>
      <c r="O37" s="108"/>
      <c r="P37" s="105">
        <f t="shared" si="0"/>
        <v>0</v>
      </c>
      <c r="Q37" s="656"/>
      <c r="R37" s="657"/>
      <c r="S37" s="657"/>
      <c r="T37" s="657"/>
      <c r="U37" s="657"/>
      <c r="V37" s="657"/>
      <c r="W37" s="657"/>
      <c r="X37" s="657"/>
      <c r="Y37" s="657"/>
      <c r="Z37" s="657"/>
      <c r="AA37" s="657"/>
      <c r="AB37" s="658"/>
      <c r="AC37" s="101"/>
    </row>
    <row r="38" spans="1:29" ht="28.5" customHeight="1">
      <c r="A38" s="627"/>
      <c r="B38" s="578"/>
      <c r="C38" s="106" t="s">
        <v>9</v>
      </c>
      <c r="D38" s="107"/>
      <c r="E38" s="107"/>
      <c r="F38" s="107"/>
      <c r="G38" s="107"/>
      <c r="H38" s="107"/>
      <c r="I38" s="107"/>
      <c r="J38" s="107"/>
      <c r="K38" s="107"/>
      <c r="L38" s="107"/>
      <c r="M38" s="107"/>
      <c r="N38" s="107"/>
      <c r="O38" s="107"/>
      <c r="P38" s="105">
        <f t="shared" si="0"/>
        <v>0</v>
      </c>
      <c r="Q38" s="650"/>
      <c r="R38" s="651"/>
      <c r="S38" s="651"/>
      <c r="T38" s="651"/>
      <c r="U38" s="651"/>
      <c r="V38" s="651"/>
      <c r="W38" s="651"/>
      <c r="X38" s="651"/>
      <c r="Y38" s="651"/>
      <c r="Z38" s="651"/>
      <c r="AA38" s="651"/>
      <c r="AB38" s="652"/>
      <c r="AC38" s="101"/>
    </row>
    <row r="39" spans="1:29" ht="28.5" customHeight="1" thickBot="1">
      <c r="A39" s="628"/>
      <c r="B39" s="646"/>
      <c r="C39" s="94" t="s">
        <v>10</v>
      </c>
      <c r="D39" s="110"/>
      <c r="E39" s="110"/>
      <c r="F39" s="110"/>
      <c r="G39" s="110"/>
      <c r="H39" s="110"/>
      <c r="I39" s="110"/>
      <c r="J39" s="110"/>
      <c r="K39" s="110"/>
      <c r="L39" s="111"/>
      <c r="M39" s="111"/>
      <c r="N39" s="111"/>
      <c r="O39" s="111"/>
      <c r="P39" s="112">
        <f t="shared" si="0"/>
        <v>0</v>
      </c>
      <c r="Q39" s="653"/>
      <c r="R39" s="654"/>
      <c r="S39" s="654"/>
      <c r="T39" s="654"/>
      <c r="U39" s="654"/>
      <c r="V39" s="654"/>
      <c r="W39" s="654"/>
      <c r="X39" s="654"/>
      <c r="Y39" s="654"/>
      <c r="Z39" s="654"/>
      <c r="AA39" s="654"/>
      <c r="AB39" s="655"/>
      <c r="AC39" s="101"/>
    </row>
    <row r="40" spans="1:29">
      <c r="A40" s="52" t="s">
        <v>294</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200-000000000000}">
      <formula1>2000</formula1>
    </dataValidation>
    <dataValidation type="textLength" operator="lessThanOrEqual" allowBlank="1" showInputMessage="1" showErrorMessage="1" errorTitle="Máximo 2.000 caracteres" error="Máximo 2.000 caracteres" sqref="Q32:AB39 Q28 U28 Y28" xr:uid="{00000000-0002-0000-0200-000001000000}">
      <formula1>2000</formula1>
    </dataValidation>
  </dataValidations>
  <pageMargins left="0" right="0" top="0" bottom="0" header="0" footer="0"/>
  <pageSetup paperSize="41" scale="48" fitToHeight="0"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2"/>
  <sheetViews>
    <sheetView showGridLines="0" topLeftCell="P35" zoomScale="85" zoomScaleNormal="85" workbookViewId="0">
      <selection activeCell="T45" sqref="T45"/>
    </sheetView>
  </sheetViews>
  <sheetFormatPr baseColWidth="10" defaultColWidth="10.83203125" defaultRowHeight="15"/>
  <cols>
    <col min="1" max="1" width="38.5" style="52" customWidth="1"/>
    <col min="2" max="2" width="15.5" style="52" customWidth="1"/>
    <col min="3" max="14" width="20.5" style="52" customWidth="1"/>
    <col min="15" max="15" width="16.1640625" style="52" customWidth="1"/>
    <col min="16" max="27" width="18.1640625" style="52" customWidth="1"/>
    <col min="28" max="28" width="22.5" style="52" customWidth="1"/>
    <col min="29" max="29" width="19" style="52" customWidth="1"/>
    <col min="30" max="30" width="19.5" style="52" customWidth="1"/>
    <col min="31" max="31" width="6.5" style="51" bestFit="1" customWidth="1"/>
    <col min="32" max="32" width="22.83203125" style="52" customWidth="1"/>
    <col min="33" max="33" width="18.5" style="52" bestFit="1" customWidth="1"/>
    <col min="34" max="34" width="8.5" style="52" customWidth="1"/>
    <col min="35" max="35" width="18.5" style="52" bestFit="1" customWidth="1"/>
    <col min="36" max="36" width="5.5" style="52" customWidth="1"/>
    <col min="37" max="37" width="18.5" style="52" bestFit="1" customWidth="1"/>
    <col min="38" max="38" width="4.5" style="52" customWidth="1"/>
    <col min="39" max="39" width="23" style="52" bestFit="1" customWidth="1"/>
    <col min="40" max="40" width="10.83203125" style="52"/>
    <col min="41" max="41" width="18.5" style="52" bestFit="1" customWidth="1"/>
    <col min="42" max="42" width="16.1640625" style="52" customWidth="1"/>
    <col min="43" max="16384" width="10.83203125" style="52"/>
  </cols>
  <sheetData>
    <row r="1" spans="1:30" ht="32.25" customHeight="1">
      <c r="A1" s="419"/>
      <c r="B1" s="422" t="s">
        <v>16</v>
      </c>
      <c r="C1" s="423"/>
      <c r="D1" s="423"/>
      <c r="E1" s="423"/>
      <c r="F1" s="423"/>
      <c r="G1" s="423"/>
      <c r="H1" s="423"/>
      <c r="I1" s="423"/>
      <c r="J1" s="423"/>
      <c r="K1" s="423"/>
      <c r="L1" s="423"/>
      <c r="M1" s="423"/>
      <c r="N1" s="423"/>
      <c r="O1" s="423"/>
      <c r="P1" s="423"/>
      <c r="Q1" s="423"/>
      <c r="R1" s="423"/>
      <c r="S1" s="423"/>
      <c r="T1" s="423"/>
      <c r="U1" s="423"/>
      <c r="V1" s="423"/>
      <c r="W1" s="423"/>
      <c r="X1" s="423"/>
      <c r="Y1" s="423"/>
      <c r="Z1" s="423"/>
      <c r="AA1" s="424"/>
      <c r="AB1" s="435" t="s">
        <v>18</v>
      </c>
      <c r="AC1" s="436"/>
      <c r="AD1" s="437"/>
    </row>
    <row r="2" spans="1:30" ht="30.75" customHeight="1">
      <c r="A2" s="420"/>
      <c r="B2" s="438" t="s">
        <v>17</v>
      </c>
      <c r="C2" s="439"/>
      <c r="D2" s="439"/>
      <c r="E2" s="439"/>
      <c r="F2" s="439"/>
      <c r="G2" s="439"/>
      <c r="H2" s="439"/>
      <c r="I2" s="439"/>
      <c r="J2" s="439"/>
      <c r="K2" s="439"/>
      <c r="L2" s="439"/>
      <c r="M2" s="439"/>
      <c r="N2" s="439"/>
      <c r="O2" s="439"/>
      <c r="P2" s="439"/>
      <c r="Q2" s="439"/>
      <c r="R2" s="439"/>
      <c r="S2" s="439"/>
      <c r="T2" s="439"/>
      <c r="U2" s="439"/>
      <c r="V2" s="439"/>
      <c r="W2" s="439"/>
      <c r="X2" s="439"/>
      <c r="Y2" s="439"/>
      <c r="Z2" s="439"/>
      <c r="AA2" s="440"/>
      <c r="AB2" s="441" t="s">
        <v>404</v>
      </c>
      <c r="AC2" s="442"/>
      <c r="AD2" s="443"/>
    </row>
    <row r="3" spans="1:30" ht="24" customHeight="1">
      <c r="A3" s="420"/>
      <c r="B3" s="444" t="s">
        <v>295</v>
      </c>
      <c r="C3" s="445"/>
      <c r="D3" s="445"/>
      <c r="E3" s="445"/>
      <c r="F3" s="445"/>
      <c r="G3" s="445"/>
      <c r="H3" s="445"/>
      <c r="I3" s="445"/>
      <c r="J3" s="445"/>
      <c r="K3" s="445"/>
      <c r="L3" s="445"/>
      <c r="M3" s="445"/>
      <c r="N3" s="445"/>
      <c r="O3" s="445"/>
      <c r="P3" s="445"/>
      <c r="Q3" s="445"/>
      <c r="R3" s="445"/>
      <c r="S3" s="445"/>
      <c r="T3" s="445"/>
      <c r="U3" s="445"/>
      <c r="V3" s="445"/>
      <c r="W3" s="445"/>
      <c r="X3" s="445"/>
      <c r="Y3" s="445"/>
      <c r="Z3" s="445"/>
      <c r="AA3" s="446"/>
      <c r="AB3" s="441" t="s">
        <v>403</v>
      </c>
      <c r="AC3" s="442"/>
      <c r="AD3" s="443"/>
    </row>
    <row r="4" spans="1:30" ht="22" customHeight="1" thickBot="1">
      <c r="A4" s="421"/>
      <c r="B4" s="447"/>
      <c r="C4" s="448"/>
      <c r="D4" s="448"/>
      <c r="E4" s="448"/>
      <c r="F4" s="448"/>
      <c r="G4" s="448"/>
      <c r="H4" s="448"/>
      <c r="I4" s="448"/>
      <c r="J4" s="448"/>
      <c r="K4" s="448"/>
      <c r="L4" s="448"/>
      <c r="M4" s="448"/>
      <c r="N4" s="448"/>
      <c r="O4" s="448"/>
      <c r="P4" s="448"/>
      <c r="Q4" s="448"/>
      <c r="R4" s="448"/>
      <c r="S4" s="448"/>
      <c r="T4" s="448"/>
      <c r="U4" s="448"/>
      <c r="V4" s="448"/>
      <c r="W4" s="448"/>
      <c r="X4" s="448"/>
      <c r="Y4" s="448"/>
      <c r="Z4" s="448"/>
      <c r="AA4" s="449"/>
      <c r="AB4" s="450" t="s">
        <v>176</v>
      </c>
      <c r="AC4" s="451"/>
      <c r="AD4" s="452"/>
    </row>
    <row r="5" spans="1:30" ht="9" customHeight="1" thickBot="1">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ht="15" customHeight="1">
      <c r="A7" s="399" t="s">
        <v>293</v>
      </c>
      <c r="B7" s="400"/>
      <c r="C7" s="695" t="s">
        <v>45</v>
      </c>
      <c r="D7" s="384" t="s">
        <v>71</v>
      </c>
      <c r="E7" s="408"/>
      <c r="F7" s="408"/>
      <c r="G7" s="408"/>
      <c r="H7" s="385"/>
      <c r="I7" s="698">
        <v>44778</v>
      </c>
      <c r="J7" s="699"/>
      <c r="K7" s="384" t="s">
        <v>67</v>
      </c>
      <c r="L7" s="408"/>
      <c r="M7" s="704" t="s">
        <v>70</v>
      </c>
      <c r="N7" s="705"/>
      <c r="O7" s="706"/>
      <c r="P7" s="707"/>
      <c r="Q7" s="56"/>
      <c r="R7" s="56"/>
      <c r="S7" s="56"/>
      <c r="T7" s="56"/>
      <c r="U7" s="56"/>
      <c r="V7" s="56"/>
      <c r="W7" s="56"/>
      <c r="X7" s="56"/>
      <c r="Y7" s="56"/>
      <c r="Z7" s="57"/>
      <c r="AA7" s="56"/>
      <c r="AB7" s="56"/>
      <c r="AC7" s="62"/>
      <c r="AD7" s="63"/>
    </row>
    <row r="8" spans="1:30" ht="15.75" customHeight="1">
      <c r="A8" s="401"/>
      <c r="B8" s="402"/>
      <c r="C8" s="696"/>
      <c r="D8" s="386"/>
      <c r="E8" s="409"/>
      <c r="F8" s="409"/>
      <c r="G8" s="409"/>
      <c r="H8" s="387"/>
      <c r="I8" s="700"/>
      <c r="J8" s="701"/>
      <c r="K8" s="386"/>
      <c r="L8" s="409"/>
      <c r="M8" s="689" t="s">
        <v>68</v>
      </c>
      <c r="N8" s="690"/>
      <c r="O8" s="691"/>
      <c r="P8" s="692"/>
      <c r="Q8" s="56"/>
      <c r="R8" s="56"/>
      <c r="S8" s="56"/>
      <c r="T8" s="56"/>
      <c r="U8" s="56"/>
      <c r="V8" s="56"/>
      <c r="W8" s="56"/>
      <c r="X8" s="56"/>
      <c r="Y8" s="56"/>
      <c r="Z8" s="57"/>
      <c r="AA8" s="56"/>
      <c r="AB8" s="56"/>
      <c r="AC8" s="62"/>
      <c r="AD8" s="63"/>
    </row>
    <row r="9" spans="1:30" ht="15.75" customHeight="1" thickBot="1">
      <c r="A9" s="403"/>
      <c r="B9" s="404"/>
      <c r="C9" s="697"/>
      <c r="D9" s="388"/>
      <c r="E9" s="410"/>
      <c r="F9" s="410"/>
      <c r="G9" s="410"/>
      <c r="H9" s="389"/>
      <c r="I9" s="702"/>
      <c r="J9" s="703"/>
      <c r="K9" s="388"/>
      <c r="L9" s="410"/>
      <c r="M9" s="693" t="s">
        <v>69</v>
      </c>
      <c r="N9" s="694"/>
      <c r="O9" s="687" t="s">
        <v>478</v>
      </c>
      <c r="P9" s="688"/>
      <c r="Q9" s="56"/>
      <c r="R9" s="56"/>
      <c r="S9" s="56"/>
      <c r="T9" s="56"/>
      <c r="U9" s="56"/>
      <c r="V9" s="56"/>
      <c r="W9" s="56"/>
      <c r="X9" s="56"/>
      <c r="Y9" s="56"/>
      <c r="Z9" s="57"/>
      <c r="AA9" s="56"/>
      <c r="AB9" s="56"/>
      <c r="AC9" s="62"/>
      <c r="AD9" s="63"/>
    </row>
    <row r="10" spans="1:30" s="178" customFormat="1" ht="15" customHeight="1" thickBot="1">
      <c r="A10" s="174"/>
      <c r="B10" s="175"/>
      <c r="C10" s="175"/>
      <c r="D10" s="67"/>
      <c r="E10" s="67"/>
      <c r="F10" s="67"/>
      <c r="G10" s="67"/>
      <c r="H10" s="67"/>
      <c r="I10" s="171"/>
      <c r="J10" s="171"/>
      <c r="K10" s="67"/>
      <c r="L10" s="67"/>
      <c r="M10" s="172"/>
      <c r="N10" s="172"/>
      <c r="O10" s="173"/>
      <c r="P10" s="173"/>
      <c r="Q10" s="175"/>
      <c r="R10" s="175"/>
      <c r="S10" s="175"/>
      <c r="T10" s="175"/>
      <c r="U10" s="175"/>
      <c r="V10" s="175"/>
      <c r="W10" s="175"/>
      <c r="X10" s="175"/>
      <c r="Y10" s="175"/>
      <c r="Z10" s="176"/>
      <c r="AA10" s="175"/>
      <c r="AB10" s="175"/>
      <c r="AC10" s="177"/>
      <c r="AD10" s="179"/>
    </row>
    <row r="11" spans="1:30" ht="15" customHeight="1">
      <c r="A11" s="384" t="s">
        <v>0</v>
      </c>
      <c r="B11" s="385"/>
      <c r="C11" s="390" t="s">
        <v>141</v>
      </c>
      <c r="D11" s="391"/>
      <c r="E11" s="391"/>
      <c r="F11" s="391"/>
      <c r="G11" s="391"/>
      <c r="H11" s="391"/>
      <c r="I11" s="391"/>
      <c r="J11" s="391"/>
      <c r="K11" s="391"/>
      <c r="L11" s="391"/>
      <c r="M11" s="391"/>
      <c r="N11" s="391"/>
      <c r="O11" s="391"/>
      <c r="P11" s="391"/>
      <c r="Q11" s="391"/>
      <c r="R11" s="391"/>
      <c r="S11" s="391"/>
      <c r="T11" s="391"/>
      <c r="U11" s="391"/>
      <c r="V11" s="391"/>
      <c r="W11" s="391"/>
      <c r="X11" s="391"/>
      <c r="Y11" s="391"/>
      <c r="Z11" s="391"/>
      <c r="AA11" s="391"/>
      <c r="AB11" s="391"/>
      <c r="AC11" s="391"/>
      <c r="AD11" s="392"/>
    </row>
    <row r="12" spans="1:30" ht="15" customHeight="1">
      <c r="A12" s="386"/>
      <c r="B12" s="387"/>
      <c r="C12" s="393"/>
      <c r="D12" s="394"/>
      <c r="E12" s="394"/>
      <c r="F12" s="394"/>
      <c r="G12" s="394"/>
      <c r="H12" s="394"/>
      <c r="I12" s="394"/>
      <c r="J12" s="394"/>
      <c r="K12" s="394"/>
      <c r="L12" s="394"/>
      <c r="M12" s="394"/>
      <c r="N12" s="394"/>
      <c r="O12" s="394"/>
      <c r="P12" s="394"/>
      <c r="Q12" s="394"/>
      <c r="R12" s="394"/>
      <c r="S12" s="394"/>
      <c r="T12" s="394"/>
      <c r="U12" s="394"/>
      <c r="V12" s="394"/>
      <c r="W12" s="394"/>
      <c r="X12" s="394"/>
      <c r="Y12" s="394"/>
      <c r="Z12" s="394"/>
      <c r="AA12" s="394"/>
      <c r="AB12" s="394"/>
      <c r="AC12" s="394"/>
      <c r="AD12" s="395"/>
    </row>
    <row r="13" spans="1:30" ht="15" customHeight="1" thickBot="1">
      <c r="A13" s="388"/>
      <c r="B13" s="389"/>
      <c r="C13" s="396"/>
      <c r="D13" s="397"/>
      <c r="E13" s="397"/>
      <c r="F13" s="397"/>
      <c r="G13" s="397"/>
      <c r="H13" s="397"/>
      <c r="I13" s="397"/>
      <c r="J13" s="397"/>
      <c r="K13" s="397"/>
      <c r="L13" s="397"/>
      <c r="M13" s="397"/>
      <c r="N13" s="397"/>
      <c r="O13" s="397"/>
      <c r="P13" s="397"/>
      <c r="Q13" s="397"/>
      <c r="R13" s="397"/>
      <c r="S13" s="397"/>
      <c r="T13" s="397"/>
      <c r="U13" s="397"/>
      <c r="V13" s="397"/>
      <c r="W13" s="397"/>
      <c r="X13" s="397"/>
      <c r="Y13" s="397"/>
      <c r="Z13" s="397"/>
      <c r="AA13" s="397"/>
      <c r="AB13" s="397"/>
      <c r="AC13" s="397"/>
      <c r="AD13" s="398"/>
    </row>
    <row r="14" spans="1:30" ht="9" customHeight="1" thickBot="1">
      <c r="A14" s="69"/>
      <c r="B14" s="70"/>
      <c r="C14" s="71"/>
      <c r="D14" s="71"/>
      <c r="E14" s="71"/>
      <c r="F14" s="71"/>
      <c r="G14" s="71"/>
      <c r="H14" s="71"/>
      <c r="I14" s="71"/>
      <c r="J14" s="71"/>
      <c r="K14" s="71"/>
      <c r="L14" s="71"/>
      <c r="M14" s="72"/>
      <c r="N14" s="72"/>
      <c r="O14" s="72"/>
      <c r="P14" s="72"/>
      <c r="Q14" s="72"/>
      <c r="R14" s="73"/>
      <c r="S14" s="73"/>
      <c r="T14" s="73"/>
      <c r="U14" s="73"/>
      <c r="V14" s="73"/>
      <c r="W14" s="73"/>
      <c r="X14" s="73"/>
      <c r="Y14" s="67"/>
      <c r="Z14" s="67"/>
      <c r="AA14" s="67"/>
      <c r="AB14" s="67"/>
      <c r="AC14" s="67"/>
      <c r="AD14" s="68"/>
    </row>
    <row r="15" spans="1:30" ht="39" customHeight="1" thickBot="1">
      <c r="A15" s="457" t="s">
        <v>77</v>
      </c>
      <c r="B15" s="458"/>
      <c r="C15" s="469" t="s">
        <v>408</v>
      </c>
      <c r="D15" s="470"/>
      <c r="E15" s="470"/>
      <c r="F15" s="470"/>
      <c r="G15" s="470"/>
      <c r="H15" s="470"/>
      <c r="I15" s="470"/>
      <c r="J15" s="470"/>
      <c r="K15" s="471"/>
      <c r="L15" s="472" t="s">
        <v>73</v>
      </c>
      <c r="M15" s="473"/>
      <c r="N15" s="473"/>
      <c r="O15" s="473"/>
      <c r="P15" s="473"/>
      <c r="Q15" s="474"/>
      <c r="R15" s="475" t="s">
        <v>409</v>
      </c>
      <c r="S15" s="476"/>
      <c r="T15" s="476"/>
      <c r="U15" s="476"/>
      <c r="V15" s="476"/>
      <c r="W15" s="476"/>
      <c r="X15" s="477"/>
      <c r="Y15" s="472" t="s">
        <v>72</v>
      </c>
      <c r="Z15" s="474"/>
      <c r="AA15" s="453" t="s">
        <v>247</v>
      </c>
      <c r="AB15" s="454"/>
      <c r="AC15" s="454"/>
      <c r="AD15" s="455"/>
    </row>
    <row r="16" spans="1:30" ht="9" customHeight="1" thickBot="1">
      <c r="A16" s="61"/>
      <c r="B16" s="56"/>
      <c r="C16" s="456"/>
      <c r="D16" s="456"/>
      <c r="E16" s="456"/>
      <c r="F16" s="456"/>
      <c r="G16" s="456"/>
      <c r="H16" s="456"/>
      <c r="I16" s="456"/>
      <c r="J16" s="456"/>
      <c r="K16" s="456"/>
      <c r="L16" s="456"/>
      <c r="M16" s="456"/>
      <c r="N16" s="456"/>
      <c r="O16" s="456"/>
      <c r="P16" s="456"/>
      <c r="Q16" s="456"/>
      <c r="R16" s="456"/>
      <c r="S16" s="456"/>
      <c r="T16" s="456"/>
      <c r="U16" s="456"/>
      <c r="V16" s="456"/>
      <c r="W16" s="456"/>
      <c r="X16" s="456"/>
      <c r="Y16" s="456"/>
      <c r="Z16" s="456"/>
      <c r="AA16" s="456"/>
      <c r="AB16" s="456"/>
      <c r="AC16" s="75"/>
      <c r="AD16" s="76"/>
    </row>
    <row r="17" spans="1:41" s="78" customFormat="1" ht="37.5" customHeight="1" thickBot="1">
      <c r="A17" s="457" t="s">
        <v>79</v>
      </c>
      <c r="B17" s="458"/>
      <c r="C17" s="459" t="s">
        <v>422</v>
      </c>
      <c r="D17" s="460"/>
      <c r="E17" s="460"/>
      <c r="F17" s="460"/>
      <c r="G17" s="460"/>
      <c r="H17" s="460"/>
      <c r="I17" s="460"/>
      <c r="J17" s="460"/>
      <c r="K17" s="460"/>
      <c r="L17" s="460"/>
      <c r="M17" s="460"/>
      <c r="N17" s="460"/>
      <c r="O17" s="460"/>
      <c r="P17" s="460"/>
      <c r="Q17" s="461"/>
      <c r="R17" s="462" t="s">
        <v>377</v>
      </c>
      <c r="S17" s="463"/>
      <c r="T17" s="463"/>
      <c r="U17" s="463"/>
      <c r="V17" s="464"/>
      <c r="W17" s="465">
        <v>19</v>
      </c>
      <c r="X17" s="466"/>
      <c r="Y17" s="463" t="s">
        <v>15</v>
      </c>
      <c r="Z17" s="463"/>
      <c r="AA17" s="463"/>
      <c r="AB17" s="464"/>
      <c r="AC17" s="467">
        <v>0.25</v>
      </c>
      <c r="AD17" s="468"/>
    </row>
    <row r="18" spans="1:41" ht="16.5" customHeight="1" thickBot="1">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 customHeight="1" thickBot="1">
      <c r="A19" s="462" t="s">
        <v>1</v>
      </c>
      <c r="B19" s="463"/>
      <c r="C19" s="463"/>
      <c r="D19" s="463"/>
      <c r="E19" s="463"/>
      <c r="F19" s="463"/>
      <c r="G19" s="463"/>
      <c r="H19" s="463"/>
      <c r="I19" s="463"/>
      <c r="J19" s="463"/>
      <c r="K19" s="463"/>
      <c r="L19" s="463"/>
      <c r="M19" s="463"/>
      <c r="N19" s="463"/>
      <c r="O19" s="463"/>
      <c r="P19" s="463"/>
      <c r="Q19" s="463"/>
      <c r="R19" s="463"/>
      <c r="S19" s="463"/>
      <c r="T19" s="463"/>
      <c r="U19" s="463"/>
      <c r="V19" s="463"/>
      <c r="W19" s="463"/>
      <c r="X19" s="463"/>
      <c r="Y19" s="463"/>
      <c r="Z19" s="463"/>
      <c r="AA19" s="463"/>
      <c r="AB19" s="463"/>
      <c r="AC19" s="463"/>
      <c r="AD19" s="464"/>
      <c r="AE19" s="86"/>
      <c r="AF19" s="86"/>
    </row>
    <row r="20" spans="1:41" ht="32" customHeight="1" thickBot="1">
      <c r="A20" s="85"/>
      <c r="B20" s="62"/>
      <c r="C20" s="478" t="s">
        <v>379</v>
      </c>
      <c r="D20" s="479"/>
      <c r="E20" s="479"/>
      <c r="F20" s="479"/>
      <c r="G20" s="479"/>
      <c r="H20" s="479"/>
      <c r="I20" s="479"/>
      <c r="J20" s="479"/>
      <c r="K20" s="479"/>
      <c r="L20" s="479"/>
      <c r="M20" s="479"/>
      <c r="N20" s="479"/>
      <c r="O20" s="479"/>
      <c r="P20" s="480"/>
      <c r="Q20" s="481" t="s">
        <v>380</v>
      </c>
      <c r="R20" s="482"/>
      <c r="S20" s="482"/>
      <c r="T20" s="482"/>
      <c r="U20" s="482"/>
      <c r="V20" s="482"/>
      <c r="W20" s="482"/>
      <c r="X20" s="482"/>
      <c r="Y20" s="482"/>
      <c r="Z20" s="482"/>
      <c r="AA20" s="482"/>
      <c r="AB20" s="482"/>
      <c r="AC20" s="482"/>
      <c r="AD20" s="483"/>
      <c r="AE20" s="86"/>
      <c r="AF20" s="86"/>
    </row>
    <row r="21" spans="1:41" ht="32" customHeight="1" thickBot="1">
      <c r="A21" s="61"/>
      <c r="B21" s="56"/>
      <c r="C21" s="202" t="s">
        <v>39</v>
      </c>
      <c r="D21" s="203" t="s">
        <v>40</v>
      </c>
      <c r="E21" s="203" t="s">
        <v>41</v>
      </c>
      <c r="F21" s="203" t="s">
        <v>42</v>
      </c>
      <c r="G21" s="203" t="s">
        <v>43</v>
      </c>
      <c r="H21" s="203" t="s">
        <v>44</v>
      </c>
      <c r="I21" s="203" t="s">
        <v>45</v>
      </c>
      <c r="J21" s="203" t="s">
        <v>46</v>
      </c>
      <c r="K21" s="203" t="s">
        <v>47</v>
      </c>
      <c r="L21" s="203" t="s">
        <v>48</v>
      </c>
      <c r="M21" s="203" t="s">
        <v>49</v>
      </c>
      <c r="N21" s="203" t="s">
        <v>50</v>
      </c>
      <c r="O21" s="203" t="s">
        <v>8</v>
      </c>
      <c r="P21" s="204" t="s">
        <v>385</v>
      </c>
      <c r="Q21" s="202" t="s">
        <v>39</v>
      </c>
      <c r="R21" s="203" t="s">
        <v>40</v>
      </c>
      <c r="S21" s="203" t="s">
        <v>41</v>
      </c>
      <c r="T21" s="203" t="s">
        <v>42</v>
      </c>
      <c r="U21" s="203" t="s">
        <v>43</v>
      </c>
      <c r="V21" s="203" t="s">
        <v>44</v>
      </c>
      <c r="W21" s="203" t="s">
        <v>45</v>
      </c>
      <c r="X21" s="203" t="s">
        <v>46</v>
      </c>
      <c r="Y21" s="203" t="s">
        <v>47</v>
      </c>
      <c r="Z21" s="203" t="s">
        <v>48</v>
      </c>
      <c r="AA21" s="203" t="s">
        <v>49</v>
      </c>
      <c r="AB21" s="203" t="s">
        <v>50</v>
      </c>
      <c r="AC21" s="203" t="s">
        <v>8</v>
      </c>
      <c r="AD21" s="204" t="s">
        <v>385</v>
      </c>
      <c r="AE21" s="4"/>
      <c r="AF21" s="4"/>
    </row>
    <row r="22" spans="1:41" ht="32" customHeight="1">
      <c r="A22" s="539" t="s">
        <v>381</v>
      </c>
      <c r="B22" s="543"/>
      <c r="C22" s="186"/>
      <c r="D22" s="184"/>
      <c r="E22" s="184"/>
      <c r="F22" s="184"/>
      <c r="G22" s="184"/>
      <c r="H22" s="184"/>
      <c r="I22" s="184"/>
      <c r="J22" s="184"/>
      <c r="K22" s="184"/>
      <c r="L22" s="184"/>
      <c r="M22" s="184"/>
      <c r="N22" s="184"/>
      <c r="O22" s="184">
        <f>SUM(C22:N22)</f>
        <v>0</v>
      </c>
      <c r="P22" s="187"/>
      <c r="Q22" s="186">
        <v>122360000</v>
      </c>
      <c r="R22" s="180"/>
      <c r="S22" s="180"/>
      <c r="T22" s="180"/>
      <c r="U22" s="180"/>
      <c r="V22" s="180"/>
      <c r="W22" s="180"/>
      <c r="X22" s="180"/>
      <c r="Y22" s="180"/>
      <c r="Z22" s="180"/>
      <c r="AA22" s="180">
        <v>9660000</v>
      </c>
      <c r="AB22" s="184"/>
      <c r="AC22" s="184">
        <f>SUM(Q22:AB22)</f>
        <v>132020000</v>
      </c>
      <c r="AD22" s="191"/>
      <c r="AE22" s="4"/>
      <c r="AF22" s="4"/>
    </row>
    <row r="23" spans="1:41" ht="32" customHeight="1">
      <c r="A23" s="513" t="s">
        <v>382</v>
      </c>
      <c r="B23" s="503"/>
      <c r="C23" s="181"/>
      <c r="D23" s="180"/>
      <c r="E23" s="180"/>
      <c r="F23" s="180"/>
      <c r="G23" s="180"/>
      <c r="H23" s="180"/>
      <c r="I23" s="180"/>
      <c r="J23" s="180"/>
      <c r="K23" s="180"/>
      <c r="L23" s="180"/>
      <c r="M23" s="180"/>
      <c r="N23" s="180"/>
      <c r="O23" s="180">
        <f>SUM(C23:N23)</f>
        <v>0</v>
      </c>
      <c r="P23" s="200" t="str">
        <f>IFERROR(O23/(SUMIF(C23:N23,"&gt;0",C22:N22))," ")</f>
        <v xml:space="preserve"> </v>
      </c>
      <c r="Q23" s="186">
        <v>122360000</v>
      </c>
      <c r="R23" s="231"/>
      <c r="S23" s="231"/>
      <c r="T23" s="231"/>
      <c r="U23" s="231"/>
      <c r="V23" s="231"/>
      <c r="W23" s="231"/>
      <c r="X23" s="231"/>
      <c r="Y23" s="231"/>
      <c r="Z23" s="231"/>
      <c r="AA23" s="231"/>
      <c r="AB23" s="231"/>
      <c r="AC23" s="232">
        <f>SUM(Q23:AB23)</f>
        <v>122360000</v>
      </c>
      <c r="AD23" s="189">
        <f>IFERROR(AC23/(SUMIF(Q23:AB23,"&gt;0",Q22:AB22))," ")</f>
        <v>1</v>
      </c>
      <c r="AE23" s="4"/>
      <c r="AF23" s="4"/>
    </row>
    <row r="24" spans="1:41" ht="32" customHeight="1">
      <c r="A24" s="513" t="s">
        <v>383</v>
      </c>
      <c r="B24" s="503"/>
      <c r="C24" s="181"/>
      <c r="D24" s="180"/>
      <c r="E24" s="180"/>
      <c r="F24" s="180"/>
      <c r="G24" s="180"/>
      <c r="H24" s="180"/>
      <c r="I24" s="180"/>
      <c r="J24" s="180"/>
      <c r="K24" s="180"/>
      <c r="L24" s="180"/>
      <c r="M24" s="180"/>
      <c r="N24" s="180"/>
      <c r="O24" s="180">
        <f>SUM(C24:N24)</f>
        <v>0</v>
      </c>
      <c r="P24" s="185"/>
      <c r="Q24" s="181"/>
      <c r="R24" s="180">
        <v>1073333</v>
      </c>
      <c r="S24" s="180">
        <v>12880000</v>
      </c>
      <c r="T24" s="180">
        <v>12880000</v>
      </c>
      <c r="U24" s="180">
        <v>12880000</v>
      </c>
      <c r="V24" s="180">
        <v>12880000</v>
      </c>
      <c r="W24" s="180">
        <v>12880000</v>
      </c>
      <c r="X24" s="180">
        <v>12880000</v>
      </c>
      <c r="Y24" s="180">
        <v>12880000</v>
      </c>
      <c r="Z24" s="180">
        <v>12880000</v>
      </c>
      <c r="AA24" s="180">
        <v>12880000</v>
      </c>
      <c r="AB24" s="382">
        <v>15026667</v>
      </c>
      <c r="AC24" s="180">
        <f>SUM(Q24:AB24)</f>
        <v>132020000</v>
      </c>
      <c r="AD24" s="189"/>
      <c r="AE24" s="4"/>
      <c r="AF24" s="4"/>
    </row>
    <row r="25" spans="1:41" ht="32" customHeight="1" thickBot="1">
      <c r="A25" s="708" t="s">
        <v>384</v>
      </c>
      <c r="B25" s="709"/>
      <c r="C25" s="182"/>
      <c r="D25" s="183"/>
      <c r="E25" s="183"/>
      <c r="F25" s="183"/>
      <c r="G25" s="183"/>
      <c r="H25" s="183"/>
      <c r="I25" s="183"/>
      <c r="J25" s="183"/>
      <c r="K25" s="183"/>
      <c r="L25" s="183"/>
      <c r="M25" s="183"/>
      <c r="N25" s="183"/>
      <c r="O25" s="183">
        <f>SUM(C25:N25)</f>
        <v>0</v>
      </c>
      <c r="P25" s="188" t="str">
        <f>IFERROR(O25/(SUMIF(C25:N25,"&gt;0",C24:N24))," ")</f>
        <v xml:space="preserve"> </v>
      </c>
      <c r="Q25" s="182"/>
      <c r="R25" s="183">
        <v>858667</v>
      </c>
      <c r="S25" s="183">
        <v>12880000</v>
      </c>
      <c r="T25" s="300">
        <v>12880000</v>
      </c>
      <c r="U25" s="183">
        <v>12880000</v>
      </c>
      <c r="V25" s="183">
        <v>12880000</v>
      </c>
      <c r="W25" s="183">
        <v>12880000</v>
      </c>
      <c r="X25" s="183"/>
      <c r="Y25" s="183"/>
      <c r="Z25" s="183"/>
      <c r="AA25" s="183"/>
      <c r="AB25" s="183"/>
      <c r="AC25" s="183">
        <f>SUM(Q25:AB25)</f>
        <v>65258667</v>
      </c>
      <c r="AD25" s="190">
        <f>IFERROR(AC25/(SUMIF(Q25:AB25,"&gt;0",Q24:AB24))," ")</f>
        <v>0.99672132164098015</v>
      </c>
      <c r="AE25" s="4"/>
      <c r="AF25" s="4"/>
    </row>
    <row r="26" spans="1:41" ht="32" customHeight="1" thickBot="1">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79"/>
    </row>
    <row r="27" spans="1:41" ht="34" customHeight="1">
      <c r="A27" s="495" t="s">
        <v>76</v>
      </c>
      <c r="B27" s="496"/>
      <c r="C27" s="497"/>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8"/>
    </row>
    <row r="28" spans="1:41" ht="15" customHeight="1">
      <c r="A28" s="499" t="s">
        <v>189</v>
      </c>
      <c r="B28" s="501" t="s">
        <v>6</v>
      </c>
      <c r="C28" s="502"/>
      <c r="D28" s="503" t="s">
        <v>401</v>
      </c>
      <c r="E28" s="504"/>
      <c r="F28" s="504"/>
      <c r="G28" s="504"/>
      <c r="H28" s="504"/>
      <c r="I28" s="504"/>
      <c r="J28" s="504"/>
      <c r="K28" s="504"/>
      <c r="L28" s="504"/>
      <c r="M28" s="504"/>
      <c r="N28" s="504"/>
      <c r="O28" s="505"/>
      <c r="P28" s="488" t="s">
        <v>8</v>
      </c>
      <c r="Q28" s="488" t="s">
        <v>84</v>
      </c>
      <c r="R28" s="488"/>
      <c r="S28" s="488"/>
      <c r="T28" s="488"/>
      <c r="U28" s="488"/>
      <c r="V28" s="488"/>
      <c r="W28" s="488"/>
      <c r="X28" s="488"/>
      <c r="Y28" s="488"/>
      <c r="Z28" s="488"/>
      <c r="AA28" s="488"/>
      <c r="AB28" s="488"/>
      <c r="AC28" s="488"/>
      <c r="AD28" s="489"/>
    </row>
    <row r="29" spans="1:41" ht="27" customHeight="1">
      <c r="A29" s="500"/>
      <c r="B29" s="490"/>
      <c r="C29" s="492"/>
      <c r="D29" s="201" t="s">
        <v>39</v>
      </c>
      <c r="E29" s="201" t="s">
        <v>40</v>
      </c>
      <c r="F29" s="201" t="s">
        <v>41</v>
      </c>
      <c r="G29" s="201" t="s">
        <v>42</v>
      </c>
      <c r="H29" s="201" t="s">
        <v>43</v>
      </c>
      <c r="I29" s="201" t="s">
        <v>44</v>
      </c>
      <c r="J29" s="201" t="s">
        <v>45</v>
      </c>
      <c r="K29" s="201" t="s">
        <v>46</v>
      </c>
      <c r="L29" s="201" t="s">
        <v>47</v>
      </c>
      <c r="M29" s="201" t="s">
        <v>48</v>
      </c>
      <c r="N29" s="201" t="s">
        <v>49</v>
      </c>
      <c r="O29" s="201" t="s">
        <v>50</v>
      </c>
      <c r="P29" s="505"/>
      <c r="Q29" s="488"/>
      <c r="R29" s="488"/>
      <c r="S29" s="488"/>
      <c r="T29" s="488"/>
      <c r="U29" s="488"/>
      <c r="V29" s="488"/>
      <c r="W29" s="488"/>
      <c r="X29" s="488"/>
      <c r="Y29" s="488"/>
      <c r="Z29" s="488"/>
      <c r="AA29" s="488"/>
      <c r="AB29" s="488"/>
      <c r="AC29" s="488"/>
      <c r="AD29" s="489"/>
    </row>
    <row r="30" spans="1:41" ht="42" customHeight="1" thickBot="1">
      <c r="A30" s="88"/>
      <c r="B30" s="506"/>
      <c r="C30" s="507"/>
      <c r="D30" s="92"/>
      <c r="E30" s="92"/>
      <c r="F30" s="92">
        <v>19</v>
      </c>
      <c r="G30" s="92"/>
      <c r="H30" s="92"/>
      <c r="I30" s="92">
        <v>19</v>
      </c>
      <c r="J30" s="92"/>
      <c r="K30" s="92"/>
      <c r="L30" s="92">
        <v>19</v>
      </c>
      <c r="M30" s="92"/>
      <c r="N30" s="92">
        <v>19</v>
      </c>
      <c r="O30" s="92"/>
      <c r="P30" s="89">
        <v>19</v>
      </c>
      <c r="Q30" s="508"/>
      <c r="R30" s="508"/>
      <c r="S30" s="508"/>
      <c r="T30" s="508"/>
      <c r="U30" s="508"/>
      <c r="V30" s="508"/>
      <c r="W30" s="508"/>
      <c r="X30" s="508"/>
      <c r="Y30" s="508"/>
      <c r="Z30" s="508"/>
      <c r="AA30" s="508"/>
      <c r="AB30" s="508"/>
      <c r="AC30" s="508"/>
      <c r="AD30" s="509"/>
    </row>
    <row r="31" spans="1:41" ht="45" customHeight="1">
      <c r="A31" s="510" t="s">
        <v>292</v>
      </c>
      <c r="B31" s="511"/>
      <c r="C31" s="511"/>
      <c r="D31" s="511"/>
      <c r="E31" s="511"/>
      <c r="F31" s="511"/>
      <c r="G31" s="511"/>
      <c r="H31" s="511"/>
      <c r="I31" s="511"/>
      <c r="J31" s="511"/>
      <c r="K31" s="511"/>
      <c r="L31" s="511"/>
      <c r="M31" s="511"/>
      <c r="N31" s="511"/>
      <c r="O31" s="511"/>
      <c r="P31" s="511"/>
      <c r="Q31" s="511"/>
      <c r="R31" s="511"/>
      <c r="S31" s="511"/>
      <c r="T31" s="511"/>
      <c r="U31" s="511"/>
      <c r="V31" s="511"/>
      <c r="W31" s="511"/>
      <c r="X31" s="511"/>
      <c r="Y31" s="511"/>
      <c r="Z31" s="511"/>
      <c r="AA31" s="511"/>
      <c r="AB31" s="511"/>
      <c r="AC31" s="511"/>
      <c r="AD31" s="512"/>
    </row>
    <row r="32" spans="1:41" ht="23" customHeight="1">
      <c r="A32" s="513" t="s">
        <v>190</v>
      </c>
      <c r="B32" s="488" t="s">
        <v>62</v>
      </c>
      <c r="C32" s="488" t="s">
        <v>6</v>
      </c>
      <c r="D32" s="488" t="s">
        <v>60</v>
      </c>
      <c r="E32" s="488"/>
      <c r="F32" s="488"/>
      <c r="G32" s="488"/>
      <c r="H32" s="488"/>
      <c r="I32" s="488"/>
      <c r="J32" s="488"/>
      <c r="K32" s="488"/>
      <c r="L32" s="488"/>
      <c r="M32" s="488"/>
      <c r="N32" s="488"/>
      <c r="O32" s="488"/>
      <c r="P32" s="488"/>
      <c r="Q32" s="488" t="s">
        <v>85</v>
      </c>
      <c r="R32" s="488"/>
      <c r="S32" s="488"/>
      <c r="T32" s="488"/>
      <c r="U32" s="488"/>
      <c r="V32" s="488"/>
      <c r="W32" s="488"/>
      <c r="X32" s="488"/>
      <c r="Y32" s="488"/>
      <c r="Z32" s="488"/>
      <c r="AA32" s="488"/>
      <c r="AB32" s="488"/>
      <c r="AC32" s="488"/>
      <c r="AD32" s="489"/>
      <c r="AG32" s="90"/>
      <c r="AH32" s="90"/>
      <c r="AI32" s="90"/>
      <c r="AJ32" s="90"/>
      <c r="AK32" s="90"/>
      <c r="AL32" s="90"/>
      <c r="AM32" s="90"/>
      <c r="AN32" s="90"/>
      <c r="AO32" s="90"/>
    </row>
    <row r="33" spans="1:41" ht="23" customHeight="1">
      <c r="A33" s="513"/>
      <c r="B33" s="488"/>
      <c r="C33" s="514"/>
      <c r="D33" s="201" t="s">
        <v>39</v>
      </c>
      <c r="E33" s="201" t="s">
        <v>40</v>
      </c>
      <c r="F33" s="201" t="s">
        <v>41</v>
      </c>
      <c r="G33" s="201" t="s">
        <v>42</v>
      </c>
      <c r="H33" s="201" t="s">
        <v>43</v>
      </c>
      <c r="I33" s="201" t="s">
        <v>44</v>
      </c>
      <c r="J33" s="201" t="s">
        <v>45</v>
      </c>
      <c r="K33" s="201" t="s">
        <v>46</v>
      </c>
      <c r="L33" s="201" t="s">
        <v>47</v>
      </c>
      <c r="M33" s="201" t="s">
        <v>48</v>
      </c>
      <c r="N33" s="201" t="s">
        <v>49</v>
      </c>
      <c r="O33" s="201" t="s">
        <v>50</v>
      </c>
      <c r="P33" s="201" t="s">
        <v>8</v>
      </c>
      <c r="Q33" s="490" t="s">
        <v>80</v>
      </c>
      <c r="R33" s="491"/>
      <c r="S33" s="491"/>
      <c r="T33" s="491"/>
      <c r="U33" s="491"/>
      <c r="V33" s="492"/>
      <c r="W33" s="490" t="s">
        <v>81</v>
      </c>
      <c r="X33" s="491"/>
      <c r="Y33" s="491"/>
      <c r="Z33" s="492"/>
      <c r="AA33" s="490" t="s">
        <v>82</v>
      </c>
      <c r="AB33" s="491"/>
      <c r="AC33" s="491"/>
      <c r="AD33" s="520"/>
      <c r="AG33" s="90"/>
      <c r="AH33" s="90"/>
      <c r="AI33" s="90"/>
      <c r="AJ33" s="90"/>
      <c r="AK33" s="90"/>
      <c r="AL33" s="90"/>
      <c r="AM33" s="90"/>
      <c r="AN33" s="90"/>
      <c r="AO33" s="90"/>
    </row>
    <row r="34" spans="1:41" ht="86.25" customHeight="1" thickBot="1">
      <c r="A34" s="545" t="s">
        <v>422</v>
      </c>
      <c r="B34" s="209">
        <v>0.2</v>
      </c>
      <c r="C34" s="234">
        <v>19</v>
      </c>
      <c r="D34" s="92">
        <v>0</v>
      </c>
      <c r="E34" s="243"/>
      <c r="F34" s="244">
        <v>19</v>
      </c>
      <c r="G34" s="244"/>
      <c r="H34" s="244"/>
      <c r="I34" s="244">
        <v>19</v>
      </c>
      <c r="J34" s="244"/>
      <c r="K34" s="244"/>
      <c r="L34" s="244">
        <v>19</v>
      </c>
      <c r="M34" s="244"/>
      <c r="N34" s="244">
        <v>19</v>
      </c>
      <c r="O34" s="92"/>
      <c r="P34" s="244">
        <v>19</v>
      </c>
      <c r="Q34" s="562" t="s">
        <v>518</v>
      </c>
      <c r="R34" s="563"/>
      <c r="S34" s="563"/>
      <c r="T34" s="563"/>
      <c r="U34" s="563"/>
      <c r="V34" s="564"/>
      <c r="W34" s="562"/>
      <c r="X34" s="563"/>
      <c r="Y34" s="563"/>
      <c r="Z34" s="564"/>
      <c r="AA34" s="568" t="s">
        <v>519</v>
      </c>
      <c r="AB34" s="569"/>
      <c r="AC34" s="569"/>
      <c r="AD34" s="570"/>
      <c r="AG34" s="90"/>
      <c r="AH34" s="90"/>
      <c r="AI34" s="90"/>
      <c r="AJ34" s="90"/>
      <c r="AK34" s="90"/>
      <c r="AL34" s="90"/>
      <c r="AM34" s="90"/>
      <c r="AN34" s="90"/>
      <c r="AO34" s="90"/>
    </row>
    <row r="35" spans="1:41" ht="159.75" customHeight="1" thickBot="1">
      <c r="A35" s="546"/>
      <c r="B35" s="209">
        <f>AA18</f>
        <v>0</v>
      </c>
      <c r="C35" s="94" t="s">
        <v>10</v>
      </c>
      <c r="D35" s="245">
        <v>0</v>
      </c>
      <c r="E35" s="241">
        <v>1</v>
      </c>
      <c r="F35" s="241">
        <v>11</v>
      </c>
      <c r="G35" s="241">
        <v>11</v>
      </c>
      <c r="H35" s="241">
        <v>9</v>
      </c>
      <c r="I35" s="241">
        <v>16</v>
      </c>
      <c r="J35" s="241">
        <v>9</v>
      </c>
      <c r="K35" s="96"/>
      <c r="L35" s="96"/>
      <c r="M35" s="96"/>
      <c r="N35" s="96"/>
      <c r="O35" s="96"/>
      <c r="P35" s="230">
        <v>19</v>
      </c>
      <c r="Q35" s="565"/>
      <c r="R35" s="566"/>
      <c r="S35" s="566"/>
      <c r="T35" s="566"/>
      <c r="U35" s="566"/>
      <c r="V35" s="567"/>
      <c r="W35" s="565"/>
      <c r="X35" s="566"/>
      <c r="Y35" s="566"/>
      <c r="Z35" s="567"/>
      <c r="AA35" s="571"/>
      <c r="AB35" s="572"/>
      <c r="AC35" s="572"/>
      <c r="AD35" s="573"/>
      <c r="AE35" s="50"/>
      <c r="AF35" s="97"/>
      <c r="AG35" s="90"/>
      <c r="AH35" s="90"/>
      <c r="AI35" s="90"/>
      <c r="AJ35" s="90"/>
      <c r="AK35" s="90"/>
      <c r="AL35" s="90"/>
      <c r="AM35" s="90"/>
      <c r="AN35" s="90"/>
      <c r="AO35" s="90"/>
    </row>
    <row r="36" spans="1:41" ht="26" customHeight="1">
      <c r="A36" s="539" t="s">
        <v>191</v>
      </c>
      <c r="B36" s="540" t="s">
        <v>61</v>
      </c>
      <c r="C36" s="542" t="s">
        <v>11</v>
      </c>
      <c r="D36" s="542"/>
      <c r="E36" s="542"/>
      <c r="F36" s="542"/>
      <c r="G36" s="542"/>
      <c r="H36" s="542"/>
      <c r="I36" s="542"/>
      <c r="J36" s="542"/>
      <c r="K36" s="542"/>
      <c r="L36" s="542"/>
      <c r="M36" s="542"/>
      <c r="N36" s="542"/>
      <c r="O36" s="542"/>
      <c r="P36" s="542"/>
      <c r="Q36" s="543" t="s">
        <v>78</v>
      </c>
      <c r="R36" s="544"/>
      <c r="S36" s="544"/>
      <c r="T36" s="544"/>
      <c r="U36" s="544"/>
      <c r="V36" s="544"/>
      <c r="W36" s="544"/>
      <c r="X36" s="544"/>
      <c r="Y36" s="544"/>
      <c r="Z36" s="544"/>
      <c r="AA36" s="544"/>
      <c r="AB36" s="544"/>
      <c r="AC36" s="544"/>
      <c r="AD36" s="485"/>
      <c r="AG36" s="90"/>
      <c r="AH36" s="90"/>
      <c r="AI36" s="90"/>
      <c r="AJ36" s="90"/>
      <c r="AK36" s="90"/>
      <c r="AL36" s="90"/>
      <c r="AM36" s="90"/>
      <c r="AN36" s="90"/>
      <c r="AO36" s="90"/>
    </row>
    <row r="37" spans="1:41" ht="58.5" customHeight="1">
      <c r="A37" s="513"/>
      <c r="B37" s="541"/>
      <c r="C37" s="239" t="s">
        <v>12</v>
      </c>
      <c r="D37" s="239" t="s">
        <v>36</v>
      </c>
      <c r="E37" s="239" t="s">
        <v>37</v>
      </c>
      <c r="F37" s="239" t="s">
        <v>38</v>
      </c>
      <c r="G37" s="239" t="s">
        <v>51</v>
      </c>
      <c r="H37" s="239" t="s">
        <v>52</v>
      </c>
      <c r="I37" s="239" t="s">
        <v>53</v>
      </c>
      <c r="J37" s="239" t="s">
        <v>54</v>
      </c>
      <c r="K37" s="239" t="s">
        <v>55</v>
      </c>
      <c r="L37" s="239" t="s">
        <v>56</v>
      </c>
      <c r="M37" s="239" t="s">
        <v>57</v>
      </c>
      <c r="N37" s="239" t="s">
        <v>58</v>
      </c>
      <c r="O37" s="239" t="s">
        <v>59</v>
      </c>
      <c r="P37" s="239" t="s">
        <v>63</v>
      </c>
      <c r="Q37" s="503" t="s">
        <v>83</v>
      </c>
      <c r="R37" s="504"/>
      <c r="S37" s="504"/>
      <c r="T37" s="504"/>
      <c r="U37" s="504"/>
      <c r="V37" s="504"/>
      <c r="W37" s="504"/>
      <c r="X37" s="504"/>
      <c r="Y37" s="504"/>
      <c r="Z37" s="504"/>
      <c r="AA37" s="504"/>
      <c r="AB37" s="504"/>
      <c r="AC37" s="504"/>
      <c r="AD37" s="487"/>
      <c r="AG37" s="98"/>
      <c r="AH37" s="98"/>
      <c r="AI37" s="98"/>
      <c r="AJ37" s="98"/>
      <c r="AK37" s="98"/>
      <c r="AL37" s="98"/>
      <c r="AM37" s="98"/>
      <c r="AN37" s="98"/>
      <c r="AO37" s="98"/>
    </row>
    <row r="38" spans="1:41" ht="56" customHeight="1">
      <c r="A38" s="580" t="s">
        <v>423</v>
      </c>
      <c r="B38" s="517" t="s">
        <v>424</v>
      </c>
      <c r="C38" s="210" t="s">
        <v>9</v>
      </c>
      <c r="D38" s="211">
        <v>0</v>
      </c>
      <c r="E38" s="211">
        <v>0.1</v>
      </c>
      <c r="F38" s="211">
        <v>0.11</v>
      </c>
      <c r="G38" s="211">
        <v>0.09</v>
      </c>
      <c r="H38" s="211">
        <v>0.11</v>
      </c>
      <c r="I38" s="211">
        <v>0.11</v>
      </c>
      <c r="J38" s="211">
        <v>0.11</v>
      </c>
      <c r="K38" s="211">
        <v>0.11</v>
      </c>
      <c r="L38" s="211">
        <v>0.11</v>
      </c>
      <c r="M38" s="211">
        <v>0.11</v>
      </c>
      <c r="N38" s="211">
        <v>0.04</v>
      </c>
      <c r="O38" s="211"/>
      <c r="P38" s="212">
        <f>SUM(D38:O38)</f>
        <v>1</v>
      </c>
      <c r="Q38" s="710" t="s">
        <v>537</v>
      </c>
      <c r="R38" s="711"/>
      <c r="S38" s="711"/>
      <c r="T38" s="711"/>
      <c r="U38" s="711"/>
      <c r="V38" s="711"/>
      <c r="W38" s="711"/>
      <c r="X38" s="711"/>
      <c r="Y38" s="711"/>
      <c r="Z38" s="711"/>
      <c r="AA38" s="711"/>
      <c r="AB38" s="711"/>
      <c r="AC38" s="711"/>
      <c r="AD38" s="712"/>
      <c r="AE38" s="101"/>
      <c r="AG38" s="102"/>
      <c r="AH38" s="102"/>
      <c r="AI38" s="102"/>
      <c r="AJ38" s="102"/>
      <c r="AK38" s="102"/>
      <c r="AL38" s="102"/>
      <c r="AM38" s="102"/>
      <c r="AN38" s="102"/>
      <c r="AO38" s="102"/>
    </row>
    <row r="39" spans="1:41" ht="91.5" customHeight="1">
      <c r="A39" s="580"/>
      <c r="B39" s="518"/>
      <c r="C39" s="213" t="s">
        <v>10</v>
      </c>
      <c r="D39" s="1"/>
      <c r="E39" s="1">
        <v>0.1</v>
      </c>
      <c r="F39" s="1">
        <v>0.11</v>
      </c>
      <c r="G39" s="1">
        <v>0.09</v>
      </c>
      <c r="H39" s="1">
        <v>0.11</v>
      </c>
      <c r="I39" s="1">
        <v>0.11</v>
      </c>
      <c r="J39" s="1">
        <v>0.11</v>
      </c>
      <c r="K39" s="1"/>
      <c r="L39" s="1"/>
      <c r="M39" s="214"/>
      <c r="N39" s="214"/>
      <c r="O39" s="215"/>
      <c r="P39" s="1">
        <f>SUM(D39:O39)</f>
        <v>0.63</v>
      </c>
      <c r="Q39" s="713"/>
      <c r="R39" s="714"/>
      <c r="S39" s="714"/>
      <c r="T39" s="714"/>
      <c r="U39" s="714"/>
      <c r="V39" s="714"/>
      <c r="W39" s="714"/>
      <c r="X39" s="714"/>
      <c r="Y39" s="714"/>
      <c r="Z39" s="714"/>
      <c r="AA39" s="714"/>
      <c r="AB39" s="714"/>
      <c r="AC39" s="714"/>
      <c r="AD39" s="715"/>
      <c r="AE39" s="101"/>
    </row>
    <row r="40" spans="1:41" ht="28.5" customHeight="1">
      <c r="A40" s="580" t="s">
        <v>497</v>
      </c>
      <c r="B40" s="517" t="s">
        <v>424</v>
      </c>
      <c r="C40" s="211">
        <v>0</v>
      </c>
      <c r="D40" s="211">
        <v>0</v>
      </c>
      <c r="E40" s="211">
        <v>0.1</v>
      </c>
      <c r="F40" s="211">
        <v>0.1</v>
      </c>
      <c r="G40" s="211">
        <v>0.1</v>
      </c>
      <c r="H40" s="211">
        <v>0.1</v>
      </c>
      <c r="I40" s="211">
        <v>0.1</v>
      </c>
      <c r="J40" s="211">
        <v>0.1</v>
      </c>
      <c r="K40" s="211">
        <v>0.1</v>
      </c>
      <c r="L40" s="211">
        <v>0.1</v>
      </c>
      <c r="M40" s="211">
        <v>0.1</v>
      </c>
      <c r="N40" s="211">
        <v>0.1</v>
      </c>
      <c r="O40" s="107"/>
      <c r="P40" s="212">
        <f>SUM(D40:O40)</f>
        <v>0.99999999999999989</v>
      </c>
      <c r="Q40" s="716" t="s">
        <v>506</v>
      </c>
      <c r="R40" s="716"/>
      <c r="S40" s="716"/>
      <c r="T40" s="716"/>
      <c r="U40" s="716"/>
      <c r="V40" s="716"/>
      <c r="W40" s="716"/>
      <c r="X40" s="716"/>
      <c r="Y40" s="716"/>
      <c r="Z40" s="716"/>
      <c r="AA40" s="716"/>
      <c r="AB40" s="716"/>
      <c r="AC40" s="716"/>
      <c r="AD40" s="716"/>
      <c r="AE40" s="101"/>
    </row>
    <row r="41" spans="1:41" ht="63.75" customHeight="1">
      <c r="A41" s="580"/>
      <c r="B41" s="518"/>
      <c r="C41" s="213" t="s">
        <v>10</v>
      </c>
      <c r="D41" s="104"/>
      <c r="E41" s="104">
        <v>0.1</v>
      </c>
      <c r="F41" s="104">
        <v>0.1</v>
      </c>
      <c r="G41" s="104">
        <v>0.1</v>
      </c>
      <c r="H41" s="104">
        <v>0.08</v>
      </c>
      <c r="I41" s="104">
        <v>0.1</v>
      </c>
      <c r="J41" s="104">
        <v>0.08</v>
      </c>
      <c r="K41" s="104"/>
      <c r="L41" s="108"/>
      <c r="M41" s="108"/>
      <c r="N41" s="108"/>
      <c r="O41" s="108"/>
      <c r="P41" s="1">
        <f>SUM(D41:O41)</f>
        <v>0.56000000000000005</v>
      </c>
      <c r="Q41" s="716"/>
      <c r="R41" s="716"/>
      <c r="S41" s="716"/>
      <c r="T41" s="716"/>
      <c r="U41" s="716"/>
      <c r="V41" s="716"/>
      <c r="W41" s="716"/>
      <c r="X41" s="716"/>
      <c r="Y41" s="716"/>
      <c r="Z41" s="716"/>
      <c r="AA41" s="716"/>
      <c r="AB41" s="716"/>
      <c r="AC41" s="716"/>
      <c r="AD41" s="716"/>
      <c r="AE41" s="101"/>
    </row>
    <row r="42" spans="1:41">
      <c r="A42" s="52" t="s">
        <v>294</v>
      </c>
    </row>
  </sheetData>
  <mergeCells count="73">
    <mergeCell ref="A38:A39"/>
    <mergeCell ref="B38:B39"/>
    <mergeCell ref="Q38:AD39"/>
    <mergeCell ref="A40:A41"/>
    <mergeCell ref="B40:B41"/>
    <mergeCell ref="Q40:AD41"/>
    <mergeCell ref="Q34:V35"/>
    <mergeCell ref="W34:Z35"/>
    <mergeCell ref="AA34:AD35"/>
    <mergeCell ref="A36:A37"/>
    <mergeCell ref="B36:B37"/>
    <mergeCell ref="C36:P36"/>
    <mergeCell ref="Q36:AD36"/>
    <mergeCell ref="Q37:AD37"/>
    <mergeCell ref="A34:A35"/>
    <mergeCell ref="B30:C30"/>
    <mergeCell ref="Q30:AD30"/>
    <mergeCell ref="A31:AD31"/>
    <mergeCell ref="A32:A33"/>
    <mergeCell ref="B32:B33"/>
    <mergeCell ref="C32:C33"/>
    <mergeCell ref="D32:P32"/>
    <mergeCell ref="Q32:AD32"/>
    <mergeCell ref="Q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O7:P7"/>
    <mergeCell ref="AB1:AD1"/>
    <mergeCell ref="B2:AA2"/>
    <mergeCell ref="AB2:AD2"/>
    <mergeCell ref="B3:AA4"/>
    <mergeCell ref="AB3:AD3"/>
    <mergeCell ref="AB4:AD4"/>
    <mergeCell ref="A1:A4"/>
    <mergeCell ref="B1:AA1"/>
    <mergeCell ref="O9:P9"/>
    <mergeCell ref="M8:N8"/>
    <mergeCell ref="O8:P8"/>
    <mergeCell ref="M9:N9"/>
  </mergeCells>
  <dataValidations count="3">
    <dataValidation type="list" allowBlank="1" showInputMessage="1" showErrorMessage="1" sqref="C7:C9" xr:uid="{00000000-0002-0000-03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textLength" operator="lessThanOrEqual" allowBlank="1" showInputMessage="1" showErrorMessage="1" errorTitle="Máximo 2.000 caracteres" error="Máximo 2.000 caracteres" sqref="Q38:AD41 AA34 Q34 W34" xr:uid="{00000000-0002-0000-0300-000002000000}">
      <formula1>2000</formula1>
    </dataValidation>
  </dataValidations>
  <pageMargins left="0.25" right="0.25" top="0.75" bottom="0.75" header="0.3" footer="0.3"/>
  <pageSetup scale="20"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V44"/>
  <sheetViews>
    <sheetView showGridLines="0" topLeftCell="O31" zoomScale="70" zoomScaleNormal="70" workbookViewId="0">
      <selection activeCell="Q36" sqref="Q36:AD36"/>
    </sheetView>
  </sheetViews>
  <sheetFormatPr baseColWidth="10" defaultColWidth="10.83203125" defaultRowHeight="15"/>
  <cols>
    <col min="1" max="1" width="38.5" style="52" customWidth="1"/>
    <col min="2" max="2" width="15.5" style="52" customWidth="1"/>
    <col min="3" max="14" width="20.5" style="52" customWidth="1"/>
    <col min="15" max="15" width="16.1640625" style="52" customWidth="1"/>
    <col min="16" max="27" width="18.1640625" style="52" customWidth="1"/>
    <col min="28" max="28" width="22.5" style="52" customWidth="1"/>
    <col min="29" max="29" width="19" style="52" customWidth="1"/>
    <col min="30" max="30" width="19.5" style="52" customWidth="1"/>
    <col min="31" max="31" width="6.5" style="51" bestFit="1" customWidth="1"/>
    <col min="32" max="32" width="22.83203125" style="52" customWidth="1"/>
    <col min="33" max="33" width="18.5" style="52" bestFit="1" customWidth="1"/>
    <col min="34" max="34" width="8.5" style="52" customWidth="1"/>
    <col min="35" max="35" width="18.5" style="52" bestFit="1" customWidth="1"/>
    <col min="36" max="36" width="5.5" style="52" customWidth="1"/>
    <col min="37" max="37" width="18.5" style="52" bestFit="1" customWidth="1"/>
    <col min="38" max="38" width="4.5" style="52" customWidth="1"/>
    <col min="39" max="39" width="23" style="52" bestFit="1" customWidth="1"/>
    <col min="40" max="40" width="10.83203125" style="52"/>
    <col min="41" max="41" width="18.5" style="52" bestFit="1" customWidth="1"/>
    <col min="42" max="42" width="16.1640625" style="52" customWidth="1"/>
    <col min="43" max="16384" width="10.83203125" style="52"/>
  </cols>
  <sheetData>
    <row r="1" spans="1:48" ht="32.25" customHeight="1">
      <c r="A1" s="419"/>
      <c r="B1" s="422" t="s">
        <v>16</v>
      </c>
      <c r="C1" s="423"/>
      <c r="D1" s="423"/>
      <c r="E1" s="423"/>
      <c r="F1" s="423"/>
      <c r="G1" s="423"/>
      <c r="H1" s="423"/>
      <c r="I1" s="423"/>
      <c r="J1" s="423"/>
      <c r="K1" s="423"/>
      <c r="L1" s="423"/>
      <c r="M1" s="423"/>
      <c r="N1" s="423"/>
      <c r="O1" s="423"/>
      <c r="P1" s="423"/>
      <c r="Q1" s="423"/>
      <c r="R1" s="423"/>
      <c r="S1" s="423"/>
      <c r="T1" s="423"/>
      <c r="U1" s="423"/>
      <c r="V1" s="423"/>
      <c r="W1" s="423"/>
      <c r="X1" s="423"/>
      <c r="Y1" s="423"/>
      <c r="Z1" s="423"/>
      <c r="AA1" s="424"/>
      <c r="AB1" s="435" t="s">
        <v>18</v>
      </c>
      <c r="AC1" s="436"/>
      <c r="AD1" s="437"/>
    </row>
    <row r="2" spans="1:48" ht="30.75" customHeight="1">
      <c r="A2" s="420"/>
      <c r="B2" s="438" t="s">
        <v>17</v>
      </c>
      <c r="C2" s="439"/>
      <c r="D2" s="439"/>
      <c r="E2" s="439"/>
      <c r="F2" s="439"/>
      <c r="G2" s="439"/>
      <c r="H2" s="439"/>
      <c r="I2" s="439"/>
      <c r="J2" s="439"/>
      <c r="K2" s="439"/>
      <c r="L2" s="439"/>
      <c r="M2" s="439"/>
      <c r="N2" s="439"/>
      <c r="O2" s="439"/>
      <c r="P2" s="439"/>
      <c r="Q2" s="439"/>
      <c r="R2" s="439"/>
      <c r="S2" s="439"/>
      <c r="T2" s="439"/>
      <c r="U2" s="439"/>
      <c r="V2" s="439"/>
      <c r="W2" s="439"/>
      <c r="X2" s="439"/>
      <c r="Y2" s="439"/>
      <c r="Z2" s="439"/>
      <c r="AA2" s="440"/>
      <c r="AB2" s="441" t="s">
        <v>404</v>
      </c>
      <c r="AC2" s="442"/>
      <c r="AD2" s="443"/>
    </row>
    <row r="3" spans="1:48" ht="24" customHeight="1">
      <c r="A3" s="420"/>
      <c r="B3" s="444" t="s">
        <v>295</v>
      </c>
      <c r="C3" s="445"/>
      <c r="D3" s="445"/>
      <c r="E3" s="445"/>
      <c r="F3" s="445"/>
      <c r="G3" s="445"/>
      <c r="H3" s="445"/>
      <c r="I3" s="445"/>
      <c r="J3" s="445"/>
      <c r="K3" s="445"/>
      <c r="L3" s="445"/>
      <c r="M3" s="445"/>
      <c r="N3" s="445"/>
      <c r="O3" s="445"/>
      <c r="P3" s="445"/>
      <c r="Q3" s="445"/>
      <c r="R3" s="445"/>
      <c r="S3" s="445"/>
      <c r="T3" s="445"/>
      <c r="U3" s="445"/>
      <c r="V3" s="445"/>
      <c r="W3" s="445"/>
      <c r="X3" s="445"/>
      <c r="Y3" s="445"/>
      <c r="Z3" s="445"/>
      <c r="AA3" s="446"/>
      <c r="AB3" s="441" t="s">
        <v>403</v>
      </c>
      <c r="AC3" s="442"/>
      <c r="AD3" s="443"/>
    </row>
    <row r="4" spans="1:48" ht="22" customHeight="1" thickBot="1">
      <c r="A4" s="421"/>
      <c r="B4" s="447"/>
      <c r="C4" s="448"/>
      <c r="D4" s="448"/>
      <c r="E4" s="448"/>
      <c r="F4" s="448"/>
      <c r="G4" s="448"/>
      <c r="H4" s="448"/>
      <c r="I4" s="448"/>
      <c r="J4" s="448"/>
      <c r="K4" s="448"/>
      <c r="L4" s="448"/>
      <c r="M4" s="448"/>
      <c r="N4" s="448"/>
      <c r="O4" s="448"/>
      <c r="P4" s="448"/>
      <c r="Q4" s="448"/>
      <c r="R4" s="448"/>
      <c r="S4" s="448"/>
      <c r="T4" s="448"/>
      <c r="U4" s="448"/>
      <c r="V4" s="448"/>
      <c r="W4" s="448"/>
      <c r="X4" s="448"/>
      <c r="Y4" s="448"/>
      <c r="Z4" s="448"/>
      <c r="AA4" s="449"/>
      <c r="AB4" s="450" t="s">
        <v>176</v>
      </c>
      <c r="AC4" s="451"/>
      <c r="AD4" s="452"/>
    </row>
    <row r="5" spans="1:48" ht="9" customHeight="1" thickBot="1">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48" ht="9" customHeight="1" thickBot="1">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48" ht="15" customHeight="1">
      <c r="A7" s="399" t="s">
        <v>293</v>
      </c>
      <c r="B7" s="400"/>
      <c r="C7" s="717" t="s">
        <v>45</v>
      </c>
      <c r="D7" s="384" t="s">
        <v>71</v>
      </c>
      <c r="E7" s="408"/>
      <c r="F7" s="408"/>
      <c r="G7" s="408"/>
      <c r="H7" s="385"/>
      <c r="I7" s="411">
        <v>44778</v>
      </c>
      <c r="J7" s="412"/>
      <c r="K7" s="384" t="s">
        <v>67</v>
      </c>
      <c r="L7" s="385"/>
      <c r="M7" s="417" t="s">
        <v>70</v>
      </c>
      <c r="N7" s="418"/>
      <c r="O7" s="433"/>
      <c r="P7" s="434"/>
      <c r="Q7" s="56"/>
      <c r="R7" s="56"/>
      <c r="S7" s="56"/>
      <c r="T7" s="56"/>
      <c r="U7" s="56"/>
      <c r="V7" s="56"/>
      <c r="W7" s="56"/>
      <c r="X7" s="56"/>
      <c r="Y7" s="56"/>
      <c r="Z7" s="57"/>
      <c r="AA7" s="56"/>
      <c r="AB7" s="56"/>
      <c r="AC7" s="62"/>
      <c r="AD7" s="63"/>
    </row>
    <row r="8" spans="1:48" ht="15" customHeight="1">
      <c r="A8" s="401"/>
      <c r="B8" s="402"/>
      <c r="C8" s="718"/>
      <c r="D8" s="386"/>
      <c r="E8" s="409"/>
      <c r="F8" s="409"/>
      <c r="G8" s="409"/>
      <c r="H8" s="387"/>
      <c r="I8" s="413"/>
      <c r="J8" s="414"/>
      <c r="K8" s="386"/>
      <c r="L8" s="387"/>
      <c r="M8" s="425" t="s">
        <v>68</v>
      </c>
      <c r="N8" s="426"/>
      <c r="O8" s="427"/>
      <c r="P8" s="428"/>
      <c r="Q8" s="56"/>
      <c r="R8" s="56"/>
      <c r="S8" s="56"/>
      <c r="T8" s="56"/>
      <c r="U8" s="56"/>
      <c r="V8" s="56"/>
      <c r="W8" s="56"/>
      <c r="X8" s="56"/>
      <c r="Y8" s="56"/>
      <c r="Z8" s="57"/>
      <c r="AA8" s="56"/>
      <c r="AB8" s="56"/>
      <c r="AC8" s="62"/>
      <c r="AD8" s="63"/>
    </row>
    <row r="9" spans="1:48" ht="15.75" customHeight="1" thickBot="1">
      <c r="A9" s="403"/>
      <c r="B9" s="404"/>
      <c r="C9" s="719"/>
      <c r="D9" s="388"/>
      <c r="E9" s="410"/>
      <c r="F9" s="410"/>
      <c r="G9" s="410"/>
      <c r="H9" s="389"/>
      <c r="I9" s="415"/>
      <c r="J9" s="416"/>
      <c r="K9" s="388"/>
      <c r="L9" s="389"/>
      <c r="M9" s="429" t="s">
        <v>69</v>
      </c>
      <c r="N9" s="430"/>
      <c r="O9" s="551" t="s">
        <v>478</v>
      </c>
      <c r="P9" s="552"/>
      <c r="Q9" s="56"/>
      <c r="R9" s="56"/>
      <c r="S9" s="56"/>
      <c r="T9" s="56"/>
      <c r="U9" s="56"/>
      <c r="V9" s="56"/>
      <c r="W9" s="56"/>
      <c r="X9" s="56"/>
      <c r="Y9" s="56"/>
      <c r="Z9" s="57"/>
      <c r="AA9" s="56"/>
      <c r="AB9" s="56"/>
      <c r="AC9" s="62"/>
      <c r="AD9" s="63"/>
    </row>
    <row r="10" spans="1:48" s="178" customFormat="1" ht="15" customHeight="1" thickBot="1">
      <c r="A10" s="174"/>
      <c r="B10" s="175"/>
      <c r="C10" s="175"/>
      <c r="D10" s="67"/>
      <c r="E10" s="67"/>
      <c r="F10" s="67"/>
      <c r="G10" s="67"/>
      <c r="H10" s="67"/>
      <c r="I10" s="171"/>
      <c r="J10" s="171"/>
      <c r="K10" s="67"/>
      <c r="L10" s="67"/>
      <c r="M10" s="172"/>
      <c r="N10" s="172"/>
      <c r="O10" s="173"/>
      <c r="P10" s="173"/>
      <c r="Q10" s="175"/>
      <c r="R10" s="175"/>
      <c r="S10" s="175"/>
      <c r="T10" s="175"/>
      <c r="U10" s="175"/>
      <c r="V10" s="175"/>
      <c r="W10" s="175"/>
      <c r="X10" s="175"/>
      <c r="Y10" s="175"/>
      <c r="Z10" s="176"/>
      <c r="AA10" s="175"/>
      <c r="AB10" s="175"/>
      <c r="AC10" s="177"/>
      <c r="AD10" s="179"/>
    </row>
    <row r="11" spans="1:48" ht="15" customHeight="1">
      <c r="A11" s="384" t="s">
        <v>0</v>
      </c>
      <c r="B11" s="385"/>
      <c r="C11" s="390" t="s">
        <v>141</v>
      </c>
      <c r="D11" s="391"/>
      <c r="E11" s="391"/>
      <c r="F11" s="391"/>
      <c r="G11" s="391"/>
      <c r="H11" s="391"/>
      <c r="I11" s="391"/>
      <c r="J11" s="391"/>
      <c r="K11" s="391"/>
      <c r="L11" s="391"/>
      <c r="M11" s="391"/>
      <c r="N11" s="391"/>
      <c r="O11" s="391"/>
      <c r="P11" s="391"/>
      <c r="Q11" s="391"/>
      <c r="R11" s="391"/>
      <c r="S11" s="391"/>
      <c r="T11" s="391"/>
      <c r="U11" s="391"/>
      <c r="V11" s="391"/>
      <c r="W11" s="391"/>
      <c r="X11" s="391"/>
      <c r="Y11" s="391"/>
      <c r="Z11" s="391"/>
      <c r="AA11" s="391"/>
      <c r="AB11" s="391"/>
      <c r="AC11" s="391"/>
      <c r="AD11" s="392"/>
    </row>
    <row r="12" spans="1:48" ht="15" customHeight="1">
      <c r="A12" s="386"/>
      <c r="B12" s="387"/>
      <c r="C12" s="393"/>
      <c r="D12" s="394"/>
      <c r="E12" s="394"/>
      <c r="F12" s="394"/>
      <c r="G12" s="394"/>
      <c r="H12" s="394"/>
      <c r="I12" s="394"/>
      <c r="J12" s="394"/>
      <c r="K12" s="394"/>
      <c r="L12" s="394"/>
      <c r="M12" s="394"/>
      <c r="N12" s="394"/>
      <c r="O12" s="394"/>
      <c r="P12" s="394"/>
      <c r="Q12" s="394"/>
      <c r="R12" s="394"/>
      <c r="S12" s="394"/>
      <c r="T12" s="394"/>
      <c r="U12" s="394"/>
      <c r="V12" s="394"/>
      <c r="W12" s="394"/>
      <c r="X12" s="394"/>
      <c r="Y12" s="394"/>
      <c r="Z12" s="394"/>
      <c r="AA12" s="394"/>
      <c r="AB12" s="394"/>
      <c r="AC12" s="394"/>
      <c r="AD12" s="395"/>
    </row>
    <row r="13" spans="1:48" ht="15" customHeight="1" thickBot="1">
      <c r="A13" s="388"/>
      <c r="B13" s="389"/>
      <c r="C13" s="396"/>
      <c r="D13" s="397"/>
      <c r="E13" s="397"/>
      <c r="F13" s="397"/>
      <c r="G13" s="397"/>
      <c r="H13" s="397"/>
      <c r="I13" s="397"/>
      <c r="J13" s="397"/>
      <c r="K13" s="397"/>
      <c r="L13" s="397"/>
      <c r="M13" s="397"/>
      <c r="N13" s="397"/>
      <c r="O13" s="397"/>
      <c r="P13" s="397"/>
      <c r="Q13" s="397"/>
      <c r="R13" s="397"/>
      <c r="S13" s="397"/>
      <c r="T13" s="397"/>
      <c r="U13" s="397"/>
      <c r="V13" s="397"/>
      <c r="W13" s="397"/>
      <c r="X13" s="397"/>
      <c r="Y13" s="397"/>
      <c r="Z13" s="397"/>
      <c r="AA13" s="397"/>
      <c r="AB13" s="397"/>
      <c r="AC13" s="397"/>
      <c r="AD13" s="398"/>
      <c r="AV13" s="367" t="s">
        <v>513</v>
      </c>
    </row>
    <row r="14" spans="1:48" ht="9" customHeight="1" thickBot="1">
      <c r="A14" s="69"/>
      <c r="B14" s="70"/>
      <c r="C14" s="71"/>
      <c r="D14" s="71"/>
      <c r="E14" s="71"/>
      <c r="F14" s="71"/>
      <c r="G14" s="71"/>
      <c r="H14" s="71"/>
      <c r="I14" s="71"/>
      <c r="J14" s="71"/>
      <c r="K14" s="71"/>
      <c r="L14" s="71"/>
      <c r="M14" s="72"/>
      <c r="N14" s="72"/>
      <c r="O14" s="72"/>
      <c r="P14" s="72"/>
      <c r="Q14" s="72"/>
      <c r="R14" s="73"/>
      <c r="S14" s="73"/>
      <c r="T14" s="73"/>
      <c r="U14" s="73"/>
      <c r="V14" s="73"/>
      <c r="W14" s="73"/>
      <c r="X14" s="73"/>
      <c r="Y14" s="67"/>
      <c r="Z14" s="67"/>
      <c r="AA14" s="67"/>
      <c r="AB14" s="67"/>
      <c r="AC14" s="67"/>
      <c r="AD14" s="68"/>
    </row>
    <row r="15" spans="1:48" ht="39" customHeight="1" thickBot="1">
      <c r="A15" s="457" t="s">
        <v>77</v>
      </c>
      <c r="B15" s="458"/>
      <c r="C15" s="469" t="s">
        <v>408</v>
      </c>
      <c r="D15" s="470"/>
      <c r="E15" s="470"/>
      <c r="F15" s="470"/>
      <c r="G15" s="470"/>
      <c r="H15" s="470"/>
      <c r="I15" s="470"/>
      <c r="J15" s="470"/>
      <c r="K15" s="471"/>
      <c r="L15" s="472" t="s">
        <v>73</v>
      </c>
      <c r="M15" s="473"/>
      <c r="N15" s="473"/>
      <c r="O15" s="473"/>
      <c r="P15" s="473"/>
      <c r="Q15" s="474"/>
      <c r="R15" s="475" t="s">
        <v>409</v>
      </c>
      <c r="S15" s="476"/>
      <c r="T15" s="476"/>
      <c r="U15" s="476"/>
      <c r="V15" s="476"/>
      <c r="W15" s="476"/>
      <c r="X15" s="477"/>
      <c r="Y15" s="472" t="s">
        <v>72</v>
      </c>
      <c r="Z15" s="474"/>
      <c r="AA15" s="453" t="s">
        <v>247</v>
      </c>
      <c r="AB15" s="454"/>
      <c r="AC15" s="454"/>
      <c r="AD15" s="455"/>
    </row>
    <row r="16" spans="1:48" ht="9" customHeight="1" thickBot="1">
      <c r="A16" s="61"/>
      <c r="B16" s="56"/>
      <c r="C16" s="456"/>
      <c r="D16" s="456"/>
      <c r="E16" s="456"/>
      <c r="F16" s="456"/>
      <c r="G16" s="456"/>
      <c r="H16" s="456"/>
      <c r="I16" s="456"/>
      <c r="J16" s="456"/>
      <c r="K16" s="456"/>
      <c r="L16" s="456"/>
      <c r="M16" s="456"/>
      <c r="N16" s="456"/>
      <c r="O16" s="456"/>
      <c r="P16" s="456"/>
      <c r="Q16" s="456"/>
      <c r="R16" s="456"/>
      <c r="S16" s="456"/>
      <c r="T16" s="456"/>
      <c r="U16" s="456"/>
      <c r="V16" s="456"/>
      <c r="W16" s="456"/>
      <c r="X16" s="456"/>
      <c r="Y16" s="456"/>
      <c r="Z16" s="456"/>
      <c r="AA16" s="456"/>
      <c r="AB16" s="456"/>
      <c r="AC16" s="75"/>
      <c r="AD16" s="76"/>
      <c r="AV16" s="370" t="s">
        <v>514</v>
      </c>
    </row>
    <row r="17" spans="1:48" s="78" customFormat="1" ht="60.5" customHeight="1" thickBot="1">
      <c r="A17" s="457" t="s">
        <v>79</v>
      </c>
      <c r="B17" s="458"/>
      <c r="C17" s="459" t="s">
        <v>430</v>
      </c>
      <c r="D17" s="460"/>
      <c r="E17" s="460"/>
      <c r="F17" s="460"/>
      <c r="G17" s="460"/>
      <c r="H17" s="460"/>
      <c r="I17" s="460"/>
      <c r="J17" s="460"/>
      <c r="K17" s="460"/>
      <c r="L17" s="460"/>
      <c r="M17" s="460"/>
      <c r="N17" s="460"/>
      <c r="O17" s="460"/>
      <c r="P17" s="460"/>
      <c r="Q17" s="461"/>
      <c r="R17" s="462" t="s">
        <v>377</v>
      </c>
      <c r="S17" s="463"/>
      <c r="T17" s="463"/>
      <c r="U17" s="463"/>
      <c r="V17" s="464"/>
      <c r="W17" s="465">
        <v>60</v>
      </c>
      <c r="X17" s="466"/>
      <c r="Y17" s="463" t="s">
        <v>15</v>
      </c>
      <c r="Z17" s="463"/>
      <c r="AA17" s="463"/>
      <c r="AB17" s="464"/>
      <c r="AC17" s="467">
        <v>0.1</v>
      </c>
      <c r="AD17" s="468"/>
      <c r="AV17" s="372" t="s">
        <v>515</v>
      </c>
    </row>
    <row r="18" spans="1:48" ht="16.5" customHeight="1" thickBot="1">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8" ht="32" customHeight="1" thickBot="1">
      <c r="A19" s="462" t="s">
        <v>1</v>
      </c>
      <c r="B19" s="463"/>
      <c r="C19" s="463"/>
      <c r="D19" s="463"/>
      <c r="E19" s="463"/>
      <c r="F19" s="463"/>
      <c r="G19" s="463"/>
      <c r="H19" s="463"/>
      <c r="I19" s="463"/>
      <c r="J19" s="463"/>
      <c r="K19" s="463"/>
      <c r="L19" s="463"/>
      <c r="M19" s="463"/>
      <c r="N19" s="463"/>
      <c r="O19" s="463"/>
      <c r="P19" s="463"/>
      <c r="Q19" s="463"/>
      <c r="R19" s="463"/>
      <c r="S19" s="463"/>
      <c r="T19" s="463"/>
      <c r="U19" s="463"/>
      <c r="V19" s="463"/>
      <c r="W19" s="463"/>
      <c r="X19" s="463"/>
      <c r="Y19" s="463"/>
      <c r="Z19" s="463"/>
      <c r="AA19" s="463"/>
      <c r="AB19" s="463"/>
      <c r="AC19" s="463"/>
      <c r="AD19" s="464"/>
      <c r="AE19" s="86"/>
      <c r="AF19" s="86"/>
    </row>
    <row r="20" spans="1:48" ht="32" customHeight="1" thickBot="1">
      <c r="A20" s="85"/>
      <c r="B20" s="62"/>
      <c r="C20" s="478" t="s">
        <v>379</v>
      </c>
      <c r="D20" s="479"/>
      <c r="E20" s="479"/>
      <c r="F20" s="479"/>
      <c r="G20" s="479"/>
      <c r="H20" s="479"/>
      <c r="I20" s="479"/>
      <c r="J20" s="479"/>
      <c r="K20" s="479"/>
      <c r="L20" s="479"/>
      <c r="M20" s="479"/>
      <c r="N20" s="479"/>
      <c r="O20" s="479"/>
      <c r="P20" s="480"/>
      <c r="Q20" s="481" t="s">
        <v>380</v>
      </c>
      <c r="R20" s="482"/>
      <c r="S20" s="482"/>
      <c r="T20" s="482"/>
      <c r="U20" s="482"/>
      <c r="V20" s="482"/>
      <c r="W20" s="482"/>
      <c r="X20" s="482"/>
      <c r="Y20" s="482"/>
      <c r="Z20" s="482"/>
      <c r="AA20" s="482"/>
      <c r="AB20" s="482"/>
      <c r="AC20" s="482"/>
      <c r="AD20" s="483"/>
      <c r="AE20" s="86"/>
      <c r="AF20" s="86"/>
    </row>
    <row r="21" spans="1:48" ht="32" customHeight="1" thickBot="1">
      <c r="A21" s="61"/>
      <c r="B21" s="56"/>
      <c r="C21" s="202" t="s">
        <v>39</v>
      </c>
      <c r="D21" s="203" t="s">
        <v>40</v>
      </c>
      <c r="E21" s="203" t="s">
        <v>41</v>
      </c>
      <c r="F21" s="203" t="s">
        <v>42</v>
      </c>
      <c r="G21" s="203" t="s">
        <v>43</v>
      </c>
      <c r="H21" s="203" t="s">
        <v>44</v>
      </c>
      <c r="I21" s="203" t="s">
        <v>45</v>
      </c>
      <c r="J21" s="203" t="s">
        <v>46</v>
      </c>
      <c r="K21" s="203" t="s">
        <v>47</v>
      </c>
      <c r="L21" s="203" t="s">
        <v>48</v>
      </c>
      <c r="M21" s="203" t="s">
        <v>49</v>
      </c>
      <c r="N21" s="203" t="s">
        <v>50</v>
      </c>
      <c r="O21" s="203" t="s">
        <v>8</v>
      </c>
      <c r="P21" s="204" t="s">
        <v>385</v>
      </c>
      <c r="Q21" s="202" t="s">
        <v>39</v>
      </c>
      <c r="R21" s="203" t="s">
        <v>40</v>
      </c>
      <c r="S21" s="203" t="s">
        <v>41</v>
      </c>
      <c r="T21" s="203" t="s">
        <v>42</v>
      </c>
      <c r="U21" s="203" t="s">
        <v>43</v>
      </c>
      <c r="V21" s="203" t="s">
        <v>44</v>
      </c>
      <c r="W21" s="203" t="s">
        <v>45</v>
      </c>
      <c r="X21" s="203" t="s">
        <v>46</v>
      </c>
      <c r="Y21" s="203" t="s">
        <v>47</v>
      </c>
      <c r="Z21" s="203" t="s">
        <v>48</v>
      </c>
      <c r="AA21" s="203" t="s">
        <v>49</v>
      </c>
      <c r="AB21" s="203" t="s">
        <v>50</v>
      </c>
      <c r="AC21" s="203" t="s">
        <v>8</v>
      </c>
      <c r="AD21" s="204" t="s">
        <v>385</v>
      </c>
      <c r="AE21" s="4"/>
      <c r="AF21" s="4"/>
      <c r="AV21" s="365" t="s">
        <v>516</v>
      </c>
    </row>
    <row r="22" spans="1:48" ht="32" customHeight="1">
      <c r="A22" s="539" t="s">
        <v>381</v>
      </c>
      <c r="B22" s="543"/>
      <c r="C22" s="186"/>
      <c r="D22" s="184"/>
      <c r="E22" s="184"/>
      <c r="F22" s="184"/>
      <c r="G22" s="184"/>
      <c r="H22" s="184"/>
      <c r="I22" s="184"/>
      <c r="J22" s="184"/>
      <c r="K22" s="184"/>
      <c r="L22" s="184"/>
      <c r="M22" s="184"/>
      <c r="N22" s="184"/>
      <c r="O22" s="184">
        <f>SUM(C22:N22)</f>
        <v>0</v>
      </c>
      <c r="P22" s="187"/>
      <c r="Q22" s="181">
        <v>181733625</v>
      </c>
      <c r="R22" s="184"/>
      <c r="S22" s="184"/>
      <c r="T22" s="184"/>
      <c r="U22" s="184"/>
      <c r="V22" s="184"/>
      <c r="W22" s="184">
        <v>858667</v>
      </c>
      <c r="X22" s="184">
        <v>12880000</v>
      </c>
      <c r="Y22" s="184">
        <v>12880000</v>
      </c>
      <c r="Z22" s="184">
        <v>19261333</v>
      </c>
      <c r="AA22" s="184">
        <v>11825333</v>
      </c>
      <c r="AB22" s="184"/>
      <c r="AC22" s="184">
        <f>SUM(Q22:AB22)</f>
        <v>239438958</v>
      </c>
      <c r="AD22" s="191"/>
      <c r="AE22" s="4"/>
      <c r="AF22" s="4"/>
      <c r="AV22" s="364" t="s">
        <v>517</v>
      </c>
    </row>
    <row r="23" spans="1:48" ht="32" customHeight="1">
      <c r="A23" s="513" t="s">
        <v>382</v>
      </c>
      <c r="B23" s="503"/>
      <c r="C23" s="181"/>
      <c r="D23" s="180"/>
      <c r="E23" s="180"/>
      <c r="F23" s="180"/>
      <c r="G23" s="180"/>
      <c r="H23" s="180"/>
      <c r="I23" s="180"/>
      <c r="J23" s="180"/>
      <c r="K23" s="180"/>
      <c r="L23" s="180"/>
      <c r="M23" s="180"/>
      <c r="N23" s="180"/>
      <c r="O23" s="180">
        <f>SUM(C23:N23)</f>
        <v>0</v>
      </c>
      <c r="P23" s="200" t="str">
        <f>IFERROR(O23/(SUMIF(C23:N23,"&gt;0",C22:N22))," ")</f>
        <v xml:space="preserve"> </v>
      </c>
      <c r="Q23" s="181">
        <v>181733625</v>
      </c>
      <c r="R23" s="180"/>
      <c r="S23" s="180"/>
      <c r="T23" s="180"/>
      <c r="U23" s="180"/>
      <c r="V23" s="180"/>
      <c r="W23" s="180">
        <v>37566667</v>
      </c>
      <c r="X23" s="180"/>
      <c r="Y23" s="180"/>
      <c r="Z23" s="180"/>
      <c r="AA23" s="180"/>
      <c r="AB23" s="180"/>
      <c r="AC23" s="180">
        <f>SUM(Q23:AB23)</f>
        <v>219300292</v>
      </c>
      <c r="AD23" s="189">
        <f>IFERROR(AC23/(SUMIF(Q23:AB23,"&gt;0",Q22:AB22))," ")</f>
        <v>1.2010380591531213</v>
      </c>
      <c r="AE23" s="4"/>
      <c r="AF23" s="4"/>
      <c r="AN23" s="376">
        <v>165</v>
      </c>
      <c r="AU23" s="376"/>
    </row>
    <row r="24" spans="1:48" ht="32" customHeight="1">
      <c r="A24" s="513" t="s">
        <v>383</v>
      </c>
      <c r="B24" s="503"/>
      <c r="C24" s="181"/>
      <c r="D24" s="180"/>
      <c r="E24" s="180"/>
      <c r="F24" s="180"/>
      <c r="G24" s="180"/>
      <c r="H24" s="180"/>
      <c r="I24" s="180"/>
      <c r="J24" s="180"/>
      <c r="K24" s="180"/>
      <c r="L24" s="180"/>
      <c r="M24" s="180"/>
      <c r="N24" s="180"/>
      <c r="O24" s="180">
        <f>SUM(C24:N24)</f>
        <v>0</v>
      </c>
      <c r="P24" s="185"/>
      <c r="Q24" s="181"/>
      <c r="R24" s="184">
        <v>10412750</v>
      </c>
      <c r="S24" s="184">
        <v>20920000</v>
      </c>
      <c r="T24" s="184">
        <v>20920000</v>
      </c>
      <c r="U24" s="184">
        <v>20920000</v>
      </c>
      <c r="V24" s="184">
        <v>20920000</v>
      </c>
      <c r="W24" s="184">
        <v>21638916</v>
      </c>
      <c r="X24" s="184">
        <v>27683583</v>
      </c>
      <c r="Y24" s="184">
        <v>27683583</v>
      </c>
      <c r="Z24" s="184">
        <v>27683583</v>
      </c>
      <c r="AA24" s="184">
        <v>28831210</v>
      </c>
      <c r="AB24" s="184">
        <v>11825333</v>
      </c>
      <c r="AC24" s="180">
        <f>SUM(Q24:AB24)</f>
        <v>239438958</v>
      </c>
      <c r="AD24" s="189"/>
      <c r="AE24" s="4"/>
      <c r="AF24" s="4"/>
    </row>
    <row r="25" spans="1:48" ht="32" customHeight="1" thickBot="1">
      <c r="A25" s="708" t="s">
        <v>384</v>
      </c>
      <c r="B25" s="709"/>
      <c r="C25" s="182"/>
      <c r="D25" s="183"/>
      <c r="E25" s="183"/>
      <c r="F25" s="183"/>
      <c r="G25" s="183"/>
      <c r="H25" s="183"/>
      <c r="I25" s="183"/>
      <c r="J25" s="183"/>
      <c r="K25" s="183"/>
      <c r="L25" s="183"/>
      <c r="M25" s="183"/>
      <c r="N25" s="183"/>
      <c r="O25" s="183">
        <f>SUM(C25:N25)</f>
        <v>0</v>
      </c>
      <c r="P25" s="188" t="str">
        <f>IFERROR(O25/(SUMIF(C25:N25,"&gt;0",C24:N24))," ")</f>
        <v xml:space="preserve"> </v>
      </c>
      <c r="Q25" s="182"/>
      <c r="R25" s="183">
        <v>9135051</v>
      </c>
      <c r="S25" s="183">
        <v>21531584</v>
      </c>
      <c r="T25" s="300">
        <v>21102250</v>
      </c>
      <c r="U25" s="183">
        <v>21102250</v>
      </c>
      <c r="V25" s="183">
        <v>21102250</v>
      </c>
      <c r="W25" s="183">
        <v>21102250</v>
      </c>
      <c r="X25" s="183"/>
      <c r="Y25" s="183"/>
      <c r="Z25" s="183"/>
      <c r="AA25" s="183"/>
      <c r="AB25" s="183"/>
      <c r="AC25" s="183">
        <f>SUM(Q25:AB25)</f>
        <v>115075635</v>
      </c>
      <c r="AD25" s="190">
        <f>IFERROR(AC25/(SUMIF(Q25:AB25,"&gt;0",Q24:AB24))," ")</f>
        <v>0.99433144771284987</v>
      </c>
      <c r="AE25" s="4"/>
      <c r="AF25" s="4"/>
    </row>
    <row r="26" spans="1:48" ht="32" customHeight="1" thickBot="1">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79"/>
    </row>
    <row r="27" spans="1:48" ht="34" customHeight="1">
      <c r="A27" s="495" t="s">
        <v>76</v>
      </c>
      <c r="B27" s="496"/>
      <c r="C27" s="497"/>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8"/>
    </row>
    <row r="28" spans="1:48" ht="15" customHeight="1">
      <c r="A28" s="499" t="s">
        <v>189</v>
      </c>
      <c r="B28" s="501" t="s">
        <v>6</v>
      </c>
      <c r="C28" s="502"/>
      <c r="D28" s="503" t="s">
        <v>401</v>
      </c>
      <c r="E28" s="504"/>
      <c r="F28" s="504"/>
      <c r="G28" s="504"/>
      <c r="H28" s="504"/>
      <c r="I28" s="504"/>
      <c r="J28" s="504"/>
      <c r="K28" s="504"/>
      <c r="L28" s="504"/>
      <c r="M28" s="504"/>
      <c r="N28" s="504"/>
      <c r="O28" s="505"/>
      <c r="P28" s="488" t="s">
        <v>8</v>
      </c>
      <c r="Q28" s="488" t="s">
        <v>84</v>
      </c>
      <c r="R28" s="488"/>
      <c r="S28" s="488"/>
      <c r="T28" s="488"/>
      <c r="U28" s="488"/>
      <c r="V28" s="488"/>
      <c r="W28" s="488"/>
      <c r="X28" s="488"/>
      <c r="Y28" s="488"/>
      <c r="Z28" s="488"/>
      <c r="AA28" s="488"/>
      <c r="AB28" s="488"/>
      <c r="AC28" s="488"/>
      <c r="AD28" s="489"/>
    </row>
    <row r="29" spans="1:48" ht="27" customHeight="1">
      <c r="A29" s="500"/>
      <c r="B29" s="490"/>
      <c r="C29" s="492"/>
      <c r="D29" s="201" t="s">
        <v>39</v>
      </c>
      <c r="E29" s="201" t="s">
        <v>40</v>
      </c>
      <c r="F29" s="201" t="s">
        <v>41</v>
      </c>
      <c r="G29" s="201" t="s">
        <v>42</v>
      </c>
      <c r="H29" s="201" t="s">
        <v>43</v>
      </c>
      <c r="I29" s="201" t="s">
        <v>44</v>
      </c>
      <c r="J29" s="201" t="s">
        <v>45</v>
      </c>
      <c r="K29" s="201" t="s">
        <v>46</v>
      </c>
      <c r="L29" s="201" t="s">
        <v>47</v>
      </c>
      <c r="M29" s="201" t="s">
        <v>48</v>
      </c>
      <c r="N29" s="201" t="s">
        <v>49</v>
      </c>
      <c r="O29" s="201" t="s">
        <v>50</v>
      </c>
      <c r="P29" s="505"/>
      <c r="Q29" s="488"/>
      <c r="R29" s="488"/>
      <c r="S29" s="488"/>
      <c r="T29" s="488"/>
      <c r="U29" s="488"/>
      <c r="V29" s="488"/>
      <c r="W29" s="488"/>
      <c r="X29" s="488"/>
      <c r="Y29" s="488"/>
      <c r="Z29" s="488"/>
      <c r="AA29" s="488"/>
      <c r="AB29" s="488"/>
      <c r="AC29" s="488"/>
      <c r="AD29" s="489"/>
    </row>
    <row r="30" spans="1:48" ht="42" customHeight="1" thickBot="1">
      <c r="A30" s="88"/>
      <c r="B30" s="506"/>
      <c r="C30" s="507"/>
      <c r="D30" s="92"/>
      <c r="E30" s="92"/>
      <c r="F30" s="92"/>
      <c r="G30" s="92"/>
      <c r="H30" s="92"/>
      <c r="I30" s="92"/>
      <c r="J30" s="92"/>
      <c r="K30" s="92"/>
      <c r="L30" s="92"/>
      <c r="M30" s="92"/>
      <c r="N30" s="92"/>
      <c r="O30" s="92"/>
      <c r="P30" s="89">
        <f>SUM(D30:O30)</f>
        <v>0</v>
      </c>
      <c r="Q30" s="508"/>
      <c r="R30" s="508"/>
      <c r="S30" s="508"/>
      <c r="T30" s="508"/>
      <c r="U30" s="508"/>
      <c r="V30" s="508"/>
      <c r="W30" s="508"/>
      <c r="X30" s="508"/>
      <c r="Y30" s="508"/>
      <c r="Z30" s="508"/>
      <c r="AA30" s="508"/>
      <c r="AB30" s="508"/>
      <c r="AC30" s="508"/>
      <c r="AD30" s="509"/>
    </row>
    <row r="31" spans="1:48" ht="45" customHeight="1">
      <c r="A31" s="510" t="s">
        <v>292</v>
      </c>
      <c r="B31" s="511"/>
      <c r="C31" s="511"/>
      <c r="D31" s="511"/>
      <c r="E31" s="511"/>
      <c r="F31" s="511"/>
      <c r="G31" s="511"/>
      <c r="H31" s="511"/>
      <c r="I31" s="511"/>
      <c r="J31" s="511"/>
      <c r="K31" s="511"/>
      <c r="L31" s="511"/>
      <c r="M31" s="511"/>
      <c r="N31" s="511"/>
      <c r="O31" s="511"/>
      <c r="P31" s="511"/>
      <c r="Q31" s="511"/>
      <c r="R31" s="511"/>
      <c r="S31" s="511"/>
      <c r="T31" s="511"/>
      <c r="U31" s="511"/>
      <c r="V31" s="511"/>
      <c r="W31" s="511"/>
      <c r="X31" s="511"/>
      <c r="Y31" s="511"/>
      <c r="Z31" s="511"/>
      <c r="AA31" s="511"/>
      <c r="AB31" s="511"/>
      <c r="AC31" s="511"/>
      <c r="AD31" s="512"/>
    </row>
    <row r="32" spans="1:48" ht="23" customHeight="1">
      <c r="A32" s="513" t="s">
        <v>190</v>
      </c>
      <c r="B32" s="488" t="s">
        <v>62</v>
      </c>
      <c r="C32" s="488" t="s">
        <v>6</v>
      </c>
      <c r="D32" s="488" t="s">
        <v>60</v>
      </c>
      <c r="E32" s="488"/>
      <c r="F32" s="488"/>
      <c r="G32" s="488"/>
      <c r="H32" s="488"/>
      <c r="I32" s="488"/>
      <c r="J32" s="488"/>
      <c r="K32" s="488"/>
      <c r="L32" s="488"/>
      <c r="M32" s="488"/>
      <c r="N32" s="488"/>
      <c r="O32" s="488"/>
      <c r="P32" s="488"/>
      <c r="Q32" s="488" t="s">
        <v>85</v>
      </c>
      <c r="R32" s="488"/>
      <c r="S32" s="488"/>
      <c r="T32" s="488"/>
      <c r="U32" s="488"/>
      <c r="V32" s="488"/>
      <c r="W32" s="488"/>
      <c r="X32" s="488"/>
      <c r="Y32" s="488"/>
      <c r="Z32" s="488"/>
      <c r="AA32" s="488"/>
      <c r="AB32" s="488"/>
      <c r="AC32" s="488"/>
      <c r="AD32" s="489"/>
      <c r="AG32" s="90"/>
      <c r="AH32" s="90"/>
      <c r="AI32" s="90"/>
      <c r="AJ32" s="90"/>
      <c r="AK32" s="90"/>
      <c r="AL32" s="90"/>
      <c r="AM32" s="90"/>
      <c r="AN32" s="90"/>
      <c r="AO32" s="90"/>
    </row>
    <row r="33" spans="1:41" ht="23" customHeight="1">
      <c r="A33" s="513"/>
      <c r="B33" s="488"/>
      <c r="C33" s="514"/>
      <c r="D33" s="201" t="s">
        <v>39</v>
      </c>
      <c r="E33" s="201" t="s">
        <v>40</v>
      </c>
      <c r="F33" s="201" t="s">
        <v>41</v>
      </c>
      <c r="G33" s="201" t="s">
        <v>42</v>
      </c>
      <c r="H33" s="201" t="s">
        <v>43</v>
      </c>
      <c r="I33" s="201" t="s">
        <v>44</v>
      </c>
      <c r="J33" s="201" t="s">
        <v>45</v>
      </c>
      <c r="K33" s="201" t="s">
        <v>46</v>
      </c>
      <c r="L33" s="201" t="s">
        <v>47</v>
      </c>
      <c r="M33" s="201" t="s">
        <v>48</v>
      </c>
      <c r="N33" s="201" t="s">
        <v>49</v>
      </c>
      <c r="O33" s="201" t="s">
        <v>50</v>
      </c>
      <c r="P33" s="201" t="s">
        <v>8</v>
      </c>
      <c r="Q33" s="490" t="s">
        <v>80</v>
      </c>
      <c r="R33" s="491"/>
      <c r="S33" s="491"/>
      <c r="T33" s="491"/>
      <c r="U33" s="491"/>
      <c r="V33" s="492"/>
      <c r="W33" s="490" t="s">
        <v>81</v>
      </c>
      <c r="X33" s="491"/>
      <c r="Y33" s="491"/>
      <c r="Z33" s="492"/>
      <c r="AA33" s="490" t="s">
        <v>82</v>
      </c>
      <c r="AB33" s="491"/>
      <c r="AC33" s="491"/>
      <c r="AD33" s="520"/>
      <c r="AG33" s="90"/>
      <c r="AH33" s="90"/>
      <c r="AI33" s="90"/>
      <c r="AJ33" s="90"/>
      <c r="AK33" s="90"/>
      <c r="AL33" s="90"/>
      <c r="AM33" s="90"/>
      <c r="AN33" s="90"/>
      <c r="AO33" s="90"/>
    </row>
    <row r="34" spans="1:41" s="282" customFormat="1" ht="54" customHeight="1" thickBot="1">
      <c r="A34" s="545" t="s">
        <v>430</v>
      </c>
      <c r="B34" s="209">
        <v>0.1</v>
      </c>
      <c r="C34" s="234">
        <v>60</v>
      </c>
      <c r="D34" s="92"/>
      <c r="E34" s="286"/>
      <c r="F34" s="286">
        <v>60</v>
      </c>
      <c r="G34" s="286"/>
      <c r="H34" s="286"/>
      <c r="I34" s="286">
        <v>60</v>
      </c>
      <c r="J34" s="286"/>
      <c r="K34" s="286"/>
      <c r="L34" s="286">
        <v>60</v>
      </c>
      <c r="M34" s="286"/>
      <c r="N34" s="286"/>
      <c r="O34" s="286">
        <v>60</v>
      </c>
      <c r="P34" s="217">
        <v>60</v>
      </c>
      <c r="Q34" s="720" t="s">
        <v>538</v>
      </c>
      <c r="R34" s="563"/>
      <c r="S34" s="563"/>
      <c r="T34" s="563"/>
      <c r="U34" s="563"/>
      <c r="V34" s="564"/>
      <c r="W34" s="562"/>
      <c r="X34" s="563"/>
      <c r="Y34" s="563"/>
      <c r="Z34" s="564"/>
      <c r="AA34" s="568" t="s">
        <v>493</v>
      </c>
      <c r="AB34" s="569"/>
      <c r="AC34" s="569"/>
      <c r="AD34" s="570"/>
      <c r="AE34" s="281"/>
      <c r="AG34" s="283"/>
      <c r="AH34" s="283"/>
      <c r="AI34" s="283"/>
      <c r="AJ34" s="283"/>
      <c r="AK34" s="283"/>
      <c r="AL34" s="283"/>
      <c r="AM34" s="283"/>
      <c r="AN34" s="283"/>
      <c r="AO34" s="283"/>
    </row>
    <row r="35" spans="1:41" s="282" customFormat="1" ht="114" customHeight="1" thickBot="1">
      <c r="A35" s="546"/>
      <c r="B35" s="209">
        <f>AA18</f>
        <v>0</v>
      </c>
      <c r="C35" s="235" t="s">
        <v>10</v>
      </c>
      <c r="D35" s="241"/>
      <c r="E35" s="241">
        <v>40</v>
      </c>
      <c r="F35" s="241">
        <v>53</v>
      </c>
      <c r="G35" s="241">
        <v>45</v>
      </c>
      <c r="H35" s="296">
        <v>51</v>
      </c>
      <c r="I35" s="296">
        <v>54</v>
      </c>
      <c r="J35" s="296">
        <v>52</v>
      </c>
      <c r="K35" s="284"/>
      <c r="L35" s="284"/>
      <c r="M35" s="284"/>
      <c r="N35" s="284"/>
      <c r="O35" s="284"/>
      <c r="P35" s="296">
        <v>60</v>
      </c>
      <c r="Q35" s="565"/>
      <c r="R35" s="566"/>
      <c r="S35" s="566"/>
      <c r="T35" s="566"/>
      <c r="U35" s="566"/>
      <c r="V35" s="567"/>
      <c r="W35" s="565"/>
      <c r="X35" s="566"/>
      <c r="Y35" s="566"/>
      <c r="Z35" s="567"/>
      <c r="AA35" s="571"/>
      <c r="AB35" s="572"/>
      <c r="AC35" s="572"/>
      <c r="AD35" s="573"/>
      <c r="AE35" s="50"/>
      <c r="AF35" s="285"/>
      <c r="AG35" s="283"/>
      <c r="AH35" s="283"/>
      <c r="AI35" s="283"/>
      <c r="AJ35" s="283"/>
      <c r="AK35" s="283"/>
      <c r="AL35" s="283"/>
      <c r="AM35" s="283"/>
      <c r="AN35" s="283"/>
      <c r="AO35" s="283"/>
    </row>
    <row r="36" spans="1:41" ht="26" customHeight="1">
      <c r="A36" s="539" t="s">
        <v>191</v>
      </c>
      <c r="B36" s="540" t="s">
        <v>61</v>
      </c>
      <c r="C36" s="542" t="s">
        <v>11</v>
      </c>
      <c r="D36" s="542"/>
      <c r="E36" s="542"/>
      <c r="F36" s="542"/>
      <c r="G36" s="542"/>
      <c r="H36" s="542"/>
      <c r="I36" s="542"/>
      <c r="J36" s="542"/>
      <c r="K36" s="542"/>
      <c r="L36" s="542"/>
      <c r="M36" s="542"/>
      <c r="N36" s="542"/>
      <c r="O36" s="542"/>
      <c r="P36" s="542"/>
      <c r="Q36" s="543" t="s">
        <v>78</v>
      </c>
      <c r="R36" s="544"/>
      <c r="S36" s="544"/>
      <c r="T36" s="544"/>
      <c r="U36" s="544"/>
      <c r="V36" s="544"/>
      <c r="W36" s="544"/>
      <c r="X36" s="544"/>
      <c r="Y36" s="544"/>
      <c r="Z36" s="544"/>
      <c r="AA36" s="544"/>
      <c r="AB36" s="544"/>
      <c r="AC36" s="544"/>
      <c r="AD36" s="485"/>
      <c r="AG36" s="90"/>
      <c r="AH36" s="90"/>
      <c r="AI36" s="90"/>
      <c r="AJ36" s="90"/>
      <c r="AK36" s="90"/>
      <c r="AL36" s="90"/>
      <c r="AM36" s="90"/>
      <c r="AN36" s="90"/>
      <c r="AO36" s="90"/>
    </row>
    <row r="37" spans="1:41" ht="58.5" customHeight="1">
      <c r="A37" s="513"/>
      <c r="B37" s="541"/>
      <c r="C37" s="201" t="s">
        <v>12</v>
      </c>
      <c r="D37" s="201" t="s">
        <v>36</v>
      </c>
      <c r="E37" s="201" t="s">
        <v>37</v>
      </c>
      <c r="F37" s="201" t="s">
        <v>38</v>
      </c>
      <c r="G37" s="201" t="s">
        <v>51</v>
      </c>
      <c r="H37" s="201" t="s">
        <v>52</v>
      </c>
      <c r="I37" s="201" t="s">
        <v>53</v>
      </c>
      <c r="J37" s="201" t="s">
        <v>54</v>
      </c>
      <c r="K37" s="201" t="s">
        <v>55</v>
      </c>
      <c r="L37" s="201" t="s">
        <v>56</v>
      </c>
      <c r="M37" s="201" t="s">
        <v>57</v>
      </c>
      <c r="N37" s="201" t="s">
        <v>58</v>
      </c>
      <c r="O37" s="201" t="s">
        <v>59</v>
      </c>
      <c r="P37" s="201" t="s">
        <v>63</v>
      </c>
      <c r="Q37" s="503" t="s">
        <v>83</v>
      </c>
      <c r="R37" s="504"/>
      <c r="S37" s="504"/>
      <c r="T37" s="504"/>
      <c r="U37" s="504"/>
      <c r="V37" s="504"/>
      <c r="W37" s="504"/>
      <c r="X37" s="504"/>
      <c r="Y37" s="504"/>
      <c r="Z37" s="504"/>
      <c r="AA37" s="504"/>
      <c r="AB37" s="504"/>
      <c r="AC37" s="504"/>
      <c r="AD37" s="487"/>
      <c r="AG37" s="98"/>
      <c r="AH37" s="98"/>
      <c r="AI37" s="98"/>
      <c r="AJ37" s="98"/>
      <c r="AK37" s="98"/>
      <c r="AL37" s="98"/>
      <c r="AM37" s="98"/>
      <c r="AN37" s="98"/>
      <c r="AO37" s="98"/>
    </row>
    <row r="38" spans="1:41" ht="28.5" customHeight="1">
      <c r="A38" s="580" t="s">
        <v>431</v>
      </c>
      <c r="B38" s="517">
        <v>3.33</v>
      </c>
      <c r="C38" s="210" t="s">
        <v>9</v>
      </c>
      <c r="D38" s="211">
        <v>0</v>
      </c>
      <c r="E38" s="211">
        <v>0.06</v>
      </c>
      <c r="F38" s="211">
        <v>0.09</v>
      </c>
      <c r="G38" s="211">
        <v>0.09</v>
      </c>
      <c r="H38" s="211">
        <v>0.09</v>
      </c>
      <c r="I38" s="211">
        <v>0.1</v>
      </c>
      <c r="J38" s="211">
        <v>0.1</v>
      </c>
      <c r="K38" s="211">
        <v>0.09</v>
      </c>
      <c r="L38" s="211">
        <v>0.09</v>
      </c>
      <c r="M38" s="211">
        <v>0.09</v>
      </c>
      <c r="N38" s="211">
        <v>0.09</v>
      </c>
      <c r="O38" s="246">
        <v>0.11</v>
      </c>
      <c r="P38" s="212">
        <f t="shared" ref="P38:P43" si="0">SUM(D38:O38)</f>
        <v>0.99999999999999978</v>
      </c>
      <c r="Q38" s="716" t="s">
        <v>512</v>
      </c>
      <c r="R38" s="716"/>
      <c r="S38" s="716"/>
      <c r="T38" s="716"/>
      <c r="U38" s="716"/>
      <c r="V38" s="716"/>
      <c r="W38" s="716"/>
      <c r="X38" s="716"/>
      <c r="Y38" s="716"/>
      <c r="Z38" s="716"/>
      <c r="AA38" s="716"/>
      <c r="AB38" s="716"/>
      <c r="AC38" s="716"/>
      <c r="AD38" s="716"/>
      <c r="AE38" s="101"/>
      <c r="AG38" s="102"/>
      <c r="AH38" s="102"/>
      <c r="AI38" s="102"/>
      <c r="AJ38" s="102"/>
      <c r="AK38" s="102"/>
      <c r="AL38" s="102"/>
      <c r="AM38" s="102"/>
      <c r="AN38" s="102"/>
      <c r="AO38" s="102"/>
    </row>
    <row r="39" spans="1:41" ht="69.75" customHeight="1">
      <c r="A39" s="580"/>
      <c r="B39" s="518"/>
      <c r="C39" s="213" t="s">
        <v>10</v>
      </c>
      <c r="D39" s="1"/>
      <c r="E39" s="1">
        <v>7.0000000000000007E-2</v>
      </c>
      <c r="F39" s="1">
        <v>0.09</v>
      </c>
      <c r="G39" s="1">
        <v>0.09</v>
      </c>
      <c r="H39" s="1">
        <v>0.09</v>
      </c>
      <c r="I39" s="1">
        <v>0.1</v>
      </c>
      <c r="J39" s="1">
        <v>0.1</v>
      </c>
      <c r="K39" s="1"/>
      <c r="L39" s="1"/>
      <c r="M39" s="214"/>
      <c r="N39" s="214"/>
      <c r="O39" s="215"/>
      <c r="P39" s="1">
        <f t="shared" si="0"/>
        <v>0.53999999999999992</v>
      </c>
      <c r="Q39" s="716"/>
      <c r="R39" s="716"/>
      <c r="S39" s="716"/>
      <c r="T39" s="716"/>
      <c r="U39" s="716"/>
      <c r="V39" s="716"/>
      <c r="W39" s="716"/>
      <c r="X39" s="716"/>
      <c r="Y39" s="716"/>
      <c r="Z39" s="716"/>
      <c r="AA39" s="716"/>
      <c r="AB39" s="716"/>
      <c r="AC39" s="716"/>
      <c r="AD39" s="716"/>
      <c r="AE39" s="101"/>
    </row>
    <row r="40" spans="1:41" ht="28.5" customHeight="1">
      <c r="A40" s="580" t="s">
        <v>432</v>
      </c>
      <c r="B40" s="517">
        <v>3.33</v>
      </c>
      <c r="C40" s="210" t="s">
        <v>9</v>
      </c>
      <c r="D40" s="211">
        <v>0</v>
      </c>
      <c r="E40" s="211">
        <v>0.06</v>
      </c>
      <c r="F40" s="211">
        <v>0.09</v>
      </c>
      <c r="G40" s="211">
        <v>0.09</v>
      </c>
      <c r="H40" s="211">
        <v>0.09</v>
      </c>
      <c r="I40" s="211">
        <v>0.1</v>
      </c>
      <c r="J40" s="211">
        <v>0.1</v>
      </c>
      <c r="K40" s="211">
        <v>0.09</v>
      </c>
      <c r="L40" s="211">
        <v>0.09</v>
      </c>
      <c r="M40" s="211">
        <v>0.09</v>
      </c>
      <c r="N40" s="211">
        <v>0.09</v>
      </c>
      <c r="O40" s="246">
        <v>0.11</v>
      </c>
      <c r="P40" s="212">
        <f t="shared" si="0"/>
        <v>0.99999999999999978</v>
      </c>
      <c r="Q40" s="716" t="s">
        <v>509</v>
      </c>
      <c r="R40" s="716"/>
      <c r="S40" s="716"/>
      <c r="T40" s="716"/>
      <c r="U40" s="716"/>
      <c r="V40" s="716"/>
      <c r="W40" s="716"/>
      <c r="X40" s="716"/>
      <c r="Y40" s="716"/>
      <c r="Z40" s="716"/>
      <c r="AA40" s="716"/>
      <c r="AB40" s="716"/>
      <c r="AC40" s="716"/>
      <c r="AD40" s="716"/>
      <c r="AE40" s="101"/>
    </row>
    <row r="41" spans="1:41" ht="104.25" customHeight="1">
      <c r="A41" s="580"/>
      <c r="B41" s="518"/>
      <c r="C41" s="213" t="s">
        <v>10</v>
      </c>
      <c r="D41" s="1"/>
      <c r="E41" s="1">
        <v>7.0000000000000007E-2</v>
      </c>
      <c r="F41" s="1">
        <v>0.09</v>
      </c>
      <c r="G41" s="1">
        <v>0.09</v>
      </c>
      <c r="H41" s="1">
        <v>0.09</v>
      </c>
      <c r="I41" s="1">
        <v>0.11</v>
      </c>
      <c r="J41" s="1">
        <v>0.11</v>
      </c>
      <c r="K41" s="1"/>
      <c r="L41" s="1"/>
      <c r="M41" s="214"/>
      <c r="N41" s="214"/>
      <c r="O41" s="215"/>
      <c r="P41" s="1">
        <f t="shared" si="0"/>
        <v>0.55999999999999994</v>
      </c>
      <c r="Q41" s="716"/>
      <c r="R41" s="716"/>
      <c r="S41" s="716"/>
      <c r="T41" s="716"/>
      <c r="U41" s="716"/>
      <c r="V41" s="716"/>
      <c r="W41" s="716"/>
      <c r="X41" s="716"/>
      <c r="Y41" s="716"/>
      <c r="Z41" s="716"/>
      <c r="AA41" s="716"/>
      <c r="AB41" s="716"/>
      <c r="AC41" s="716"/>
      <c r="AD41" s="716"/>
      <c r="AE41" s="101"/>
    </row>
    <row r="42" spans="1:41" ht="28.5" customHeight="1">
      <c r="A42" s="721" t="s">
        <v>444</v>
      </c>
      <c r="B42" s="517">
        <v>3.33</v>
      </c>
      <c r="C42" s="210" t="s">
        <v>9</v>
      </c>
      <c r="D42" s="211">
        <v>0</v>
      </c>
      <c r="E42" s="211">
        <v>0.06</v>
      </c>
      <c r="F42" s="211">
        <v>0.09</v>
      </c>
      <c r="G42" s="211">
        <v>0.09</v>
      </c>
      <c r="H42" s="211">
        <v>0.09</v>
      </c>
      <c r="I42" s="211">
        <v>0.1</v>
      </c>
      <c r="J42" s="211">
        <v>0.1</v>
      </c>
      <c r="K42" s="211">
        <v>0.09</v>
      </c>
      <c r="L42" s="211">
        <v>0.09</v>
      </c>
      <c r="M42" s="211">
        <v>0.09</v>
      </c>
      <c r="N42" s="211">
        <v>0.09</v>
      </c>
      <c r="O42" s="246">
        <v>0.11</v>
      </c>
      <c r="P42" s="212">
        <f t="shared" si="0"/>
        <v>0.99999999999999978</v>
      </c>
      <c r="Q42" s="716" t="s">
        <v>520</v>
      </c>
      <c r="R42" s="716"/>
      <c r="S42" s="716"/>
      <c r="T42" s="716"/>
      <c r="U42" s="716"/>
      <c r="V42" s="716"/>
      <c r="W42" s="716"/>
      <c r="X42" s="716"/>
      <c r="Y42" s="716"/>
      <c r="Z42" s="716"/>
      <c r="AA42" s="716"/>
      <c r="AB42" s="716"/>
      <c r="AC42" s="716"/>
      <c r="AD42" s="716"/>
      <c r="AE42" s="101"/>
    </row>
    <row r="43" spans="1:41" ht="94.5" customHeight="1">
      <c r="A43" s="722"/>
      <c r="B43" s="518"/>
      <c r="C43" s="213" t="s">
        <v>10</v>
      </c>
      <c r="D43" s="1"/>
      <c r="E43" s="1">
        <v>7.0000000000000007E-2</v>
      </c>
      <c r="F43" s="1">
        <v>0.09</v>
      </c>
      <c r="G43" s="1">
        <v>0.09</v>
      </c>
      <c r="H43" s="1">
        <v>0.09</v>
      </c>
      <c r="I43" s="1">
        <v>0.1</v>
      </c>
      <c r="J43" s="1">
        <v>0.1</v>
      </c>
      <c r="K43" s="1"/>
      <c r="L43" s="1"/>
      <c r="M43" s="214"/>
      <c r="N43" s="214"/>
      <c r="O43" s="215"/>
      <c r="P43" s="1">
        <f t="shared" si="0"/>
        <v>0.53999999999999992</v>
      </c>
      <c r="Q43" s="716"/>
      <c r="R43" s="716"/>
      <c r="S43" s="716"/>
      <c r="T43" s="716"/>
      <c r="U43" s="716"/>
      <c r="V43" s="716"/>
      <c r="W43" s="716"/>
      <c r="X43" s="716"/>
      <c r="Y43" s="716"/>
      <c r="Z43" s="716"/>
      <c r="AA43" s="716"/>
      <c r="AB43" s="716"/>
      <c r="AC43" s="716"/>
      <c r="AD43" s="716"/>
      <c r="AE43" s="101"/>
    </row>
    <row r="44" spans="1:41">
      <c r="A44" s="52" t="s">
        <v>294</v>
      </c>
    </row>
  </sheetData>
  <mergeCells count="76">
    <mergeCell ref="A42:A43"/>
    <mergeCell ref="B42:B43"/>
    <mergeCell ref="Q42:AD43"/>
    <mergeCell ref="A38:A39"/>
    <mergeCell ref="B38:B39"/>
    <mergeCell ref="Q38:AD39"/>
    <mergeCell ref="A40:A41"/>
    <mergeCell ref="B40:B41"/>
    <mergeCell ref="Q40:AD41"/>
    <mergeCell ref="Q34:V35"/>
    <mergeCell ref="W34:Z35"/>
    <mergeCell ref="AA34:AD35"/>
    <mergeCell ref="A36:A37"/>
    <mergeCell ref="B36:B37"/>
    <mergeCell ref="C36:P36"/>
    <mergeCell ref="Q36:AD36"/>
    <mergeCell ref="Q37:AD37"/>
    <mergeCell ref="A34:A35"/>
    <mergeCell ref="B30:C30"/>
    <mergeCell ref="Q30:AD30"/>
    <mergeCell ref="A31:AD31"/>
    <mergeCell ref="A32:A33"/>
    <mergeCell ref="B32:B33"/>
    <mergeCell ref="C32:C33"/>
    <mergeCell ref="D32:P32"/>
    <mergeCell ref="Q32:AD32"/>
    <mergeCell ref="Q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s>
  <dataValidations count="3">
    <dataValidation type="textLength" operator="lessThanOrEqual" allowBlank="1" showInputMessage="1" showErrorMessage="1" errorTitle="Máximo 2.000 caracteres" error="Máximo 2.000 caracteres" sqref="AA34 Q38:AD43 W34 Q34"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0"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V43"/>
  <sheetViews>
    <sheetView showGridLines="0" topLeftCell="P22" zoomScale="70" zoomScaleNormal="70" workbookViewId="0">
      <selection activeCell="X33" sqref="X33"/>
    </sheetView>
  </sheetViews>
  <sheetFormatPr baseColWidth="10" defaultColWidth="10.83203125" defaultRowHeight="15"/>
  <cols>
    <col min="1" max="1" width="38.5" style="52" customWidth="1"/>
    <col min="2" max="2" width="15.5" style="52" customWidth="1"/>
    <col min="3" max="14" width="20.5" style="52" customWidth="1"/>
    <col min="15" max="15" width="16.1640625" style="52" customWidth="1"/>
    <col min="16" max="27" width="18.1640625" style="52" customWidth="1"/>
    <col min="28" max="28" width="22.5" style="52" customWidth="1"/>
    <col min="29" max="29" width="19" style="52" customWidth="1"/>
    <col min="30" max="30" width="19.5" style="52" customWidth="1"/>
    <col min="31" max="31" width="6.5" style="51" bestFit="1" customWidth="1"/>
    <col min="32" max="32" width="22.83203125" style="52" customWidth="1"/>
    <col min="33" max="33" width="18.5" style="52" bestFit="1" customWidth="1"/>
    <col min="34" max="34" width="8.5" style="52" customWidth="1"/>
    <col min="35" max="35" width="18.5" style="52" bestFit="1" customWidth="1"/>
    <col min="36" max="36" width="5.5" style="52" customWidth="1"/>
    <col min="37" max="37" width="18.5" style="52" bestFit="1" customWidth="1"/>
    <col min="38" max="38" width="4.5" style="52" customWidth="1"/>
    <col min="39" max="39" width="23" style="52" bestFit="1" customWidth="1"/>
    <col min="40" max="40" width="10.83203125" style="52"/>
    <col min="41" max="41" width="18.5" style="52" bestFit="1" customWidth="1"/>
    <col min="42" max="42" width="16.1640625" style="52" customWidth="1"/>
    <col min="43" max="16384" width="10.83203125" style="52"/>
  </cols>
  <sheetData>
    <row r="1" spans="1:48" ht="32.25" customHeight="1">
      <c r="A1" s="419"/>
      <c r="B1" s="422" t="s">
        <v>16</v>
      </c>
      <c r="C1" s="423"/>
      <c r="D1" s="423"/>
      <c r="E1" s="423"/>
      <c r="F1" s="423"/>
      <c r="G1" s="423"/>
      <c r="H1" s="423"/>
      <c r="I1" s="423"/>
      <c r="J1" s="423"/>
      <c r="K1" s="423"/>
      <c r="L1" s="423"/>
      <c r="M1" s="423"/>
      <c r="N1" s="423"/>
      <c r="O1" s="423"/>
      <c r="P1" s="423"/>
      <c r="Q1" s="423"/>
      <c r="R1" s="423"/>
      <c r="S1" s="423"/>
      <c r="T1" s="423"/>
      <c r="U1" s="423"/>
      <c r="V1" s="423"/>
      <c r="W1" s="423"/>
      <c r="X1" s="423"/>
      <c r="Y1" s="423"/>
      <c r="Z1" s="423"/>
      <c r="AA1" s="424"/>
      <c r="AB1" s="435" t="s">
        <v>18</v>
      </c>
      <c r="AC1" s="436"/>
      <c r="AD1" s="437"/>
    </row>
    <row r="2" spans="1:48" ht="30.75" customHeight="1">
      <c r="A2" s="420"/>
      <c r="B2" s="438" t="s">
        <v>17</v>
      </c>
      <c r="C2" s="439"/>
      <c r="D2" s="439"/>
      <c r="E2" s="439"/>
      <c r="F2" s="439"/>
      <c r="G2" s="439"/>
      <c r="H2" s="439"/>
      <c r="I2" s="439"/>
      <c r="J2" s="439"/>
      <c r="K2" s="439"/>
      <c r="L2" s="439"/>
      <c r="M2" s="439"/>
      <c r="N2" s="439"/>
      <c r="O2" s="439"/>
      <c r="P2" s="439"/>
      <c r="Q2" s="439"/>
      <c r="R2" s="439"/>
      <c r="S2" s="439"/>
      <c r="T2" s="439"/>
      <c r="U2" s="439"/>
      <c r="V2" s="439"/>
      <c r="W2" s="439"/>
      <c r="X2" s="439"/>
      <c r="Y2" s="439"/>
      <c r="Z2" s="439"/>
      <c r="AA2" s="440"/>
      <c r="AB2" s="441" t="s">
        <v>404</v>
      </c>
      <c r="AC2" s="442"/>
      <c r="AD2" s="443"/>
    </row>
    <row r="3" spans="1:48" ht="24" customHeight="1">
      <c r="A3" s="420"/>
      <c r="B3" s="444" t="s">
        <v>295</v>
      </c>
      <c r="C3" s="445"/>
      <c r="D3" s="445"/>
      <c r="E3" s="445"/>
      <c r="F3" s="445"/>
      <c r="G3" s="445"/>
      <c r="H3" s="445"/>
      <c r="I3" s="445"/>
      <c r="J3" s="445"/>
      <c r="K3" s="445"/>
      <c r="L3" s="445"/>
      <c r="M3" s="445"/>
      <c r="N3" s="445"/>
      <c r="O3" s="445"/>
      <c r="P3" s="445"/>
      <c r="Q3" s="445"/>
      <c r="R3" s="445"/>
      <c r="S3" s="445"/>
      <c r="T3" s="445"/>
      <c r="U3" s="445"/>
      <c r="V3" s="445"/>
      <c r="W3" s="445"/>
      <c r="X3" s="445"/>
      <c r="Y3" s="445"/>
      <c r="Z3" s="445"/>
      <c r="AA3" s="446"/>
      <c r="AB3" s="441" t="s">
        <v>403</v>
      </c>
      <c r="AC3" s="442"/>
      <c r="AD3" s="443"/>
    </row>
    <row r="4" spans="1:48" ht="22" customHeight="1" thickBot="1">
      <c r="A4" s="421"/>
      <c r="B4" s="447"/>
      <c r="C4" s="448"/>
      <c r="D4" s="448"/>
      <c r="E4" s="448"/>
      <c r="F4" s="448"/>
      <c r="G4" s="448"/>
      <c r="H4" s="448"/>
      <c r="I4" s="448"/>
      <c r="J4" s="448"/>
      <c r="K4" s="448"/>
      <c r="L4" s="448"/>
      <c r="M4" s="448"/>
      <c r="N4" s="448"/>
      <c r="O4" s="448"/>
      <c r="P4" s="448"/>
      <c r="Q4" s="448"/>
      <c r="R4" s="448"/>
      <c r="S4" s="448"/>
      <c r="T4" s="448"/>
      <c r="U4" s="448"/>
      <c r="V4" s="448"/>
      <c r="W4" s="448"/>
      <c r="X4" s="448"/>
      <c r="Y4" s="448"/>
      <c r="Z4" s="448"/>
      <c r="AA4" s="449"/>
      <c r="AB4" s="450" t="s">
        <v>176</v>
      </c>
      <c r="AC4" s="451"/>
      <c r="AD4" s="452"/>
    </row>
    <row r="5" spans="1:48" ht="9" customHeight="1" thickBot="1">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48" ht="9" customHeight="1" thickBot="1">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48">
      <c r="A7" s="399" t="s">
        <v>293</v>
      </c>
      <c r="B7" s="400"/>
      <c r="C7" s="748" t="s">
        <v>44</v>
      </c>
      <c r="D7" s="384" t="s">
        <v>71</v>
      </c>
      <c r="E7" s="408"/>
      <c r="F7" s="408"/>
      <c r="G7" s="408"/>
      <c r="H7" s="385"/>
      <c r="I7" s="411">
        <v>44749</v>
      </c>
      <c r="J7" s="412"/>
      <c r="K7" s="384" t="s">
        <v>67</v>
      </c>
      <c r="L7" s="385"/>
      <c r="M7" s="417" t="s">
        <v>70</v>
      </c>
      <c r="N7" s="418"/>
      <c r="O7" s="433"/>
      <c r="P7" s="434"/>
      <c r="Q7" s="56"/>
      <c r="R7" s="56"/>
      <c r="S7" s="56"/>
      <c r="T7" s="56"/>
      <c r="U7" s="56"/>
      <c r="V7" s="56"/>
      <c r="W7" s="56"/>
      <c r="X7" s="56"/>
      <c r="Y7" s="56"/>
      <c r="Z7" s="57"/>
      <c r="AA7" s="56"/>
      <c r="AB7" s="56"/>
      <c r="AC7" s="62"/>
      <c r="AD7" s="63"/>
    </row>
    <row r="8" spans="1:48">
      <c r="A8" s="401"/>
      <c r="B8" s="402"/>
      <c r="C8" s="749"/>
      <c r="D8" s="386"/>
      <c r="E8" s="409"/>
      <c r="F8" s="409"/>
      <c r="G8" s="409"/>
      <c r="H8" s="387"/>
      <c r="I8" s="413"/>
      <c r="J8" s="414"/>
      <c r="K8" s="386"/>
      <c r="L8" s="387"/>
      <c r="M8" s="425" t="s">
        <v>68</v>
      </c>
      <c r="N8" s="426"/>
      <c r="O8" s="427"/>
      <c r="P8" s="428"/>
      <c r="Q8" s="56"/>
      <c r="R8" s="56"/>
      <c r="S8" s="56"/>
      <c r="T8" s="56"/>
      <c r="U8" s="56"/>
      <c r="V8" s="56"/>
      <c r="W8" s="56"/>
      <c r="X8" s="56"/>
      <c r="Y8" s="56"/>
      <c r="Z8" s="57"/>
      <c r="AA8" s="56"/>
      <c r="AB8" s="56"/>
      <c r="AC8" s="62"/>
      <c r="AD8" s="63"/>
    </row>
    <row r="9" spans="1:48" ht="20" thickBot="1">
      <c r="A9" s="403"/>
      <c r="B9" s="404"/>
      <c r="C9" s="750"/>
      <c r="D9" s="388"/>
      <c r="E9" s="410"/>
      <c r="F9" s="410"/>
      <c r="G9" s="410"/>
      <c r="H9" s="389"/>
      <c r="I9" s="415"/>
      <c r="J9" s="416"/>
      <c r="K9" s="388"/>
      <c r="L9" s="389"/>
      <c r="M9" s="429" t="s">
        <v>69</v>
      </c>
      <c r="N9" s="430"/>
      <c r="O9" s="431" t="s">
        <v>478</v>
      </c>
      <c r="P9" s="432"/>
      <c r="Q9" s="56"/>
      <c r="R9" s="56"/>
      <c r="S9" s="56"/>
      <c r="T9" s="56"/>
      <c r="U9" s="56"/>
      <c r="V9" s="56"/>
      <c r="W9" s="56"/>
      <c r="X9" s="56"/>
      <c r="Y9" s="56"/>
      <c r="Z9" s="57"/>
      <c r="AA9" s="56"/>
      <c r="AB9" s="56"/>
      <c r="AC9" s="62"/>
      <c r="AD9" s="63"/>
    </row>
    <row r="10" spans="1:48" s="178" customFormat="1" ht="15" customHeight="1" thickBot="1">
      <c r="A10" s="174"/>
      <c r="B10" s="175"/>
      <c r="C10" s="175"/>
      <c r="D10" s="67"/>
      <c r="E10" s="67"/>
      <c r="F10" s="67"/>
      <c r="G10" s="67"/>
      <c r="H10" s="67"/>
      <c r="I10" s="171"/>
      <c r="J10" s="171"/>
      <c r="K10" s="67"/>
      <c r="L10" s="67"/>
      <c r="M10" s="172"/>
      <c r="N10" s="172"/>
      <c r="O10" s="173"/>
      <c r="P10" s="173"/>
      <c r="Q10" s="175"/>
      <c r="R10" s="175"/>
      <c r="S10" s="175"/>
      <c r="T10" s="175"/>
      <c r="U10" s="175"/>
      <c r="V10" s="175"/>
      <c r="W10" s="175"/>
      <c r="X10" s="175"/>
      <c r="Y10" s="175"/>
      <c r="Z10" s="176"/>
      <c r="AA10" s="175"/>
      <c r="AB10" s="175"/>
      <c r="AC10" s="177"/>
      <c r="AD10" s="179"/>
    </row>
    <row r="11" spans="1:48" ht="15" customHeight="1">
      <c r="A11" s="384" t="s">
        <v>0</v>
      </c>
      <c r="B11" s="385"/>
      <c r="C11" s="739" t="s">
        <v>141</v>
      </c>
      <c r="D11" s="740"/>
      <c r="E11" s="740"/>
      <c r="F11" s="740"/>
      <c r="G11" s="740"/>
      <c r="H11" s="740"/>
      <c r="I11" s="740"/>
      <c r="J11" s="740"/>
      <c r="K11" s="740"/>
      <c r="L11" s="740"/>
      <c r="M11" s="740"/>
      <c r="N11" s="740"/>
      <c r="O11" s="740"/>
      <c r="P11" s="740"/>
      <c r="Q11" s="740"/>
      <c r="R11" s="740"/>
      <c r="S11" s="740"/>
      <c r="T11" s="740"/>
      <c r="U11" s="740"/>
      <c r="V11" s="740"/>
      <c r="W11" s="740"/>
      <c r="X11" s="740"/>
      <c r="Y11" s="740"/>
      <c r="Z11" s="740"/>
      <c r="AA11" s="740"/>
      <c r="AB11" s="740"/>
      <c r="AC11" s="740"/>
      <c r="AD11" s="741"/>
    </row>
    <row r="12" spans="1:48" ht="15" customHeight="1">
      <c r="A12" s="386"/>
      <c r="B12" s="387"/>
      <c r="C12" s="742"/>
      <c r="D12" s="743"/>
      <c r="E12" s="743"/>
      <c r="F12" s="743"/>
      <c r="G12" s="743"/>
      <c r="H12" s="743"/>
      <c r="I12" s="743"/>
      <c r="J12" s="743"/>
      <c r="K12" s="743"/>
      <c r="L12" s="743"/>
      <c r="M12" s="743"/>
      <c r="N12" s="743"/>
      <c r="O12" s="743"/>
      <c r="P12" s="743"/>
      <c r="Q12" s="743"/>
      <c r="R12" s="743"/>
      <c r="S12" s="743"/>
      <c r="T12" s="743"/>
      <c r="U12" s="743"/>
      <c r="V12" s="743"/>
      <c r="W12" s="743"/>
      <c r="X12" s="743"/>
      <c r="Y12" s="743"/>
      <c r="Z12" s="743"/>
      <c r="AA12" s="743"/>
      <c r="AB12" s="743"/>
      <c r="AC12" s="743"/>
      <c r="AD12" s="744"/>
    </row>
    <row r="13" spans="1:48" ht="15" customHeight="1" thickBot="1">
      <c r="A13" s="388"/>
      <c r="B13" s="389"/>
      <c r="C13" s="745"/>
      <c r="D13" s="746"/>
      <c r="E13" s="746"/>
      <c r="F13" s="746"/>
      <c r="G13" s="746"/>
      <c r="H13" s="746"/>
      <c r="I13" s="746"/>
      <c r="J13" s="746"/>
      <c r="K13" s="746"/>
      <c r="L13" s="746"/>
      <c r="M13" s="746"/>
      <c r="N13" s="746"/>
      <c r="O13" s="746"/>
      <c r="P13" s="746"/>
      <c r="Q13" s="746"/>
      <c r="R13" s="746"/>
      <c r="S13" s="746"/>
      <c r="T13" s="746"/>
      <c r="U13" s="746"/>
      <c r="V13" s="746"/>
      <c r="W13" s="746"/>
      <c r="X13" s="746"/>
      <c r="Y13" s="746"/>
      <c r="Z13" s="746"/>
      <c r="AA13" s="746"/>
      <c r="AB13" s="746"/>
      <c r="AC13" s="746"/>
      <c r="AD13" s="747"/>
      <c r="AV13" s="367" t="s">
        <v>513</v>
      </c>
    </row>
    <row r="14" spans="1:48" ht="9" customHeight="1" thickBot="1">
      <c r="A14" s="69"/>
      <c r="B14" s="70"/>
      <c r="C14" s="71"/>
      <c r="D14" s="71"/>
      <c r="E14" s="71"/>
      <c r="F14" s="71"/>
      <c r="G14" s="71"/>
      <c r="H14" s="71"/>
      <c r="I14" s="71"/>
      <c r="J14" s="71"/>
      <c r="K14" s="71"/>
      <c r="L14" s="71"/>
      <c r="M14" s="72"/>
      <c r="N14" s="72"/>
      <c r="O14" s="72"/>
      <c r="P14" s="72"/>
      <c r="Q14" s="72"/>
      <c r="R14" s="73"/>
      <c r="S14" s="73"/>
      <c r="T14" s="73"/>
      <c r="U14" s="73"/>
      <c r="V14" s="73"/>
      <c r="W14" s="73"/>
      <c r="X14" s="73"/>
      <c r="Y14" s="67"/>
      <c r="Z14" s="67"/>
      <c r="AA14" s="67"/>
      <c r="AB14" s="67"/>
      <c r="AC14" s="67"/>
      <c r="AD14" s="68"/>
    </row>
    <row r="15" spans="1:48" ht="39" customHeight="1" thickBot="1">
      <c r="A15" s="457" t="s">
        <v>77</v>
      </c>
      <c r="B15" s="458"/>
      <c r="C15" s="733" t="s">
        <v>408</v>
      </c>
      <c r="D15" s="734"/>
      <c r="E15" s="734"/>
      <c r="F15" s="734"/>
      <c r="G15" s="734"/>
      <c r="H15" s="734"/>
      <c r="I15" s="734"/>
      <c r="J15" s="734"/>
      <c r="K15" s="735"/>
      <c r="L15" s="472" t="s">
        <v>73</v>
      </c>
      <c r="M15" s="473"/>
      <c r="N15" s="473"/>
      <c r="O15" s="473"/>
      <c r="P15" s="473"/>
      <c r="Q15" s="474"/>
      <c r="R15" s="736" t="s">
        <v>409</v>
      </c>
      <c r="S15" s="737"/>
      <c r="T15" s="737"/>
      <c r="U15" s="737"/>
      <c r="V15" s="737"/>
      <c r="W15" s="737"/>
      <c r="X15" s="738"/>
      <c r="Y15" s="472" t="s">
        <v>72</v>
      </c>
      <c r="Z15" s="474"/>
      <c r="AA15" s="453" t="s">
        <v>247</v>
      </c>
      <c r="AB15" s="454"/>
      <c r="AC15" s="454"/>
      <c r="AD15" s="455"/>
    </row>
    <row r="16" spans="1:48" ht="9" customHeight="1" thickBot="1">
      <c r="A16" s="61"/>
      <c r="B16" s="56"/>
      <c r="C16" s="456"/>
      <c r="D16" s="456"/>
      <c r="E16" s="456"/>
      <c r="F16" s="456"/>
      <c r="G16" s="456"/>
      <c r="H16" s="456"/>
      <c r="I16" s="456"/>
      <c r="J16" s="456"/>
      <c r="K16" s="456"/>
      <c r="L16" s="456"/>
      <c r="M16" s="456"/>
      <c r="N16" s="456"/>
      <c r="O16" s="456"/>
      <c r="P16" s="456"/>
      <c r="Q16" s="456"/>
      <c r="R16" s="456"/>
      <c r="S16" s="456"/>
      <c r="T16" s="456"/>
      <c r="U16" s="456"/>
      <c r="V16" s="456"/>
      <c r="W16" s="456"/>
      <c r="X16" s="456"/>
      <c r="Y16" s="456"/>
      <c r="Z16" s="456"/>
      <c r="AA16" s="456"/>
      <c r="AB16" s="456"/>
      <c r="AC16" s="75"/>
      <c r="AD16" s="76"/>
      <c r="AV16" s="370" t="s">
        <v>514</v>
      </c>
    </row>
    <row r="17" spans="1:48" s="78" customFormat="1" ht="37.5" customHeight="1" thickBot="1">
      <c r="A17" s="457" t="s">
        <v>79</v>
      </c>
      <c r="B17" s="458"/>
      <c r="C17" s="751" t="s">
        <v>445</v>
      </c>
      <c r="D17" s="752"/>
      <c r="E17" s="752"/>
      <c r="F17" s="752"/>
      <c r="G17" s="752"/>
      <c r="H17" s="752"/>
      <c r="I17" s="752"/>
      <c r="J17" s="752"/>
      <c r="K17" s="752"/>
      <c r="L17" s="752"/>
      <c r="M17" s="752"/>
      <c r="N17" s="752"/>
      <c r="O17" s="752"/>
      <c r="P17" s="752"/>
      <c r="Q17" s="753"/>
      <c r="R17" s="462" t="s">
        <v>377</v>
      </c>
      <c r="S17" s="463"/>
      <c r="T17" s="463"/>
      <c r="U17" s="463"/>
      <c r="V17" s="464"/>
      <c r="W17" s="729">
        <v>1</v>
      </c>
      <c r="X17" s="730"/>
      <c r="Y17" s="463" t="s">
        <v>15</v>
      </c>
      <c r="Z17" s="463"/>
      <c r="AA17" s="463"/>
      <c r="AB17" s="464"/>
      <c r="AC17" s="731">
        <v>0.1</v>
      </c>
      <c r="AD17" s="732"/>
      <c r="AV17" s="372" t="s">
        <v>515</v>
      </c>
    </row>
    <row r="18" spans="1:48" ht="16.5" customHeight="1" thickBot="1">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8" ht="32" customHeight="1" thickBot="1">
      <c r="A19" s="462" t="s">
        <v>1</v>
      </c>
      <c r="B19" s="463"/>
      <c r="C19" s="463"/>
      <c r="D19" s="463"/>
      <c r="E19" s="463"/>
      <c r="F19" s="463"/>
      <c r="G19" s="463"/>
      <c r="H19" s="463"/>
      <c r="I19" s="463"/>
      <c r="J19" s="463"/>
      <c r="K19" s="463"/>
      <c r="L19" s="463"/>
      <c r="M19" s="463"/>
      <c r="N19" s="463"/>
      <c r="O19" s="463"/>
      <c r="P19" s="463"/>
      <c r="Q19" s="463"/>
      <c r="R19" s="463"/>
      <c r="S19" s="463"/>
      <c r="T19" s="463"/>
      <c r="U19" s="463"/>
      <c r="V19" s="463"/>
      <c r="W19" s="463"/>
      <c r="X19" s="463"/>
      <c r="Y19" s="463"/>
      <c r="Z19" s="463"/>
      <c r="AA19" s="463"/>
      <c r="AB19" s="463"/>
      <c r="AC19" s="463"/>
      <c r="AD19" s="464"/>
      <c r="AE19" s="86"/>
      <c r="AF19" s="86"/>
    </row>
    <row r="20" spans="1:48" ht="32" customHeight="1" thickBot="1">
      <c r="A20" s="85"/>
      <c r="B20" s="62"/>
      <c r="C20" s="478" t="s">
        <v>379</v>
      </c>
      <c r="D20" s="479"/>
      <c r="E20" s="479"/>
      <c r="F20" s="479"/>
      <c r="G20" s="479"/>
      <c r="H20" s="479"/>
      <c r="I20" s="479"/>
      <c r="J20" s="479"/>
      <c r="K20" s="479"/>
      <c r="L20" s="479"/>
      <c r="M20" s="479"/>
      <c r="N20" s="479"/>
      <c r="O20" s="479"/>
      <c r="P20" s="480"/>
      <c r="Q20" s="481" t="s">
        <v>380</v>
      </c>
      <c r="R20" s="482"/>
      <c r="S20" s="482"/>
      <c r="T20" s="482"/>
      <c r="U20" s="482"/>
      <c r="V20" s="482"/>
      <c r="W20" s="482"/>
      <c r="X20" s="482"/>
      <c r="Y20" s="482"/>
      <c r="Z20" s="482"/>
      <c r="AA20" s="482"/>
      <c r="AB20" s="482"/>
      <c r="AC20" s="482"/>
      <c r="AD20" s="483"/>
      <c r="AE20" s="86"/>
      <c r="AF20" s="86"/>
    </row>
    <row r="21" spans="1:48" ht="32" customHeight="1" thickBot="1">
      <c r="A21" s="61"/>
      <c r="B21" s="56"/>
      <c r="C21" s="206" t="s">
        <v>39</v>
      </c>
      <c r="D21" s="207" t="s">
        <v>40</v>
      </c>
      <c r="E21" s="207" t="s">
        <v>41</v>
      </c>
      <c r="F21" s="207" t="s">
        <v>42</v>
      </c>
      <c r="G21" s="207" t="s">
        <v>43</v>
      </c>
      <c r="H21" s="207" t="s">
        <v>44</v>
      </c>
      <c r="I21" s="207" t="s">
        <v>45</v>
      </c>
      <c r="J21" s="207" t="s">
        <v>46</v>
      </c>
      <c r="K21" s="207" t="s">
        <v>47</v>
      </c>
      <c r="L21" s="207" t="s">
        <v>48</v>
      </c>
      <c r="M21" s="207" t="s">
        <v>49</v>
      </c>
      <c r="N21" s="207" t="s">
        <v>50</v>
      </c>
      <c r="O21" s="207" t="s">
        <v>8</v>
      </c>
      <c r="P21" s="208" t="s">
        <v>385</v>
      </c>
      <c r="Q21" s="206" t="s">
        <v>39</v>
      </c>
      <c r="R21" s="207" t="s">
        <v>40</v>
      </c>
      <c r="S21" s="207" t="s">
        <v>41</v>
      </c>
      <c r="T21" s="207" t="s">
        <v>42</v>
      </c>
      <c r="U21" s="207" t="s">
        <v>43</v>
      </c>
      <c r="V21" s="207" t="s">
        <v>44</v>
      </c>
      <c r="W21" s="207" t="s">
        <v>45</v>
      </c>
      <c r="X21" s="207" t="s">
        <v>46</v>
      </c>
      <c r="Y21" s="207" t="s">
        <v>47</v>
      </c>
      <c r="Z21" s="207" t="s">
        <v>48</v>
      </c>
      <c r="AA21" s="207" t="s">
        <v>49</v>
      </c>
      <c r="AB21" s="207" t="s">
        <v>50</v>
      </c>
      <c r="AC21" s="207" t="s">
        <v>8</v>
      </c>
      <c r="AD21" s="208" t="s">
        <v>385</v>
      </c>
      <c r="AE21" s="4"/>
      <c r="AF21" s="4"/>
      <c r="AV21" s="365" t="s">
        <v>516</v>
      </c>
    </row>
    <row r="22" spans="1:48" s="252" customFormat="1" ht="32" customHeight="1">
      <c r="A22" s="539" t="s">
        <v>381</v>
      </c>
      <c r="B22" s="543"/>
      <c r="C22" s="247"/>
      <c r="D22" s="248"/>
      <c r="E22" s="248"/>
      <c r="F22" s="248"/>
      <c r="G22" s="248"/>
      <c r="H22" s="248"/>
      <c r="I22" s="248"/>
      <c r="J22" s="248"/>
      <c r="K22" s="248"/>
      <c r="L22" s="248"/>
      <c r="M22" s="248"/>
      <c r="N22" s="248"/>
      <c r="O22" s="248">
        <f>SUM(C22:N22)</f>
        <v>0</v>
      </c>
      <c r="P22" s="249"/>
      <c r="Q22" s="247"/>
      <c r="R22" s="248"/>
      <c r="S22" s="248"/>
      <c r="T22" s="248"/>
      <c r="U22" s="248"/>
      <c r="V22" s="248"/>
      <c r="W22" s="248"/>
      <c r="X22" s="248"/>
      <c r="Y22" s="248"/>
      <c r="Z22" s="248"/>
      <c r="AA22" s="248"/>
      <c r="AB22" s="248"/>
      <c r="AC22" s="248">
        <f>SUM(Q22:AB22)</f>
        <v>0</v>
      </c>
      <c r="AD22" s="250"/>
      <c r="AE22" s="251"/>
      <c r="AF22" s="251"/>
      <c r="AV22" s="373" t="s">
        <v>517</v>
      </c>
    </row>
    <row r="23" spans="1:48" s="254" customFormat="1" ht="32" customHeight="1">
      <c r="A23" s="725" t="s">
        <v>382</v>
      </c>
      <c r="B23" s="726"/>
      <c r="C23" s="255"/>
      <c r="D23" s="256"/>
      <c r="E23" s="256"/>
      <c r="F23" s="256"/>
      <c r="G23" s="256"/>
      <c r="H23" s="256"/>
      <c r="I23" s="256"/>
      <c r="J23" s="256"/>
      <c r="K23" s="256"/>
      <c r="L23" s="256"/>
      <c r="M23" s="256"/>
      <c r="N23" s="256"/>
      <c r="O23" s="256">
        <f>SUM(C23:N23)</f>
        <v>0</v>
      </c>
      <c r="P23" s="257" t="str">
        <f>IFERROR(O23/(SUMIF(C23:N23,"&gt;0",C22:N22))," ")</f>
        <v xml:space="preserve"> </v>
      </c>
      <c r="Q23" s="255"/>
      <c r="R23" s="256"/>
      <c r="S23" s="256"/>
      <c r="T23" s="256"/>
      <c r="U23" s="256"/>
      <c r="V23" s="256"/>
      <c r="W23" s="256"/>
      <c r="X23" s="256"/>
      <c r="Y23" s="256"/>
      <c r="Z23" s="256"/>
      <c r="AA23" s="256"/>
      <c r="AB23" s="256"/>
      <c r="AC23" s="256">
        <f>SUM(Q23:AB23)</f>
        <v>0</v>
      </c>
      <c r="AD23" s="258" t="str">
        <f>IFERROR(AC23/(SUMIF(Q23:AB23,"&gt;0",Q22:AB22))," ")</f>
        <v xml:space="preserve"> </v>
      </c>
      <c r="AE23" s="253"/>
      <c r="AF23" s="253"/>
      <c r="AN23" s="375">
        <v>165</v>
      </c>
      <c r="AU23" s="375"/>
    </row>
    <row r="24" spans="1:48" s="254" customFormat="1" ht="32" customHeight="1">
      <c r="A24" s="725" t="s">
        <v>383</v>
      </c>
      <c r="B24" s="726"/>
      <c r="C24" s="255"/>
      <c r="D24" s="256"/>
      <c r="E24" s="256"/>
      <c r="F24" s="256"/>
      <c r="G24" s="256">
        <v>15000000</v>
      </c>
      <c r="H24" s="256"/>
      <c r="I24" s="256"/>
      <c r="J24" s="256"/>
      <c r="K24" s="256"/>
      <c r="L24" s="256"/>
      <c r="M24" s="256"/>
      <c r="N24" s="256"/>
      <c r="O24" s="256">
        <f>SUM(C24:N24)</f>
        <v>15000000</v>
      </c>
      <c r="P24" s="259"/>
      <c r="Q24" s="255"/>
      <c r="R24" s="256"/>
      <c r="S24" s="256"/>
      <c r="T24" s="256"/>
      <c r="U24" s="256"/>
      <c r="V24" s="256"/>
      <c r="W24" s="256"/>
      <c r="X24" s="256"/>
      <c r="Y24" s="256"/>
      <c r="Z24" s="256"/>
      <c r="AA24" s="256"/>
      <c r="AB24" s="256"/>
      <c r="AC24" s="256">
        <f>SUM(Q24:AB24)</f>
        <v>0</v>
      </c>
      <c r="AD24" s="258"/>
      <c r="AE24" s="253"/>
      <c r="AF24" s="253"/>
    </row>
    <row r="25" spans="1:48" s="254" customFormat="1" ht="32" customHeight="1" thickBot="1">
      <c r="A25" s="723" t="s">
        <v>384</v>
      </c>
      <c r="B25" s="724"/>
      <c r="C25" s="260"/>
      <c r="D25" s="261"/>
      <c r="E25" s="261"/>
      <c r="F25" s="261"/>
      <c r="G25" s="261"/>
      <c r="H25" s="261"/>
      <c r="I25" s="261"/>
      <c r="J25" s="261"/>
      <c r="K25" s="261"/>
      <c r="L25" s="261"/>
      <c r="M25" s="261"/>
      <c r="N25" s="261"/>
      <c r="O25" s="261">
        <f>SUM(C25:N25)</f>
        <v>0</v>
      </c>
      <c r="P25" s="262" t="str">
        <f>IFERROR(O25/(SUMIF(C25:N25,"&gt;0",C24:N24))," ")</f>
        <v xml:space="preserve"> </v>
      </c>
      <c r="Q25" s="260"/>
      <c r="R25" s="261"/>
      <c r="S25" s="261"/>
      <c r="T25" s="261"/>
      <c r="U25" s="261"/>
      <c r="V25" s="261"/>
      <c r="W25" s="261"/>
      <c r="X25" s="261"/>
      <c r="Y25" s="261"/>
      <c r="Z25" s="261"/>
      <c r="AA25" s="261"/>
      <c r="AB25" s="261"/>
      <c r="AC25" s="261">
        <f>SUM(Q25:AB25)</f>
        <v>0</v>
      </c>
      <c r="AD25" s="263" t="str">
        <f>IFERROR(AC25/(SUMIF(Q25:AB25,"&gt;0",Q24:AB24))," ")</f>
        <v xml:space="preserve"> </v>
      </c>
      <c r="AE25" s="253"/>
      <c r="AF25" s="253"/>
    </row>
    <row r="26" spans="1:48" ht="32" customHeight="1" thickBot="1">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79"/>
    </row>
    <row r="27" spans="1:48" ht="34" customHeight="1">
      <c r="A27" s="495" t="s">
        <v>76</v>
      </c>
      <c r="B27" s="496"/>
      <c r="C27" s="497"/>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8"/>
    </row>
    <row r="28" spans="1:48" ht="15" customHeight="1">
      <c r="A28" s="499" t="s">
        <v>189</v>
      </c>
      <c r="B28" s="501" t="s">
        <v>6</v>
      </c>
      <c r="C28" s="502"/>
      <c r="D28" s="503" t="s">
        <v>401</v>
      </c>
      <c r="E28" s="504"/>
      <c r="F28" s="504"/>
      <c r="G28" s="504"/>
      <c r="H28" s="504"/>
      <c r="I28" s="504"/>
      <c r="J28" s="504"/>
      <c r="K28" s="504"/>
      <c r="L28" s="504"/>
      <c r="M28" s="504"/>
      <c r="N28" s="504"/>
      <c r="O28" s="505"/>
      <c r="P28" s="488" t="s">
        <v>8</v>
      </c>
      <c r="Q28" s="488" t="s">
        <v>84</v>
      </c>
      <c r="R28" s="488"/>
      <c r="S28" s="488"/>
      <c r="T28" s="488"/>
      <c r="U28" s="488"/>
      <c r="V28" s="488"/>
      <c r="W28" s="488"/>
      <c r="X28" s="488"/>
      <c r="Y28" s="488"/>
      <c r="Z28" s="488"/>
      <c r="AA28" s="488"/>
      <c r="AB28" s="488"/>
      <c r="AC28" s="488"/>
      <c r="AD28" s="489"/>
    </row>
    <row r="29" spans="1:48" ht="27" customHeight="1">
      <c r="A29" s="500"/>
      <c r="B29" s="490"/>
      <c r="C29" s="492"/>
      <c r="D29" s="205" t="s">
        <v>39</v>
      </c>
      <c r="E29" s="205" t="s">
        <v>40</v>
      </c>
      <c r="F29" s="205" t="s">
        <v>41</v>
      </c>
      <c r="G29" s="205" t="s">
        <v>42</v>
      </c>
      <c r="H29" s="205" t="s">
        <v>43</v>
      </c>
      <c r="I29" s="205" t="s">
        <v>44</v>
      </c>
      <c r="J29" s="205" t="s">
        <v>45</v>
      </c>
      <c r="K29" s="205" t="s">
        <v>46</v>
      </c>
      <c r="L29" s="205" t="s">
        <v>47</v>
      </c>
      <c r="M29" s="205" t="s">
        <v>48</v>
      </c>
      <c r="N29" s="205" t="s">
        <v>49</v>
      </c>
      <c r="O29" s="205" t="s">
        <v>50</v>
      </c>
      <c r="P29" s="505"/>
      <c r="Q29" s="488"/>
      <c r="R29" s="488"/>
      <c r="S29" s="488"/>
      <c r="T29" s="488"/>
      <c r="U29" s="488"/>
      <c r="V29" s="488"/>
      <c r="W29" s="488"/>
      <c r="X29" s="488"/>
      <c r="Y29" s="488"/>
      <c r="Z29" s="488"/>
      <c r="AA29" s="488"/>
      <c r="AB29" s="488"/>
      <c r="AC29" s="488"/>
      <c r="AD29" s="489"/>
    </row>
    <row r="30" spans="1:48" ht="205.5" customHeight="1" thickBot="1">
      <c r="A30" s="88" t="s">
        <v>448</v>
      </c>
      <c r="B30" s="506" t="s">
        <v>475</v>
      </c>
      <c r="C30" s="507"/>
      <c r="D30" s="290"/>
      <c r="E30" s="290"/>
      <c r="F30" s="290"/>
      <c r="G30" s="290"/>
      <c r="H30" s="290"/>
      <c r="I30" s="291"/>
      <c r="J30" s="290" t="s">
        <v>475</v>
      </c>
      <c r="K30" s="290"/>
      <c r="L30" s="290"/>
      <c r="M30" s="290"/>
      <c r="N30" s="290"/>
      <c r="O30" s="290"/>
      <c r="P30" s="297">
        <v>1</v>
      </c>
      <c r="Q30" s="727" t="s">
        <v>539</v>
      </c>
      <c r="R30" s="727"/>
      <c r="S30" s="727"/>
      <c r="T30" s="727"/>
      <c r="U30" s="727"/>
      <c r="V30" s="727"/>
      <c r="W30" s="727"/>
      <c r="X30" s="727"/>
      <c r="Y30" s="727"/>
      <c r="Z30" s="727"/>
      <c r="AA30" s="727"/>
      <c r="AB30" s="727"/>
      <c r="AC30" s="727"/>
      <c r="AD30" s="728"/>
    </row>
    <row r="31" spans="1:48" ht="45" customHeight="1">
      <c r="A31" s="510" t="s">
        <v>292</v>
      </c>
      <c r="B31" s="511"/>
      <c r="C31" s="511"/>
      <c r="D31" s="511"/>
      <c r="E31" s="511"/>
      <c r="F31" s="511"/>
      <c r="G31" s="511"/>
      <c r="H31" s="511"/>
      <c r="I31" s="511"/>
      <c r="J31" s="511"/>
      <c r="K31" s="511"/>
      <c r="L31" s="511"/>
      <c r="M31" s="511"/>
      <c r="N31" s="511"/>
      <c r="O31" s="511"/>
      <c r="P31" s="511"/>
      <c r="Q31" s="511"/>
      <c r="R31" s="511"/>
      <c r="S31" s="511"/>
      <c r="T31" s="511"/>
      <c r="U31" s="511"/>
      <c r="V31" s="511"/>
      <c r="W31" s="511"/>
      <c r="X31" s="511"/>
      <c r="Y31" s="511"/>
      <c r="Z31" s="511"/>
      <c r="AA31" s="511"/>
      <c r="AB31" s="511"/>
      <c r="AC31" s="511"/>
      <c r="AD31" s="512"/>
    </row>
    <row r="32" spans="1:48">
      <c r="A32" s="52" t="s">
        <v>294</v>
      </c>
    </row>
    <row r="42" spans="10:17">
      <c r="Q42" s="360"/>
    </row>
    <row r="43" spans="10:17">
      <c r="J43" s="363"/>
    </row>
  </sheetData>
  <mergeCells count="50">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B30:C30"/>
    <mergeCell ref="Q30:AD30"/>
    <mergeCell ref="A24:B24"/>
    <mergeCell ref="A31:AD31"/>
    <mergeCell ref="A25:B25"/>
    <mergeCell ref="A27:AD27"/>
    <mergeCell ref="A28:A29"/>
    <mergeCell ref="B28:C29"/>
    <mergeCell ref="D28:O28"/>
    <mergeCell ref="P28:P29"/>
    <mergeCell ref="Q28:AD29"/>
  </mergeCells>
  <dataValidations count="2">
    <dataValidation type="list" allowBlank="1" showInputMessage="1" showErrorMessage="1" sqref="C7:C9" xr:uid="{00000000-0002-0000-05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s>
  <pageMargins left="0.25" right="0.25" top="0.75" bottom="0.75" header="0.3" footer="0.3"/>
  <pageSetup scale="20" fitToHeight="0"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X43"/>
  <sheetViews>
    <sheetView tabSelected="1" topLeftCell="A17" zoomScale="70" zoomScaleNormal="70" workbookViewId="0">
      <selection activeCell="AT13" sqref="AT13"/>
    </sheetView>
  </sheetViews>
  <sheetFormatPr baseColWidth="10" defaultColWidth="9.1640625" defaultRowHeight="26.25" customHeight="1"/>
  <cols>
    <col min="1" max="6" width="11.5" customWidth="1"/>
    <col min="7" max="7" width="17.83203125" customWidth="1"/>
    <col min="8" max="8" width="11.5" customWidth="1"/>
    <col min="9" max="9" width="26.5" style="302" customWidth="1"/>
    <col min="10" max="10" width="23.5" customWidth="1"/>
    <col min="11" max="11" width="11.5" customWidth="1"/>
    <col min="12" max="12" width="11.5" style="238" customWidth="1"/>
    <col min="13" max="13" width="11.5" customWidth="1"/>
    <col min="14" max="14" width="18.83203125" customWidth="1"/>
    <col min="15" max="15" width="8.5" customWidth="1"/>
    <col min="16" max="16" width="8.1640625" customWidth="1"/>
    <col min="17" max="17" width="9" customWidth="1"/>
    <col min="18" max="18" width="8.5" customWidth="1"/>
    <col min="19" max="19" width="7.5" customWidth="1"/>
    <col min="20" max="20" width="11.5" customWidth="1"/>
    <col min="21" max="21" width="15" customWidth="1"/>
    <col min="22" max="45" width="11.5" customWidth="1"/>
    <col min="46" max="46" width="16.1640625" style="303" customWidth="1"/>
    <col min="47" max="47" width="17.5" style="279" customWidth="1"/>
    <col min="48" max="48" width="41.1640625" style="310" customWidth="1"/>
    <col min="49" max="49" width="17.5" customWidth="1"/>
    <col min="50" max="50" width="12.1640625" customWidth="1"/>
    <col min="51" max="256" width="11.5" customWidth="1"/>
  </cols>
  <sheetData>
    <row r="1" spans="1:50" ht="21" customHeight="1" thickBot="1">
      <c r="A1" s="754" t="s">
        <v>175</v>
      </c>
      <c r="B1" s="755"/>
      <c r="C1" s="755"/>
      <c r="D1" s="755"/>
      <c r="E1" s="755"/>
      <c r="F1" s="755"/>
      <c r="G1" s="755"/>
      <c r="H1" s="755"/>
      <c r="I1" s="755"/>
      <c r="J1" s="755"/>
      <c r="K1" s="755"/>
      <c r="L1" s="755"/>
      <c r="M1" s="755"/>
      <c r="N1" s="755"/>
      <c r="O1" s="755"/>
      <c r="P1" s="755"/>
      <c r="Q1" s="755"/>
      <c r="R1" s="755"/>
      <c r="S1" s="755"/>
      <c r="T1" s="755"/>
      <c r="U1" s="755"/>
      <c r="V1" s="755"/>
      <c r="W1" s="755"/>
      <c r="X1" s="755"/>
      <c r="Y1" s="755"/>
      <c r="Z1" s="755"/>
      <c r="AA1" s="755"/>
      <c r="AB1" s="755"/>
      <c r="AC1" s="755"/>
      <c r="AD1" s="755"/>
      <c r="AE1" s="755"/>
      <c r="AF1" s="755"/>
      <c r="AG1" s="756"/>
      <c r="AH1" s="757" t="s">
        <v>69</v>
      </c>
      <c r="AI1" s="758"/>
      <c r="AJ1" s="758"/>
      <c r="AK1" s="758"/>
      <c r="AL1" s="758"/>
      <c r="AM1" s="758"/>
      <c r="AN1" s="758"/>
      <c r="AO1" s="758"/>
      <c r="AP1" s="758"/>
      <c r="AQ1" s="758"/>
      <c r="AR1" s="758"/>
      <c r="AS1" s="758"/>
      <c r="AT1" s="758"/>
      <c r="AU1" s="759"/>
      <c r="AV1" s="766" t="s">
        <v>298</v>
      </c>
      <c r="AW1" s="769" t="s">
        <v>299</v>
      </c>
      <c r="AX1" s="769" t="s">
        <v>300</v>
      </c>
    </row>
    <row r="2" spans="1:50" ht="21" customHeight="1">
      <c r="A2" s="772" t="s">
        <v>71</v>
      </c>
      <c r="B2" s="772"/>
      <c r="C2" s="772"/>
      <c r="D2" s="773">
        <v>44749</v>
      </c>
      <c r="E2" s="774"/>
      <c r="F2" s="772" t="s">
        <v>67</v>
      </c>
      <c r="G2" s="772"/>
      <c r="H2" s="779" t="s">
        <v>70</v>
      </c>
      <c r="I2" s="779"/>
      <c r="J2" s="220"/>
      <c r="K2" s="757"/>
      <c r="L2" s="758"/>
      <c r="M2" s="758"/>
      <c r="N2" s="758"/>
      <c r="O2" s="758"/>
      <c r="P2" s="758"/>
      <c r="Q2" s="758"/>
      <c r="R2" s="758"/>
      <c r="S2" s="758"/>
      <c r="T2" s="758"/>
      <c r="U2" s="758"/>
      <c r="V2" s="221"/>
      <c r="W2" s="221"/>
      <c r="X2" s="221"/>
      <c r="Y2" s="221"/>
      <c r="Z2" s="221"/>
      <c r="AA2" s="221"/>
      <c r="AB2" s="221"/>
      <c r="AC2" s="221"/>
      <c r="AD2" s="221"/>
      <c r="AE2" s="221"/>
      <c r="AF2" s="221"/>
      <c r="AG2" s="222"/>
      <c r="AH2" s="760"/>
      <c r="AI2" s="761"/>
      <c r="AJ2" s="761"/>
      <c r="AK2" s="761"/>
      <c r="AL2" s="761"/>
      <c r="AM2" s="761"/>
      <c r="AN2" s="761"/>
      <c r="AO2" s="761"/>
      <c r="AP2" s="761"/>
      <c r="AQ2" s="761"/>
      <c r="AR2" s="761"/>
      <c r="AS2" s="761"/>
      <c r="AT2" s="761"/>
      <c r="AU2" s="762"/>
      <c r="AV2" s="767"/>
      <c r="AW2" s="770"/>
      <c r="AX2" s="770"/>
    </row>
    <row r="3" spans="1:50" ht="21" customHeight="1">
      <c r="A3" s="772"/>
      <c r="B3" s="772"/>
      <c r="C3" s="772"/>
      <c r="D3" s="775"/>
      <c r="E3" s="776"/>
      <c r="F3" s="772"/>
      <c r="G3" s="772"/>
      <c r="H3" s="779" t="s">
        <v>68</v>
      </c>
      <c r="I3" s="779"/>
      <c r="J3" s="220"/>
      <c r="K3" s="760"/>
      <c r="L3" s="761"/>
      <c r="M3" s="761"/>
      <c r="N3" s="761"/>
      <c r="O3" s="761"/>
      <c r="P3" s="761"/>
      <c r="Q3" s="761"/>
      <c r="R3" s="761"/>
      <c r="S3" s="761"/>
      <c r="T3" s="761"/>
      <c r="U3" s="761"/>
      <c r="V3" s="223"/>
      <c r="W3" s="223"/>
      <c r="X3" s="223"/>
      <c r="Y3" s="223"/>
      <c r="Z3" s="223"/>
      <c r="AA3" s="223"/>
      <c r="AB3" s="223"/>
      <c r="AC3" s="223"/>
      <c r="AD3" s="223"/>
      <c r="AE3" s="223"/>
      <c r="AF3" s="223"/>
      <c r="AG3" s="224"/>
      <c r="AH3" s="760"/>
      <c r="AI3" s="761"/>
      <c r="AJ3" s="761"/>
      <c r="AK3" s="761"/>
      <c r="AL3" s="761"/>
      <c r="AM3" s="761"/>
      <c r="AN3" s="761"/>
      <c r="AO3" s="761"/>
      <c r="AP3" s="761"/>
      <c r="AQ3" s="761"/>
      <c r="AR3" s="761"/>
      <c r="AS3" s="761"/>
      <c r="AT3" s="761"/>
      <c r="AU3" s="762"/>
      <c r="AV3" s="767"/>
      <c r="AW3" s="770"/>
      <c r="AX3" s="770"/>
    </row>
    <row r="4" spans="1:50" ht="21" customHeight="1" thickBot="1">
      <c r="A4" s="772"/>
      <c r="B4" s="772"/>
      <c r="C4" s="772"/>
      <c r="D4" s="777"/>
      <c r="E4" s="778"/>
      <c r="F4" s="772"/>
      <c r="G4" s="772"/>
      <c r="H4" s="779" t="s">
        <v>69</v>
      </c>
      <c r="I4" s="779"/>
      <c r="J4" s="312" t="s">
        <v>407</v>
      </c>
      <c r="K4" s="763"/>
      <c r="L4" s="764"/>
      <c r="M4" s="764"/>
      <c r="N4" s="764"/>
      <c r="O4" s="764"/>
      <c r="P4" s="764"/>
      <c r="Q4" s="764"/>
      <c r="R4" s="764"/>
      <c r="S4" s="764"/>
      <c r="T4" s="764"/>
      <c r="U4" s="764"/>
      <c r="V4" s="225"/>
      <c r="W4" s="225"/>
      <c r="X4" s="225"/>
      <c r="Y4" s="225"/>
      <c r="Z4" s="225"/>
      <c r="AA4" s="225"/>
      <c r="AB4" s="225"/>
      <c r="AC4" s="225"/>
      <c r="AD4" s="225"/>
      <c r="AE4" s="225"/>
      <c r="AF4" s="225"/>
      <c r="AG4" s="226"/>
      <c r="AH4" s="760"/>
      <c r="AI4" s="761"/>
      <c r="AJ4" s="761"/>
      <c r="AK4" s="761"/>
      <c r="AL4" s="761"/>
      <c r="AM4" s="761"/>
      <c r="AN4" s="761"/>
      <c r="AO4" s="761"/>
      <c r="AP4" s="761"/>
      <c r="AQ4" s="761"/>
      <c r="AR4" s="761"/>
      <c r="AS4" s="761"/>
      <c r="AT4" s="761"/>
      <c r="AU4" s="762"/>
      <c r="AV4" s="767"/>
      <c r="AW4" s="770"/>
      <c r="AX4" s="770"/>
    </row>
    <row r="5" spans="1:50" ht="21" customHeight="1">
      <c r="A5" s="780" t="s">
        <v>402</v>
      </c>
      <c r="B5" s="781"/>
      <c r="C5" s="782"/>
      <c r="D5" s="783" t="s">
        <v>490</v>
      </c>
      <c r="E5" s="784"/>
      <c r="F5" s="784"/>
      <c r="G5" s="784"/>
      <c r="H5" s="784"/>
      <c r="I5" s="784"/>
      <c r="J5" s="784"/>
      <c r="K5" s="785"/>
      <c r="L5" s="785"/>
      <c r="M5" s="785"/>
      <c r="N5" s="785"/>
      <c r="O5" s="785"/>
      <c r="P5" s="785"/>
      <c r="Q5" s="785"/>
      <c r="R5" s="785"/>
      <c r="S5" s="785"/>
      <c r="T5" s="785"/>
      <c r="U5" s="785"/>
      <c r="V5" s="785"/>
      <c r="W5" s="785"/>
      <c r="X5" s="785"/>
      <c r="Y5" s="785"/>
      <c r="Z5" s="785"/>
      <c r="AA5" s="785"/>
      <c r="AB5" s="785"/>
      <c r="AC5" s="785"/>
      <c r="AD5" s="785"/>
      <c r="AE5" s="785"/>
      <c r="AF5" s="785"/>
      <c r="AG5" s="786"/>
      <c r="AH5" s="760"/>
      <c r="AI5" s="761"/>
      <c r="AJ5" s="761"/>
      <c r="AK5" s="761"/>
      <c r="AL5" s="761"/>
      <c r="AM5" s="761"/>
      <c r="AN5" s="761"/>
      <c r="AO5" s="761"/>
      <c r="AP5" s="761"/>
      <c r="AQ5" s="761"/>
      <c r="AR5" s="761"/>
      <c r="AS5" s="761"/>
      <c r="AT5" s="761"/>
      <c r="AU5" s="762"/>
      <c r="AV5" s="767"/>
      <c r="AW5" s="770"/>
      <c r="AX5" s="770"/>
    </row>
    <row r="6" spans="1:50" ht="21" customHeight="1">
      <c r="A6" s="787" t="s">
        <v>287</v>
      </c>
      <c r="B6" s="788"/>
      <c r="C6" s="789"/>
      <c r="D6" s="790" t="s">
        <v>491</v>
      </c>
      <c r="E6" s="785"/>
      <c r="F6" s="785"/>
      <c r="G6" s="785"/>
      <c r="H6" s="785"/>
      <c r="I6" s="785"/>
      <c r="J6" s="785"/>
      <c r="K6" s="785"/>
      <c r="L6" s="785"/>
      <c r="M6" s="785"/>
      <c r="N6" s="785"/>
      <c r="O6" s="785"/>
      <c r="P6" s="785"/>
      <c r="Q6" s="785"/>
      <c r="R6" s="785"/>
      <c r="S6" s="785"/>
      <c r="T6" s="785"/>
      <c r="U6" s="785"/>
      <c r="V6" s="785"/>
      <c r="W6" s="785"/>
      <c r="X6" s="785"/>
      <c r="Y6" s="785"/>
      <c r="Z6" s="785"/>
      <c r="AA6" s="785"/>
      <c r="AB6" s="785"/>
      <c r="AC6" s="785"/>
      <c r="AD6" s="785"/>
      <c r="AE6" s="785"/>
      <c r="AF6" s="785"/>
      <c r="AG6" s="786"/>
      <c r="AH6" s="763"/>
      <c r="AI6" s="764"/>
      <c r="AJ6" s="764"/>
      <c r="AK6" s="764"/>
      <c r="AL6" s="764"/>
      <c r="AM6" s="764"/>
      <c r="AN6" s="764"/>
      <c r="AO6" s="764"/>
      <c r="AP6" s="764"/>
      <c r="AQ6" s="764"/>
      <c r="AR6" s="764"/>
      <c r="AS6" s="764"/>
      <c r="AT6" s="764"/>
      <c r="AU6" s="765"/>
      <c r="AV6" s="767"/>
      <c r="AW6" s="770"/>
      <c r="AX6" s="770"/>
    </row>
    <row r="7" spans="1:50" ht="21" customHeight="1">
      <c r="A7" s="791" t="s">
        <v>169</v>
      </c>
      <c r="B7" s="792"/>
      <c r="C7" s="792"/>
      <c r="D7" s="792"/>
      <c r="E7" s="792"/>
      <c r="F7" s="793"/>
      <c r="G7" s="791" t="s">
        <v>278</v>
      </c>
      <c r="H7" s="793"/>
      <c r="I7" s="769" t="s">
        <v>179</v>
      </c>
      <c r="J7" s="769" t="s">
        <v>279</v>
      </c>
      <c r="K7" s="769" t="s">
        <v>324</v>
      </c>
      <c r="L7" s="769" t="s">
        <v>366</v>
      </c>
      <c r="M7" s="769" t="s">
        <v>168</v>
      </c>
      <c r="N7" s="769" t="s">
        <v>182</v>
      </c>
      <c r="O7" s="791" t="s">
        <v>284</v>
      </c>
      <c r="P7" s="792"/>
      <c r="Q7" s="792"/>
      <c r="R7" s="792"/>
      <c r="S7" s="793"/>
      <c r="T7" s="769" t="s">
        <v>174</v>
      </c>
      <c r="U7" s="769" t="s">
        <v>285</v>
      </c>
      <c r="V7" s="754" t="s">
        <v>373</v>
      </c>
      <c r="W7" s="755"/>
      <c r="X7" s="755"/>
      <c r="Y7" s="755"/>
      <c r="Z7" s="755"/>
      <c r="AA7" s="755"/>
      <c r="AB7" s="755"/>
      <c r="AC7" s="755"/>
      <c r="AD7" s="755"/>
      <c r="AE7" s="755"/>
      <c r="AF7" s="755"/>
      <c r="AG7" s="756"/>
      <c r="AH7" s="754" t="s">
        <v>87</v>
      </c>
      <c r="AI7" s="755"/>
      <c r="AJ7" s="755"/>
      <c r="AK7" s="755"/>
      <c r="AL7" s="755"/>
      <c r="AM7" s="755"/>
      <c r="AN7" s="755"/>
      <c r="AO7" s="755"/>
      <c r="AP7" s="755"/>
      <c r="AQ7" s="755"/>
      <c r="AR7" s="755"/>
      <c r="AS7" s="756"/>
      <c r="AT7" s="791" t="s">
        <v>8</v>
      </c>
      <c r="AU7" s="793"/>
      <c r="AV7" s="767"/>
      <c r="AW7" s="770"/>
      <c r="AX7" s="770"/>
    </row>
    <row r="8" spans="1:50" ht="21" customHeight="1">
      <c r="A8" s="227" t="s">
        <v>170</v>
      </c>
      <c r="B8" s="227" t="s">
        <v>171</v>
      </c>
      <c r="C8" s="227" t="s">
        <v>172</v>
      </c>
      <c r="D8" s="227" t="s">
        <v>178</v>
      </c>
      <c r="E8" s="227" t="s">
        <v>185</v>
      </c>
      <c r="F8" s="227" t="s">
        <v>186</v>
      </c>
      <c r="G8" s="227" t="s">
        <v>277</v>
      </c>
      <c r="H8" s="227" t="s">
        <v>184</v>
      </c>
      <c r="I8" s="771"/>
      <c r="J8" s="771"/>
      <c r="K8" s="771"/>
      <c r="L8" s="771"/>
      <c r="M8" s="771"/>
      <c r="N8" s="771"/>
      <c r="O8" s="227">
        <v>2020</v>
      </c>
      <c r="P8" s="227">
        <v>2021</v>
      </c>
      <c r="Q8" s="227">
        <v>2022</v>
      </c>
      <c r="R8" s="227">
        <v>2023</v>
      </c>
      <c r="S8" s="227">
        <v>2024</v>
      </c>
      <c r="T8" s="771"/>
      <c r="U8" s="771"/>
      <c r="V8" s="228" t="s">
        <v>39</v>
      </c>
      <c r="W8" s="228" t="s">
        <v>40</v>
      </c>
      <c r="X8" s="228" t="s">
        <v>41</v>
      </c>
      <c r="Y8" s="228" t="s">
        <v>42</v>
      </c>
      <c r="Z8" s="228" t="s">
        <v>43</v>
      </c>
      <c r="AA8" s="228" t="s">
        <v>44</v>
      </c>
      <c r="AB8" s="228" t="s">
        <v>45</v>
      </c>
      <c r="AC8" s="228" t="s">
        <v>46</v>
      </c>
      <c r="AD8" s="228" t="s">
        <v>47</v>
      </c>
      <c r="AE8" s="228" t="s">
        <v>48</v>
      </c>
      <c r="AF8" s="228" t="s">
        <v>49</v>
      </c>
      <c r="AG8" s="228" t="s">
        <v>50</v>
      </c>
      <c r="AH8" s="228" t="s">
        <v>39</v>
      </c>
      <c r="AI8" s="228" t="s">
        <v>40</v>
      </c>
      <c r="AJ8" s="228" t="s">
        <v>41</v>
      </c>
      <c r="AK8" s="228" t="s">
        <v>42</v>
      </c>
      <c r="AL8" s="228" t="s">
        <v>43</v>
      </c>
      <c r="AM8" s="228" t="s">
        <v>44</v>
      </c>
      <c r="AN8" s="228" t="s">
        <v>45</v>
      </c>
      <c r="AO8" s="228" t="s">
        <v>46</v>
      </c>
      <c r="AP8" s="228" t="s">
        <v>47</v>
      </c>
      <c r="AQ8" s="228" t="s">
        <v>48</v>
      </c>
      <c r="AR8" s="228" t="s">
        <v>49</v>
      </c>
      <c r="AS8" s="228" t="s">
        <v>50</v>
      </c>
      <c r="AT8" s="227" t="s">
        <v>88</v>
      </c>
      <c r="AU8" s="227" t="s">
        <v>89</v>
      </c>
      <c r="AV8" s="768"/>
      <c r="AW8" s="771"/>
      <c r="AX8" s="771"/>
    </row>
    <row r="9" spans="1:50" s="327" customFormat="1" ht="98">
      <c r="A9" s="313"/>
      <c r="B9" s="313"/>
      <c r="C9" s="313"/>
      <c r="D9" s="313"/>
      <c r="E9" s="313"/>
      <c r="F9" s="313"/>
      <c r="G9" s="314"/>
      <c r="H9" s="313" t="s">
        <v>467</v>
      </c>
      <c r="I9" s="315" t="s">
        <v>454</v>
      </c>
      <c r="J9" s="314" t="s">
        <v>455</v>
      </c>
      <c r="K9" s="314" t="s">
        <v>456</v>
      </c>
      <c r="L9" s="314">
        <v>20</v>
      </c>
      <c r="M9" s="314" t="s">
        <v>458</v>
      </c>
      <c r="N9" s="314" t="s">
        <v>468</v>
      </c>
      <c r="O9" s="316"/>
      <c r="P9" s="316">
        <v>1</v>
      </c>
      <c r="Q9" s="316">
        <v>1</v>
      </c>
      <c r="R9" s="316">
        <v>1</v>
      </c>
      <c r="S9" s="316">
        <v>1</v>
      </c>
      <c r="T9" s="317"/>
      <c r="U9" s="318" t="s">
        <v>457</v>
      </c>
      <c r="V9" s="319"/>
      <c r="W9" s="319"/>
      <c r="X9" s="320">
        <v>0.25</v>
      </c>
      <c r="Y9" s="319"/>
      <c r="Z9" s="319"/>
      <c r="AA9" s="320">
        <v>0.25</v>
      </c>
      <c r="AB9" s="319"/>
      <c r="AC9" s="319"/>
      <c r="AD9" s="320">
        <v>0.25</v>
      </c>
      <c r="AE9" s="319"/>
      <c r="AF9" s="319"/>
      <c r="AG9" s="320">
        <v>0.25</v>
      </c>
      <c r="AH9" s="319"/>
      <c r="AI9" s="321"/>
      <c r="AJ9" s="320">
        <v>0.25</v>
      </c>
      <c r="AK9" s="322" t="s">
        <v>496</v>
      </c>
      <c r="AL9" s="323"/>
      <c r="AM9" s="323">
        <v>0.25</v>
      </c>
      <c r="AN9" s="323"/>
      <c r="AO9" s="323"/>
      <c r="AP9" s="323"/>
      <c r="AQ9" s="323"/>
      <c r="AR9" s="323"/>
      <c r="AS9" s="323"/>
      <c r="AT9" s="322">
        <f>SUM(AH9:AS9)</f>
        <v>0.5</v>
      </c>
      <c r="AU9" s="324">
        <f>SUM(AH9:AS9)/Q9</f>
        <v>0.5</v>
      </c>
      <c r="AV9" s="378" t="s">
        <v>507</v>
      </c>
      <c r="AW9" s="325"/>
      <c r="AX9" s="326"/>
    </row>
    <row r="10" spans="1:50" s="327" customFormat="1" ht="91.5" customHeight="1">
      <c r="A10" s="313"/>
      <c r="B10" s="313"/>
      <c r="C10" s="313"/>
      <c r="D10" s="313"/>
      <c r="E10" s="313"/>
      <c r="F10" s="313"/>
      <c r="G10" s="314"/>
      <c r="H10" s="315" t="s">
        <v>476</v>
      </c>
      <c r="I10" s="328" t="s">
        <v>252</v>
      </c>
      <c r="J10" s="315" t="s">
        <v>477</v>
      </c>
      <c r="K10" s="314" t="s">
        <v>427</v>
      </c>
      <c r="L10" s="314">
        <v>1</v>
      </c>
      <c r="M10" s="314" t="s">
        <v>486</v>
      </c>
      <c r="N10" s="314" t="s">
        <v>487</v>
      </c>
      <c r="O10" s="316"/>
      <c r="P10" s="316">
        <v>1</v>
      </c>
      <c r="Q10" s="316">
        <v>0</v>
      </c>
      <c r="R10" s="316">
        <v>0</v>
      </c>
      <c r="S10" s="316">
        <v>0</v>
      </c>
      <c r="T10" s="317"/>
      <c r="U10" s="314" t="s">
        <v>487</v>
      </c>
      <c r="V10" s="319"/>
      <c r="W10" s="319"/>
      <c r="X10" s="320"/>
      <c r="Y10" s="319"/>
      <c r="Z10" s="319"/>
      <c r="AA10" s="320"/>
      <c r="AB10" s="319"/>
      <c r="AC10" s="319"/>
      <c r="AD10" s="320"/>
      <c r="AE10" s="319"/>
      <c r="AF10" s="319"/>
      <c r="AG10" s="320"/>
      <c r="AH10" s="319"/>
      <c r="AI10" s="319"/>
      <c r="AJ10" s="319"/>
      <c r="AK10" s="313" t="s">
        <v>496</v>
      </c>
      <c r="AL10" s="319"/>
      <c r="AM10" s="319"/>
      <c r="AN10" s="319"/>
      <c r="AO10" s="319"/>
      <c r="AP10" s="319"/>
      <c r="AQ10" s="319"/>
      <c r="AR10" s="319"/>
      <c r="AS10" s="319"/>
      <c r="AT10" s="324">
        <v>1</v>
      </c>
      <c r="AU10" s="324">
        <v>1</v>
      </c>
      <c r="AV10" s="379" t="s">
        <v>492</v>
      </c>
      <c r="AW10" s="325"/>
      <c r="AX10" s="326"/>
    </row>
    <row r="11" spans="1:50" s="327" customFormat="1" ht="280">
      <c r="A11" s="329"/>
      <c r="B11" s="329"/>
      <c r="C11" s="329"/>
      <c r="D11" s="329"/>
      <c r="E11" s="329" t="s">
        <v>412</v>
      </c>
      <c r="F11" s="329"/>
      <c r="G11" s="315" t="s">
        <v>203</v>
      </c>
      <c r="H11" s="329"/>
      <c r="I11" s="315" t="s">
        <v>410</v>
      </c>
      <c r="J11" s="315" t="s">
        <v>413</v>
      </c>
      <c r="K11" s="315" t="s">
        <v>427</v>
      </c>
      <c r="L11" s="315">
        <v>20</v>
      </c>
      <c r="M11" s="315" t="s">
        <v>414</v>
      </c>
      <c r="N11" s="315"/>
      <c r="O11" s="330">
        <v>20</v>
      </c>
      <c r="P11" s="330">
        <v>20</v>
      </c>
      <c r="Q11" s="330">
        <v>20</v>
      </c>
      <c r="R11" s="330">
        <f>+'Meta 1 Paridad '!P34</f>
        <v>20</v>
      </c>
      <c r="S11" s="330">
        <v>20</v>
      </c>
      <c r="T11" s="331" t="s">
        <v>415</v>
      </c>
      <c r="U11" s="318" t="s">
        <v>428</v>
      </c>
      <c r="V11" s="332">
        <f>+'Meta 1 Paridad '!D35</f>
        <v>0</v>
      </c>
      <c r="W11" s="332">
        <f>+'Meta 1 Paridad '!E34</f>
        <v>0</v>
      </c>
      <c r="X11" s="332">
        <f>+'Meta 1 Paridad '!F34</f>
        <v>20</v>
      </c>
      <c r="Y11" s="332">
        <f>+'Meta 1 Paridad '!G$34</f>
        <v>0</v>
      </c>
      <c r="Z11" s="332">
        <f>+'Meta 1 Paridad '!H$34</f>
        <v>0</v>
      </c>
      <c r="AA11" s="332">
        <f>+'Meta 1 Paridad '!I$34</f>
        <v>20</v>
      </c>
      <c r="AB11" s="332">
        <f>+'Meta 1 Paridad '!J$34</f>
        <v>0</v>
      </c>
      <c r="AC11" s="332">
        <f>+'Meta 1 Paridad '!K$34</f>
        <v>0</v>
      </c>
      <c r="AD11" s="332">
        <f>+'Meta 1 Paridad '!L$34</f>
        <v>20</v>
      </c>
      <c r="AE11" s="332">
        <f>+'Meta 1 Paridad '!M$34</f>
        <v>0</v>
      </c>
      <c r="AF11" s="332">
        <f>+'Meta 1 Paridad '!N34</f>
        <v>20</v>
      </c>
      <c r="AG11" s="332">
        <f>+'Meta 1 Paridad '!O$34</f>
        <v>0</v>
      </c>
      <c r="AH11" s="333">
        <f>+'Meta 1 Paridad '!D35</f>
        <v>0</v>
      </c>
      <c r="AI11" s="313">
        <f>+'Meta 1 Paridad '!E35</f>
        <v>10</v>
      </c>
      <c r="AJ11" s="319">
        <f>+'Meta 1 Paridad '!F35</f>
        <v>20</v>
      </c>
      <c r="AK11" s="319">
        <f>+'Meta 1 Paridad '!G35</f>
        <v>7</v>
      </c>
      <c r="AL11" s="319">
        <f>+'Meta 1 Paridad '!H35</f>
        <v>6</v>
      </c>
      <c r="AM11" s="319">
        <f>+'Meta 1 Paridad '!I35</f>
        <v>15</v>
      </c>
      <c r="AN11" s="319">
        <f>+'Meta 1 Paridad '!J35</f>
        <v>13</v>
      </c>
      <c r="AO11" s="319">
        <f>+'Meta 1 Paridad '!K35</f>
        <v>0</v>
      </c>
      <c r="AP11" s="319">
        <f>+'Meta 1 Paridad '!L35</f>
        <v>0</v>
      </c>
      <c r="AQ11" s="319">
        <f>+'Meta 1 Paridad '!M35</f>
        <v>0</v>
      </c>
      <c r="AR11" s="319">
        <f>+'Meta 1 Paridad '!N35</f>
        <v>0</v>
      </c>
      <c r="AS11" s="319">
        <f>+'Meta 1 Paridad '!O35</f>
        <v>0</v>
      </c>
      <c r="AT11" s="313">
        <v>20</v>
      </c>
      <c r="AU11" s="322">
        <v>1</v>
      </c>
      <c r="AV11" s="378" t="s">
        <v>508</v>
      </c>
      <c r="AW11" s="325"/>
      <c r="AX11" s="326"/>
    </row>
    <row r="12" spans="1:50" s="327" customFormat="1" ht="112">
      <c r="A12" s="329"/>
      <c r="B12" s="329"/>
      <c r="C12" s="329"/>
      <c r="D12" s="329"/>
      <c r="E12" s="329" t="s">
        <v>412</v>
      </c>
      <c r="F12" s="329"/>
      <c r="G12" s="315" t="s">
        <v>203</v>
      </c>
      <c r="H12" s="329"/>
      <c r="I12" s="315" t="s">
        <v>410</v>
      </c>
      <c r="J12" s="315" t="s">
        <v>469</v>
      </c>
      <c r="K12" s="329" t="s">
        <v>440</v>
      </c>
      <c r="L12" s="329">
        <v>18</v>
      </c>
      <c r="M12" s="334" t="s">
        <v>416</v>
      </c>
      <c r="N12" s="315" t="s">
        <v>470</v>
      </c>
      <c r="O12" s="334">
        <v>0</v>
      </c>
      <c r="P12" s="334">
        <v>6</v>
      </c>
      <c r="Q12" s="334">
        <v>6</v>
      </c>
      <c r="R12" s="334">
        <v>6</v>
      </c>
      <c r="S12" s="334">
        <v>0</v>
      </c>
      <c r="T12" s="331" t="s">
        <v>415</v>
      </c>
      <c r="U12" s="315" t="s">
        <v>471</v>
      </c>
      <c r="V12" s="334"/>
      <c r="W12" s="334"/>
      <c r="X12" s="334">
        <v>1</v>
      </c>
      <c r="Y12" s="334"/>
      <c r="Z12" s="334">
        <v>1</v>
      </c>
      <c r="AA12" s="334"/>
      <c r="AB12" s="334">
        <v>1</v>
      </c>
      <c r="AC12" s="334"/>
      <c r="AD12" s="334">
        <v>1</v>
      </c>
      <c r="AE12" s="334"/>
      <c r="AF12" s="334">
        <v>1</v>
      </c>
      <c r="AG12" s="334">
        <v>6</v>
      </c>
      <c r="AH12" s="319"/>
      <c r="AI12" s="319"/>
      <c r="AJ12" s="319">
        <v>1</v>
      </c>
      <c r="AK12" s="319"/>
      <c r="AL12" s="319"/>
      <c r="AM12" s="319">
        <v>2</v>
      </c>
      <c r="AN12" s="319"/>
      <c r="AO12" s="319"/>
      <c r="AP12" s="319"/>
      <c r="AQ12" s="319"/>
      <c r="AR12" s="319"/>
      <c r="AS12" s="319"/>
      <c r="AT12" s="313">
        <v>3</v>
      </c>
      <c r="AU12" s="335">
        <v>0.5</v>
      </c>
      <c r="AV12" s="339" t="s">
        <v>500</v>
      </c>
      <c r="AW12" s="323"/>
      <c r="AX12" s="319"/>
    </row>
    <row r="13" spans="1:50" s="327" customFormat="1" ht="319">
      <c r="A13" s="329"/>
      <c r="B13" s="329"/>
      <c r="C13" s="329"/>
      <c r="D13" s="329">
        <v>33</v>
      </c>
      <c r="E13" s="329" t="s">
        <v>479</v>
      </c>
      <c r="F13" s="329"/>
      <c r="G13" s="315" t="s">
        <v>203</v>
      </c>
      <c r="H13" s="329" t="s">
        <v>453</v>
      </c>
      <c r="I13" s="315" t="s">
        <v>418</v>
      </c>
      <c r="J13" s="315" t="s">
        <v>452</v>
      </c>
      <c r="K13" s="329" t="s">
        <v>440</v>
      </c>
      <c r="L13" s="329">
        <v>4800</v>
      </c>
      <c r="M13" s="334" t="s">
        <v>420</v>
      </c>
      <c r="N13" s="315" t="s">
        <v>466</v>
      </c>
      <c r="O13" s="334">
        <v>0</v>
      </c>
      <c r="P13" s="334">
        <v>1400</v>
      </c>
      <c r="Q13" s="334">
        <v>1239</v>
      </c>
      <c r="R13" s="334">
        <v>1200</v>
      </c>
      <c r="S13" s="334">
        <v>1000</v>
      </c>
      <c r="T13" s="331" t="s">
        <v>415</v>
      </c>
      <c r="U13" s="315" t="s">
        <v>421</v>
      </c>
      <c r="V13" s="334"/>
      <c r="W13" s="334"/>
      <c r="X13" s="334"/>
      <c r="Y13" s="243"/>
      <c r="Z13" s="243"/>
      <c r="AA13" s="243">
        <v>439</v>
      </c>
      <c r="AB13" s="243"/>
      <c r="AC13" s="243"/>
      <c r="AD13" s="243">
        <v>400</v>
      </c>
      <c r="AE13" s="243"/>
      <c r="AF13" s="246"/>
      <c r="AG13" s="243">
        <v>400</v>
      </c>
      <c r="AH13" s="333">
        <f>+'Meta 2 Escuela '!D35</f>
        <v>0</v>
      </c>
      <c r="AI13" s="333">
        <f>+'Meta 2 Escuela '!E35</f>
        <v>0</v>
      </c>
      <c r="AJ13" s="333">
        <f>+'Meta 2 Escuela '!F35</f>
        <v>151</v>
      </c>
      <c r="AK13" s="333">
        <f>+'Meta 2 Escuela '!G35</f>
        <v>90</v>
      </c>
      <c r="AL13" s="333">
        <f>+'Meta 2 Escuela '!H35</f>
        <v>77</v>
      </c>
      <c r="AM13" s="333">
        <f>+'Meta 2 Escuela '!I35</f>
        <v>287</v>
      </c>
      <c r="AN13" s="333">
        <f>+'Meta 2 Escuela '!J35</f>
        <v>38</v>
      </c>
      <c r="AO13" s="333">
        <f>+'Meta 2 Escuela '!K35</f>
        <v>0</v>
      </c>
      <c r="AP13" s="333">
        <f>+'Meta 2 Escuela '!L35</f>
        <v>0</v>
      </c>
      <c r="AQ13" s="333">
        <f>+'Meta 2 Escuela '!M35</f>
        <v>0</v>
      </c>
      <c r="AR13" s="333">
        <f>+'Meta 2 Escuela '!N35</f>
        <v>0</v>
      </c>
      <c r="AS13" s="333">
        <f>+'Meta 2 Escuela '!O35</f>
        <v>0</v>
      </c>
      <c r="AT13" s="336">
        <f>SUM(AH13:AS13)</f>
        <v>643</v>
      </c>
      <c r="AU13" s="337">
        <f>SUM(AH13:AS13)/Q13</f>
        <v>0.51896690879741725</v>
      </c>
      <c r="AV13" s="339" t="s">
        <v>529</v>
      </c>
      <c r="AW13" s="323"/>
      <c r="AX13" s="319"/>
    </row>
    <row r="14" spans="1:50" s="327" customFormat="1" ht="409.6">
      <c r="A14" s="329"/>
      <c r="B14" s="329"/>
      <c r="C14" s="329"/>
      <c r="D14" s="329"/>
      <c r="E14" s="329" t="s">
        <v>419</v>
      </c>
      <c r="F14" s="329"/>
      <c r="G14" s="315" t="s">
        <v>203</v>
      </c>
      <c r="H14" s="329"/>
      <c r="I14" s="315" t="s">
        <v>422</v>
      </c>
      <c r="J14" s="315" t="s">
        <v>459</v>
      </c>
      <c r="K14" s="329" t="s">
        <v>427</v>
      </c>
      <c r="L14" s="315">
        <v>19</v>
      </c>
      <c r="M14" s="334" t="s">
        <v>458</v>
      </c>
      <c r="N14" s="334"/>
      <c r="O14" s="334">
        <v>0</v>
      </c>
      <c r="P14" s="334">
        <v>19</v>
      </c>
      <c r="Q14" s="334">
        <v>19</v>
      </c>
      <c r="R14" s="334">
        <v>19</v>
      </c>
      <c r="S14" s="334">
        <v>19</v>
      </c>
      <c r="T14" s="331" t="s">
        <v>415</v>
      </c>
      <c r="U14" s="315" t="s">
        <v>425</v>
      </c>
      <c r="V14" s="334"/>
      <c r="W14" s="334"/>
      <c r="X14" s="334">
        <v>19</v>
      </c>
      <c r="Y14" s="334"/>
      <c r="Z14" s="334"/>
      <c r="AA14" s="334">
        <v>19</v>
      </c>
      <c r="AB14" s="334"/>
      <c r="AC14" s="334"/>
      <c r="AD14" s="334">
        <v>19</v>
      </c>
      <c r="AE14" s="334"/>
      <c r="AF14" s="334"/>
      <c r="AG14" s="334">
        <v>19</v>
      </c>
      <c r="AH14" s="338"/>
      <c r="AI14" s="319"/>
      <c r="AJ14" s="319">
        <v>11</v>
      </c>
      <c r="AK14" s="319">
        <f>+'Meta 4 Bancada '!$P$35</f>
        <v>19</v>
      </c>
      <c r="AL14" s="319">
        <v>9</v>
      </c>
      <c r="AM14" s="319">
        <v>16</v>
      </c>
      <c r="AN14" s="319">
        <v>13</v>
      </c>
      <c r="AO14" s="319"/>
      <c r="AP14" s="319"/>
      <c r="AQ14" s="319"/>
      <c r="AR14" s="319"/>
      <c r="AS14" s="319"/>
      <c r="AT14" s="313">
        <v>18</v>
      </c>
      <c r="AU14" s="324">
        <v>1</v>
      </c>
      <c r="AV14" s="339" t="s">
        <v>522</v>
      </c>
      <c r="AW14" s="339"/>
      <c r="AX14" s="319"/>
    </row>
    <row r="15" spans="1:50" s="327" customFormat="1" ht="238">
      <c r="A15" s="329"/>
      <c r="B15" s="329"/>
      <c r="C15" s="329"/>
      <c r="D15" s="329"/>
      <c r="E15" s="329" t="s">
        <v>480</v>
      </c>
      <c r="F15" s="329"/>
      <c r="G15" s="315" t="s">
        <v>203</v>
      </c>
      <c r="H15" s="329"/>
      <c r="I15" s="315" t="s">
        <v>422</v>
      </c>
      <c r="J15" s="315" t="s">
        <v>426</v>
      </c>
      <c r="K15" s="329" t="s">
        <v>427</v>
      </c>
      <c r="L15" s="315">
        <v>4</v>
      </c>
      <c r="M15" s="334" t="s">
        <v>441</v>
      </c>
      <c r="N15" s="315" t="s">
        <v>472</v>
      </c>
      <c r="O15" s="334"/>
      <c r="P15" s="334">
        <v>4</v>
      </c>
      <c r="Q15" s="334">
        <v>4</v>
      </c>
      <c r="R15" s="334">
        <v>4</v>
      </c>
      <c r="S15" s="334">
        <v>4</v>
      </c>
      <c r="T15" s="334"/>
      <c r="U15" s="315" t="s">
        <v>429</v>
      </c>
      <c r="V15" s="334"/>
      <c r="W15" s="334"/>
      <c r="X15" s="334">
        <v>1</v>
      </c>
      <c r="Y15" s="334"/>
      <c r="Z15" s="334"/>
      <c r="AA15" s="334">
        <v>1</v>
      </c>
      <c r="AB15" s="334"/>
      <c r="AC15" s="334"/>
      <c r="AD15" s="334">
        <v>1</v>
      </c>
      <c r="AE15" s="334"/>
      <c r="AF15" s="334"/>
      <c r="AG15" s="334">
        <v>1</v>
      </c>
      <c r="AH15" s="319"/>
      <c r="AI15" s="319">
        <v>1</v>
      </c>
      <c r="AJ15" s="319"/>
      <c r="AK15" s="319">
        <v>1</v>
      </c>
      <c r="AL15" s="319"/>
      <c r="AM15" s="319"/>
      <c r="AN15" s="319"/>
      <c r="AO15" s="319"/>
      <c r="AP15" s="319"/>
      <c r="AQ15" s="319"/>
      <c r="AR15" s="319"/>
      <c r="AS15" s="319"/>
      <c r="AT15" s="313">
        <v>4</v>
      </c>
      <c r="AU15" s="322">
        <f>SUM(AH15:AS15)/Q15</f>
        <v>0.5</v>
      </c>
      <c r="AV15" s="339" t="s">
        <v>527</v>
      </c>
      <c r="AW15" s="323"/>
      <c r="AX15" s="319"/>
    </row>
    <row r="16" spans="1:50" s="353" customFormat="1" ht="293">
      <c r="A16" s="345"/>
      <c r="B16" s="345"/>
      <c r="C16" s="345"/>
      <c r="D16" s="345"/>
      <c r="E16" s="345" t="s">
        <v>481</v>
      </c>
      <c r="F16" s="345"/>
      <c r="G16" s="346" t="s">
        <v>203</v>
      </c>
      <c r="H16" s="346" t="s">
        <v>488</v>
      </c>
      <c r="I16" s="346" t="s">
        <v>430</v>
      </c>
      <c r="J16" s="346" t="s">
        <v>433</v>
      </c>
      <c r="K16" s="346" t="s">
        <v>427</v>
      </c>
      <c r="L16" s="346">
        <v>20</v>
      </c>
      <c r="M16" s="346" t="s">
        <v>458</v>
      </c>
      <c r="N16" s="348"/>
      <c r="O16" s="347">
        <v>20</v>
      </c>
      <c r="P16" s="347">
        <v>20</v>
      </c>
      <c r="Q16" s="347">
        <v>20</v>
      </c>
      <c r="R16" s="347">
        <v>20</v>
      </c>
      <c r="S16" s="347">
        <v>20</v>
      </c>
      <c r="T16" s="349" t="s">
        <v>415</v>
      </c>
      <c r="U16" s="346" t="s">
        <v>473</v>
      </c>
      <c r="V16" s="348"/>
      <c r="W16" s="348"/>
      <c r="X16" s="348">
        <v>20</v>
      </c>
      <c r="Y16" s="348"/>
      <c r="Z16" s="348"/>
      <c r="AA16" s="348">
        <v>20</v>
      </c>
      <c r="AB16" s="348"/>
      <c r="AC16" s="348"/>
      <c r="AD16" s="348">
        <v>20</v>
      </c>
      <c r="AE16" s="348"/>
      <c r="AF16" s="348"/>
      <c r="AG16" s="348">
        <v>20</v>
      </c>
      <c r="AH16" s="348"/>
      <c r="AI16" s="348">
        <v>18</v>
      </c>
      <c r="AJ16" s="348">
        <v>20</v>
      </c>
      <c r="AK16" s="348">
        <v>18</v>
      </c>
      <c r="AL16" s="348">
        <v>19</v>
      </c>
      <c r="AM16" s="348">
        <v>18</v>
      </c>
      <c r="AN16" s="348">
        <v>17</v>
      </c>
      <c r="AO16" s="348"/>
      <c r="AP16" s="348"/>
      <c r="AQ16" s="348"/>
      <c r="AR16" s="348"/>
      <c r="AS16" s="348"/>
      <c r="AT16" s="345">
        <v>20</v>
      </c>
      <c r="AU16" s="354">
        <v>1</v>
      </c>
      <c r="AV16" s="355" t="s">
        <v>523</v>
      </c>
      <c r="AW16" s="352"/>
      <c r="AX16" s="348"/>
    </row>
    <row r="17" spans="1:50" s="353" customFormat="1" ht="98">
      <c r="A17" s="345"/>
      <c r="B17" s="345"/>
      <c r="C17" s="345"/>
      <c r="D17" s="345"/>
      <c r="E17" s="345" t="s">
        <v>481</v>
      </c>
      <c r="F17" s="345"/>
      <c r="G17" s="346" t="s">
        <v>203</v>
      </c>
      <c r="H17" s="345"/>
      <c r="I17" s="346" t="s">
        <v>430</v>
      </c>
      <c r="J17" s="346" t="s">
        <v>434</v>
      </c>
      <c r="K17" s="345" t="s">
        <v>442</v>
      </c>
      <c r="L17" s="345">
        <v>60</v>
      </c>
      <c r="M17" s="347" t="s">
        <v>435</v>
      </c>
      <c r="N17" s="348"/>
      <c r="O17" s="347"/>
      <c r="P17" s="347"/>
      <c r="Q17" s="347"/>
      <c r="R17" s="347"/>
      <c r="S17" s="347"/>
      <c r="T17" s="349" t="s">
        <v>415</v>
      </c>
      <c r="U17" s="346" t="s">
        <v>473</v>
      </c>
      <c r="V17" s="348"/>
      <c r="W17" s="348"/>
      <c r="X17" s="348"/>
      <c r="Y17" s="348"/>
      <c r="Z17" s="348"/>
      <c r="AA17" s="348"/>
      <c r="AB17" s="348"/>
      <c r="AC17" s="348"/>
      <c r="AD17" s="348"/>
      <c r="AE17" s="348"/>
      <c r="AF17" s="348"/>
      <c r="AG17" s="348"/>
      <c r="AH17" s="348"/>
      <c r="AI17" s="348">
        <f>SUM(AI15:AI16)</f>
        <v>19</v>
      </c>
      <c r="AJ17" s="348">
        <v>56</v>
      </c>
      <c r="AK17" s="348">
        <v>3</v>
      </c>
      <c r="AL17" s="348">
        <v>3</v>
      </c>
      <c r="AM17" s="348">
        <v>2</v>
      </c>
      <c r="AN17" s="348">
        <v>1</v>
      </c>
      <c r="AO17" s="348"/>
      <c r="AP17" s="348"/>
      <c r="AQ17" s="348"/>
      <c r="AR17" s="348"/>
      <c r="AS17" s="348"/>
      <c r="AT17" s="345" t="s">
        <v>494</v>
      </c>
      <c r="AU17" s="350">
        <f>SUM(AI17:AS17)</f>
        <v>84</v>
      </c>
      <c r="AV17" s="355" t="s">
        <v>524</v>
      </c>
      <c r="AW17" s="352"/>
      <c r="AX17" s="348"/>
    </row>
    <row r="18" spans="1:50" s="353" customFormat="1" ht="409.6">
      <c r="A18" s="345"/>
      <c r="B18" s="345"/>
      <c r="C18" s="345"/>
      <c r="D18" s="345"/>
      <c r="E18" s="345" t="s">
        <v>482</v>
      </c>
      <c r="F18" s="345"/>
      <c r="G18" s="346" t="s">
        <v>203</v>
      </c>
      <c r="H18" s="345" t="s">
        <v>453</v>
      </c>
      <c r="I18" s="346" t="s">
        <v>430</v>
      </c>
      <c r="J18" s="346" t="s">
        <v>436</v>
      </c>
      <c r="K18" s="346" t="s">
        <v>427</v>
      </c>
      <c r="L18" s="346">
        <v>20</v>
      </c>
      <c r="M18" s="346" t="s">
        <v>458</v>
      </c>
      <c r="N18" s="348"/>
      <c r="O18" s="347">
        <v>20</v>
      </c>
      <c r="P18" s="347">
        <v>20</v>
      </c>
      <c r="Q18" s="347">
        <v>20</v>
      </c>
      <c r="R18" s="347">
        <v>20</v>
      </c>
      <c r="S18" s="347">
        <v>20</v>
      </c>
      <c r="T18" s="348"/>
      <c r="U18" s="346" t="s">
        <v>489</v>
      </c>
      <c r="V18" s="348"/>
      <c r="W18" s="348"/>
      <c r="X18" s="348">
        <v>20</v>
      </c>
      <c r="Y18" s="348"/>
      <c r="Z18" s="348"/>
      <c r="AA18" s="348">
        <v>20</v>
      </c>
      <c r="AB18" s="348"/>
      <c r="AC18" s="348"/>
      <c r="AD18" s="348">
        <v>20</v>
      </c>
      <c r="AE18" s="348"/>
      <c r="AF18" s="348"/>
      <c r="AG18" s="348">
        <v>20</v>
      </c>
      <c r="AH18" s="348"/>
      <c r="AI18" s="348">
        <v>4</v>
      </c>
      <c r="AJ18" s="348">
        <v>16</v>
      </c>
      <c r="AK18" s="348">
        <v>10</v>
      </c>
      <c r="AL18" s="348">
        <v>15</v>
      </c>
      <c r="AM18" s="348">
        <v>20</v>
      </c>
      <c r="AN18" s="348">
        <v>16</v>
      </c>
      <c r="AO18" s="348"/>
      <c r="AP18" s="348"/>
      <c r="AQ18" s="348"/>
      <c r="AR18" s="348"/>
      <c r="AS18" s="348"/>
      <c r="AT18" s="345">
        <v>20</v>
      </c>
      <c r="AU18" s="354">
        <v>1</v>
      </c>
      <c r="AV18" s="355" t="s">
        <v>525</v>
      </c>
      <c r="AW18" s="352"/>
      <c r="AX18" s="348"/>
    </row>
    <row r="19" spans="1:50" s="353" customFormat="1" ht="126">
      <c r="A19" s="345"/>
      <c r="B19" s="345"/>
      <c r="C19" s="345"/>
      <c r="D19" s="345"/>
      <c r="E19" s="345" t="s">
        <v>482</v>
      </c>
      <c r="F19" s="345"/>
      <c r="G19" s="346" t="s">
        <v>203</v>
      </c>
      <c r="H19" s="345"/>
      <c r="I19" s="346" t="s">
        <v>430</v>
      </c>
      <c r="J19" s="346" t="s">
        <v>439</v>
      </c>
      <c r="K19" s="345" t="s">
        <v>442</v>
      </c>
      <c r="L19" s="346"/>
      <c r="M19" s="346"/>
      <c r="N19" s="348"/>
      <c r="O19" s="347"/>
      <c r="P19" s="347"/>
      <c r="Q19" s="347"/>
      <c r="R19" s="347"/>
      <c r="S19" s="347"/>
      <c r="T19" s="349" t="s">
        <v>415</v>
      </c>
      <c r="U19" s="346" t="s">
        <v>489</v>
      </c>
      <c r="V19" s="348"/>
      <c r="W19" s="348"/>
      <c r="X19" s="348"/>
      <c r="Y19" s="348"/>
      <c r="Z19" s="348"/>
      <c r="AA19" s="348"/>
      <c r="AB19" s="348"/>
      <c r="AC19" s="348"/>
      <c r="AD19" s="348"/>
      <c r="AE19" s="348"/>
      <c r="AF19" s="348"/>
      <c r="AG19" s="348"/>
      <c r="AH19" s="348"/>
      <c r="AI19" s="348">
        <v>6</v>
      </c>
      <c r="AJ19" s="348">
        <v>46</v>
      </c>
      <c r="AK19" s="348">
        <v>8</v>
      </c>
      <c r="AL19" s="348">
        <v>16</v>
      </c>
      <c r="AM19" s="348">
        <v>35</v>
      </c>
      <c r="AN19" s="348">
        <v>20</v>
      </c>
      <c r="AO19" s="348"/>
      <c r="AP19" s="348"/>
      <c r="AQ19" s="348"/>
      <c r="AR19" s="348"/>
      <c r="AS19" s="348"/>
      <c r="AT19" s="345" t="s">
        <v>494</v>
      </c>
      <c r="AU19" s="350">
        <f>SUM(AI19:AS19)</f>
        <v>131</v>
      </c>
      <c r="AV19" s="355" t="s">
        <v>526</v>
      </c>
      <c r="AW19" s="352"/>
      <c r="AX19" s="348"/>
    </row>
    <row r="20" spans="1:50" s="353" customFormat="1" ht="306">
      <c r="A20" s="345"/>
      <c r="B20" s="345"/>
      <c r="C20" s="345"/>
      <c r="D20" s="345"/>
      <c r="E20" s="345" t="s">
        <v>483</v>
      </c>
      <c r="F20" s="345"/>
      <c r="G20" s="346" t="s">
        <v>203</v>
      </c>
      <c r="H20" s="345"/>
      <c r="I20" s="346" t="s">
        <v>430</v>
      </c>
      <c r="J20" s="346" t="s">
        <v>437</v>
      </c>
      <c r="K20" s="346" t="s">
        <v>427</v>
      </c>
      <c r="L20" s="346">
        <v>20</v>
      </c>
      <c r="M20" s="346" t="s">
        <v>458</v>
      </c>
      <c r="N20" s="348"/>
      <c r="O20" s="347">
        <v>20</v>
      </c>
      <c r="P20" s="347">
        <v>20</v>
      </c>
      <c r="Q20" s="347">
        <v>20</v>
      </c>
      <c r="R20" s="347">
        <v>20</v>
      </c>
      <c r="S20" s="347">
        <v>20</v>
      </c>
      <c r="T20" s="348"/>
      <c r="U20" s="346" t="s">
        <v>443</v>
      </c>
      <c r="V20" s="348"/>
      <c r="W20" s="348"/>
      <c r="X20" s="348">
        <v>20</v>
      </c>
      <c r="Y20" s="348"/>
      <c r="Z20" s="348"/>
      <c r="AA20" s="348">
        <v>20</v>
      </c>
      <c r="AB20" s="348"/>
      <c r="AC20" s="348"/>
      <c r="AD20" s="348">
        <v>20</v>
      </c>
      <c r="AE20" s="348"/>
      <c r="AF20" s="348"/>
      <c r="AG20" s="348">
        <v>20</v>
      </c>
      <c r="AH20" s="348"/>
      <c r="AI20" s="348">
        <v>18</v>
      </c>
      <c r="AJ20" s="348">
        <v>17</v>
      </c>
      <c r="AK20" s="348">
        <v>18</v>
      </c>
      <c r="AL20" s="348">
        <v>17</v>
      </c>
      <c r="AM20" s="348">
        <v>16</v>
      </c>
      <c r="AN20" s="348">
        <v>17</v>
      </c>
      <c r="AO20" s="348"/>
      <c r="AP20" s="357"/>
      <c r="AQ20" s="348"/>
      <c r="AR20" s="348"/>
      <c r="AS20" s="348"/>
      <c r="AT20" s="345">
        <v>20</v>
      </c>
      <c r="AU20" s="354">
        <v>1</v>
      </c>
      <c r="AV20" s="351" t="s">
        <v>521</v>
      </c>
      <c r="AW20" s="352"/>
      <c r="AX20" s="348"/>
    </row>
    <row r="21" spans="1:50" s="327" customFormat="1" ht="126">
      <c r="A21" s="329"/>
      <c r="B21" s="329"/>
      <c r="C21" s="329"/>
      <c r="D21" s="329"/>
      <c r="E21" s="329" t="s">
        <v>483</v>
      </c>
      <c r="F21" s="329"/>
      <c r="G21" s="315" t="s">
        <v>203</v>
      </c>
      <c r="H21" s="329" t="s">
        <v>453</v>
      </c>
      <c r="I21" s="315" t="s">
        <v>430</v>
      </c>
      <c r="J21" s="315" t="s">
        <v>438</v>
      </c>
      <c r="K21" s="329" t="s">
        <v>442</v>
      </c>
      <c r="L21" s="315"/>
      <c r="M21" s="315"/>
      <c r="N21" s="334"/>
      <c r="O21" s="330"/>
      <c r="P21" s="330"/>
      <c r="Q21" s="330"/>
      <c r="R21" s="330"/>
      <c r="S21" s="330"/>
      <c r="T21" s="331" t="s">
        <v>415</v>
      </c>
      <c r="U21" s="315" t="s">
        <v>443</v>
      </c>
      <c r="V21" s="334"/>
      <c r="W21" s="334"/>
      <c r="X21" s="334"/>
      <c r="Y21" s="334"/>
      <c r="Z21" s="334"/>
      <c r="AA21" s="334"/>
      <c r="AB21" s="334"/>
      <c r="AC21" s="334"/>
      <c r="AD21" s="334"/>
      <c r="AE21" s="334"/>
      <c r="AF21" s="334"/>
      <c r="AG21" s="334"/>
      <c r="AH21" s="319"/>
      <c r="AI21" s="319">
        <v>44</v>
      </c>
      <c r="AJ21" s="319">
        <v>50</v>
      </c>
      <c r="AK21" s="319">
        <v>24</v>
      </c>
      <c r="AL21" s="319">
        <v>38</v>
      </c>
      <c r="AM21" s="319">
        <v>12</v>
      </c>
      <c r="AN21" s="319">
        <v>26</v>
      </c>
      <c r="AO21" s="319"/>
      <c r="AP21" s="319"/>
      <c r="AQ21" s="319"/>
      <c r="AR21" s="319"/>
      <c r="AS21" s="319"/>
      <c r="AT21" s="329" t="s">
        <v>494</v>
      </c>
      <c r="AU21" s="340">
        <f>SUM(AI21:AS21)</f>
        <v>194</v>
      </c>
      <c r="AV21" s="339" t="s">
        <v>530</v>
      </c>
      <c r="AW21" s="323"/>
      <c r="AX21" s="319"/>
    </row>
    <row r="22" spans="1:50" s="327" customFormat="1" ht="409.6">
      <c r="A22" s="313"/>
      <c r="B22" s="313"/>
      <c r="C22" s="313"/>
      <c r="D22" s="313"/>
      <c r="E22" s="313" t="s">
        <v>484</v>
      </c>
      <c r="F22" s="313"/>
      <c r="G22" s="314" t="s">
        <v>203</v>
      </c>
      <c r="H22" s="313"/>
      <c r="I22" s="314" t="s">
        <v>445</v>
      </c>
      <c r="J22" s="314" t="s">
        <v>446</v>
      </c>
      <c r="K22" s="314" t="s">
        <v>427</v>
      </c>
      <c r="L22" s="313" t="s">
        <v>475</v>
      </c>
      <c r="M22" s="313" t="s">
        <v>449</v>
      </c>
      <c r="N22" s="314" t="s">
        <v>474</v>
      </c>
      <c r="O22" s="313"/>
      <c r="P22" s="313" t="s">
        <v>475</v>
      </c>
      <c r="Q22" s="313" t="s">
        <v>475</v>
      </c>
      <c r="R22" s="319"/>
      <c r="S22" s="319"/>
      <c r="T22" s="319"/>
      <c r="U22" s="314" t="s">
        <v>450</v>
      </c>
      <c r="V22" s="319"/>
      <c r="W22" s="319"/>
      <c r="X22" s="319"/>
      <c r="Y22" s="319"/>
      <c r="Z22" s="319"/>
      <c r="AA22" s="341">
        <v>0.1</v>
      </c>
      <c r="AB22" s="319"/>
      <c r="AC22" s="319"/>
      <c r="AD22" s="319"/>
      <c r="AE22" s="319"/>
      <c r="AF22" s="319"/>
      <c r="AG22" s="319"/>
      <c r="AH22" s="319"/>
      <c r="AI22" s="319"/>
      <c r="AJ22" s="319">
        <v>0</v>
      </c>
      <c r="AK22" s="319">
        <v>0</v>
      </c>
      <c r="AL22" s="319">
        <f>+'Meta- Veeduría'!H30</f>
        <v>0</v>
      </c>
      <c r="AM22" s="319">
        <f>+'Meta- Veeduría'!I30</f>
        <v>0</v>
      </c>
      <c r="AN22" s="319" t="str">
        <f>+'Meta- Veeduría'!J30</f>
        <v>0.10</v>
      </c>
      <c r="AO22" s="319">
        <f>+'Meta- Veeduría'!K30</f>
        <v>0</v>
      </c>
      <c r="AP22" s="319">
        <f>+'Meta- Veeduría'!L30</f>
        <v>0</v>
      </c>
      <c r="AQ22" s="319">
        <f>+'Meta- Veeduría'!M30</f>
        <v>0</v>
      </c>
      <c r="AR22" s="319">
        <f>+'Meta- Veeduría'!N30</f>
        <v>0</v>
      </c>
      <c r="AS22" s="319">
        <f>+'Meta- Veeduría'!O30</f>
        <v>0</v>
      </c>
      <c r="AT22" s="313">
        <f>SUM(AH22:AS22)</f>
        <v>0</v>
      </c>
      <c r="AU22" s="319" t="s">
        <v>511</v>
      </c>
      <c r="AV22" s="380" t="s">
        <v>528</v>
      </c>
      <c r="AW22" s="323"/>
      <c r="AX22" s="319"/>
    </row>
    <row r="23" spans="1:50" s="327" customFormat="1" ht="127">
      <c r="A23" s="313"/>
      <c r="B23" s="313"/>
      <c r="C23" s="313"/>
      <c r="D23" s="313"/>
      <c r="E23" s="313" t="s">
        <v>484</v>
      </c>
      <c r="F23" s="313"/>
      <c r="G23" s="314" t="s">
        <v>203</v>
      </c>
      <c r="H23" s="313"/>
      <c r="I23" s="315" t="s">
        <v>445</v>
      </c>
      <c r="J23" s="314" t="s">
        <v>447</v>
      </c>
      <c r="K23" s="314" t="s">
        <v>427</v>
      </c>
      <c r="L23" s="313">
        <v>150</v>
      </c>
      <c r="M23" s="319" t="s">
        <v>420</v>
      </c>
      <c r="N23" s="319"/>
      <c r="O23" s="319"/>
      <c r="P23" s="319">
        <v>190</v>
      </c>
      <c r="Q23" s="319">
        <v>150</v>
      </c>
      <c r="R23" s="319"/>
      <c r="S23" s="319"/>
      <c r="T23" s="319"/>
      <c r="U23" s="314" t="s">
        <v>451</v>
      </c>
      <c r="V23" s="319"/>
      <c r="W23" s="319"/>
      <c r="X23" s="319"/>
      <c r="Y23" s="319"/>
      <c r="Z23" s="319"/>
      <c r="AA23" s="342">
        <v>150</v>
      </c>
      <c r="AB23" s="343"/>
      <c r="AC23" s="319"/>
      <c r="AD23" s="319"/>
      <c r="AE23" s="319"/>
      <c r="AF23" s="319"/>
      <c r="AG23" s="319"/>
      <c r="AH23" s="319"/>
      <c r="AI23" s="319"/>
      <c r="AJ23" s="344">
        <v>0</v>
      </c>
      <c r="AK23" s="344">
        <v>0</v>
      </c>
      <c r="AL23" s="344"/>
      <c r="AM23" s="344"/>
      <c r="AN23" s="334">
        <v>165</v>
      </c>
      <c r="AO23" s="334"/>
      <c r="AP23" s="334"/>
      <c r="AQ23" s="334"/>
      <c r="AR23" s="334"/>
      <c r="AS23" s="334"/>
      <c r="AT23" s="329">
        <f>V23+W23+X23+Y23+Z23+AA23+AB23+AC23+AD23+AE23+AF23+AG23</f>
        <v>150</v>
      </c>
      <c r="AU23" s="340">
        <v>165</v>
      </c>
      <c r="AV23" s="381" t="s">
        <v>510</v>
      </c>
      <c r="AW23" s="323"/>
      <c r="AX23" s="319"/>
    </row>
    <row r="24" spans="1:50" ht="26.25" customHeight="1">
      <c r="A24" s="794" t="s">
        <v>294</v>
      </c>
      <c r="B24" s="795"/>
      <c r="C24" s="795"/>
      <c r="D24" s="795"/>
      <c r="E24" s="795"/>
      <c r="F24" s="795"/>
      <c r="G24" s="795"/>
      <c r="H24" s="795"/>
      <c r="I24" s="795"/>
      <c r="J24" s="795"/>
      <c r="K24" s="795"/>
      <c r="L24" s="795"/>
      <c r="M24" s="795"/>
      <c r="N24" s="795"/>
      <c r="O24" s="795"/>
      <c r="P24" s="795"/>
      <c r="Q24" s="795"/>
      <c r="R24" s="795"/>
      <c r="S24" s="795"/>
      <c r="T24" s="795"/>
      <c r="U24" s="795"/>
      <c r="V24" s="795"/>
      <c r="W24" s="795"/>
      <c r="X24" s="795"/>
      <c r="Y24" s="795"/>
      <c r="Z24" s="795"/>
      <c r="AA24" s="795"/>
      <c r="AB24" s="795"/>
      <c r="AC24" s="795"/>
      <c r="AD24" s="795"/>
      <c r="AE24" s="795"/>
      <c r="AF24" s="795"/>
      <c r="AG24" s="795"/>
      <c r="AH24" s="795"/>
      <c r="AI24" s="795"/>
      <c r="AJ24" s="795"/>
      <c r="AK24" s="795"/>
      <c r="AL24" s="795"/>
      <c r="AM24" s="795"/>
      <c r="AN24" s="795"/>
      <c r="AO24" s="795"/>
      <c r="AP24" s="795"/>
      <c r="AQ24" s="795"/>
      <c r="AR24" s="795"/>
      <c r="AS24" s="795"/>
      <c r="AT24" s="795"/>
      <c r="AU24" s="795"/>
      <c r="AV24" s="795"/>
      <c r="AW24" s="795"/>
      <c r="AX24" s="796"/>
    </row>
    <row r="25" spans="1:50" ht="48" customHeight="1">
      <c r="A25" s="797" t="s">
        <v>64</v>
      </c>
      <c r="B25" s="797"/>
      <c r="C25" s="797"/>
      <c r="D25" s="798" t="s">
        <v>66</v>
      </c>
      <c r="E25" s="798"/>
      <c r="F25" s="798"/>
      <c r="G25" s="798"/>
      <c r="H25" s="798"/>
      <c r="I25" s="798"/>
      <c r="J25" s="799" t="s">
        <v>301</v>
      </c>
      <c r="K25" s="799"/>
      <c r="L25" s="799"/>
      <c r="M25" s="799"/>
      <c r="N25" s="799"/>
      <c r="O25" s="799"/>
      <c r="P25" s="798" t="s">
        <v>66</v>
      </c>
      <c r="Q25" s="798"/>
      <c r="R25" s="798"/>
      <c r="S25" s="798"/>
      <c r="T25" s="798"/>
      <c r="U25" s="798"/>
      <c r="V25" s="798" t="s">
        <v>66</v>
      </c>
      <c r="W25" s="798"/>
      <c r="X25" s="798"/>
      <c r="Y25" s="798"/>
      <c r="Z25" s="798"/>
      <c r="AA25" s="798"/>
      <c r="AB25" s="798"/>
      <c r="AC25" s="798"/>
      <c r="AD25" s="798" t="s">
        <v>66</v>
      </c>
      <c r="AE25" s="798"/>
      <c r="AF25" s="798"/>
      <c r="AG25" s="798"/>
      <c r="AH25" s="798"/>
      <c r="AI25" s="798"/>
      <c r="AJ25" s="798"/>
      <c r="AK25" s="798"/>
      <c r="AL25" s="798"/>
      <c r="AM25" s="798"/>
      <c r="AN25" s="798"/>
      <c r="AO25" s="798"/>
      <c r="AP25" s="799" t="s">
        <v>319</v>
      </c>
      <c r="AQ25" s="799"/>
      <c r="AR25" s="799"/>
      <c r="AS25" s="799"/>
      <c r="AT25" s="798" t="s">
        <v>13</v>
      </c>
      <c r="AU25" s="798"/>
      <c r="AV25" s="798"/>
      <c r="AW25" s="798"/>
      <c r="AX25" s="798"/>
    </row>
    <row r="26" spans="1:50" ht="26.25" customHeight="1">
      <c r="A26" s="797"/>
      <c r="B26" s="797"/>
      <c r="C26" s="797"/>
      <c r="D26" s="798" t="s">
        <v>504</v>
      </c>
      <c r="E26" s="798"/>
      <c r="F26" s="798"/>
      <c r="G26" s="798"/>
      <c r="H26" s="798"/>
      <c r="I26" s="798"/>
      <c r="J26" s="799"/>
      <c r="K26" s="799"/>
      <c r="L26" s="799"/>
      <c r="M26" s="799"/>
      <c r="N26" s="799"/>
      <c r="O26" s="799"/>
      <c r="P26" s="798" t="s">
        <v>505</v>
      </c>
      <c r="Q26" s="798"/>
      <c r="R26" s="798"/>
      <c r="S26" s="798"/>
      <c r="T26" s="798"/>
      <c r="U26" s="798"/>
      <c r="V26" s="798" t="s">
        <v>502</v>
      </c>
      <c r="W26" s="798"/>
      <c r="X26" s="798"/>
      <c r="Y26" s="798"/>
      <c r="Z26" s="798"/>
      <c r="AA26" s="798"/>
      <c r="AB26" s="798"/>
      <c r="AC26" s="798"/>
      <c r="AD26" s="798" t="s">
        <v>65</v>
      </c>
      <c r="AE26" s="798"/>
      <c r="AF26" s="798"/>
      <c r="AG26" s="798"/>
      <c r="AH26" s="798"/>
      <c r="AI26" s="798"/>
      <c r="AJ26" s="798"/>
      <c r="AK26" s="798"/>
      <c r="AL26" s="798"/>
      <c r="AM26" s="798"/>
      <c r="AN26" s="798"/>
      <c r="AO26" s="798"/>
      <c r="AP26" s="799"/>
      <c r="AQ26" s="799"/>
      <c r="AR26" s="799"/>
      <c r="AS26" s="799"/>
      <c r="AT26" s="798" t="s">
        <v>65</v>
      </c>
      <c r="AU26" s="798"/>
      <c r="AV26" s="798"/>
      <c r="AW26" s="798"/>
      <c r="AX26" s="798"/>
    </row>
    <row r="27" spans="1:50" ht="26.25" customHeight="1">
      <c r="A27" s="797"/>
      <c r="B27" s="797"/>
      <c r="C27" s="797"/>
      <c r="D27" s="798" t="s">
        <v>417</v>
      </c>
      <c r="E27" s="798"/>
      <c r="F27" s="798"/>
      <c r="G27" s="798"/>
      <c r="H27" s="798"/>
      <c r="I27" s="798"/>
      <c r="J27" s="799"/>
      <c r="K27" s="799"/>
      <c r="L27" s="799"/>
      <c r="M27" s="799"/>
      <c r="N27" s="799"/>
      <c r="O27" s="799"/>
      <c r="P27" s="798" t="s">
        <v>501</v>
      </c>
      <c r="Q27" s="798"/>
      <c r="R27" s="798"/>
      <c r="S27" s="798"/>
      <c r="T27" s="798"/>
      <c r="U27" s="798"/>
      <c r="V27" s="798" t="s">
        <v>503</v>
      </c>
      <c r="W27" s="798"/>
      <c r="X27" s="798"/>
      <c r="Y27" s="798"/>
      <c r="Z27" s="798"/>
      <c r="AA27" s="798"/>
      <c r="AB27" s="798"/>
      <c r="AC27" s="798"/>
      <c r="AD27" s="798" t="s">
        <v>297</v>
      </c>
      <c r="AE27" s="798"/>
      <c r="AF27" s="798"/>
      <c r="AG27" s="798"/>
      <c r="AH27" s="798"/>
      <c r="AI27" s="798"/>
      <c r="AJ27" s="798"/>
      <c r="AK27" s="798"/>
      <c r="AL27" s="798"/>
      <c r="AM27" s="798"/>
      <c r="AN27" s="798"/>
      <c r="AO27" s="798"/>
      <c r="AP27" s="799"/>
      <c r="AQ27" s="799"/>
      <c r="AR27" s="799"/>
      <c r="AS27" s="799"/>
      <c r="AT27" s="798" t="s">
        <v>75</v>
      </c>
      <c r="AU27" s="798"/>
      <c r="AV27" s="798"/>
      <c r="AW27" s="798"/>
      <c r="AX27" s="798"/>
    </row>
    <row r="28" spans="1:50" ht="26.25" customHeight="1">
      <c r="A28" s="219"/>
      <c r="B28" s="219"/>
      <c r="C28" s="219"/>
      <c r="D28" s="219"/>
      <c r="E28" s="219"/>
      <c r="F28" s="219"/>
      <c r="G28" s="219"/>
      <c r="H28" s="219"/>
      <c r="I28" s="219"/>
      <c r="J28" s="219"/>
      <c r="K28" s="219"/>
      <c r="L28" s="240"/>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40"/>
      <c r="AU28" s="240"/>
      <c r="AV28" s="309"/>
      <c r="AW28" s="219"/>
      <c r="AX28" s="219"/>
    </row>
    <row r="29" spans="1:50" ht="26.25" customHeight="1">
      <c r="A29" s="219"/>
      <c r="B29" s="219"/>
      <c r="C29" s="219"/>
      <c r="D29" s="219"/>
      <c r="E29" s="219"/>
      <c r="F29" s="219"/>
      <c r="G29" s="219"/>
      <c r="H29" s="219"/>
      <c r="I29" s="219"/>
      <c r="J29" s="219"/>
      <c r="K29" s="219"/>
      <c r="L29" s="240"/>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40"/>
      <c r="AU29" s="240"/>
      <c r="AV29" s="309"/>
      <c r="AW29" s="219"/>
      <c r="AX29" s="219"/>
    </row>
    <row r="30" spans="1:50" ht="26.25" customHeight="1">
      <c r="A30" s="219"/>
      <c r="B30" s="219"/>
      <c r="C30" s="219"/>
      <c r="D30" s="219"/>
      <c r="E30" s="219"/>
      <c r="F30" s="219"/>
      <c r="G30" s="219"/>
      <c r="H30" s="219"/>
      <c r="I30" s="219"/>
      <c r="J30" s="219"/>
      <c r="K30" s="219"/>
      <c r="L30" s="240"/>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40"/>
      <c r="AU30" s="240"/>
      <c r="AV30" s="309"/>
      <c r="AW30" s="219"/>
      <c r="AX30" s="219"/>
    </row>
    <row r="31" spans="1:50" ht="26.25" customHeight="1">
      <c r="A31" s="219"/>
      <c r="B31" s="219"/>
      <c r="C31" s="219"/>
      <c r="D31" s="219"/>
      <c r="E31" s="219"/>
      <c r="F31" s="219"/>
      <c r="G31" s="219"/>
      <c r="H31" s="219"/>
      <c r="I31" s="219"/>
      <c r="J31" s="219"/>
      <c r="K31" s="219"/>
      <c r="L31" s="240"/>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40"/>
      <c r="AU31" s="240"/>
      <c r="AV31" s="309"/>
      <c r="AW31" s="219"/>
      <c r="AX31" s="219"/>
    </row>
    <row r="42" spans="10:17" ht="26.25" customHeight="1">
      <c r="Q42" s="361"/>
    </row>
    <row r="43" spans="10:17" ht="26.25" customHeight="1">
      <c r="J43" s="362"/>
    </row>
  </sheetData>
  <mergeCells count="49">
    <mergeCell ref="D26:I26"/>
    <mergeCell ref="P26:U26"/>
    <mergeCell ref="V26:AC26"/>
    <mergeCell ref="AD26:AO26"/>
    <mergeCell ref="AT26:AX26"/>
    <mergeCell ref="AP25:AS27"/>
    <mergeCell ref="AH7:AS7"/>
    <mergeCell ref="AT7:AU7"/>
    <mergeCell ref="A24:AX24"/>
    <mergeCell ref="A25:C27"/>
    <mergeCell ref="D25:I25"/>
    <mergeCell ref="J25:O27"/>
    <mergeCell ref="P25:U25"/>
    <mergeCell ref="V25:AC25"/>
    <mergeCell ref="AD25:AO25"/>
    <mergeCell ref="D27:I27"/>
    <mergeCell ref="P27:U27"/>
    <mergeCell ref="V27:AC27"/>
    <mergeCell ref="AD27:AO27"/>
    <mergeCell ref="AT27:AX27"/>
    <mergeCell ref="AT25:AX25"/>
    <mergeCell ref="L7:L8"/>
    <mergeCell ref="V7:AG7"/>
    <mergeCell ref="A7:F7"/>
    <mergeCell ref="G7:H7"/>
    <mergeCell ref="I7:I8"/>
    <mergeCell ref="J7:J8"/>
    <mergeCell ref="K7:K8"/>
    <mergeCell ref="M7:M8"/>
    <mergeCell ref="N7:N8"/>
    <mergeCell ref="O7:S7"/>
    <mergeCell ref="T7:T8"/>
    <mergeCell ref="U7:U8"/>
    <mergeCell ref="A1:AG1"/>
    <mergeCell ref="AH1:AU6"/>
    <mergeCell ref="AV1:AV8"/>
    <mergeCell ref="AW1:AW8"/>
    <mergeCell ref="AX1:AX8"/>
    <mergeCell ref="A2:C4"/>
    <mergeCell ref="D2:E4"/>
    <mergeCell ref="F2:G4"/>
    <mergeCell ref="H2:I2"/>
    <mergeCell ref="K2:U4"/>
    <mergeCell ref="H3:I3"/>
    <mergeCell ref="H4:I4"/>
    <mergeCell ref="A5:C5"/>
    <mergeCell ref="D5:AG5"/>
    <mergeCell ref="A6:C6"/>
    <mergeCell ref="D6:AG6"/>
  </mergeCells>
  <pageMargins left="0.7" right="0.7" top="0.75" bottom="0.75" header="0.3" footer="0.3"/>
  <pageSetup scale="17" fitToHeight="2" orientation="landscape" r:id="rId1"/>
  <ignoredErrors>
    <ignoredError sqref="AU15" formulaRange="1"/>
  </ignoredError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A100"/>
  <sheetViews>
    <sheetView topLeftCell="B80" zoomScale="90" zoomScaleNormal="90" workbookViewId="0">
      <selection activeCell="C80" sqref="C80"/>
    </sheetView>
  </sheetViews>
  <sheetFormatPr baseColWidth="10" defaultColWidth="19.5" defaultRowHeight="14"/>
  <cols>
    <col min="1" max="1" width="19.5" style="113" customWidth="1"/>
    <col min="2" max="2" width="11.5" style="113" customWidth="1"/>
    <col min="3" max="3" width="21" style="113" customWidth="1"/>
    <col min="4" max="4" width="11" style="113" customWidth="1"/>
    <col min="5" max="5" width="22.5" style="113" customWidth="1"/>
    <col min="6" max="6" width="11" style="113" customWidth="1"/>
    <col min="7" max="7" width="24" style="113" customWidth="1"/>
    <col min="8" max="8" width="16.5" style="113" customWidth="1"/>
    <col min="9" max="9" width="25.5" style="113" customWidth="1"/>
    <col min="10" max="10" width="11" style="113" customWidth="1"/>
    <col min="11" max="11" width="24" style="113" customWidth="1"/>
    <col min="12" max="12" width="11" style="113" customWidth="1"/>
    <col min="13" max="13" width="24.5" style="113" customWidth="1"/>
    <col min="14" max="14" width="11" style="113" customWidth="1"/>
    <col min="15" max="15" width="22.5" style="113" customWidth="1"/>
    <col min="16" max="16" width="11" style="113" customWidth="1"/>
    <col min="17" max="17" width="24.5" style="113" customWidth="1"/>
    <col min="18" max="18" width="11" style="113" customWidth="1"/>
    <col min="19" max="19" width="23.5" style="113" customWidth="1"/>
    <col min="20" max="20" width="11" style="113" customWidth="1"/>
    <col min="21" max="21" width="25.5" style="113" customWidth="1"/>
    <col min="22" max="22" width="11" style="113" customWidth="1"/>
    <col min="23" max="23" width="24.5" style="113" customWidth="1"/>
    <col min="24" max="24" width="11" style="113" customWidth="1"/>
    <col min="25" max="25" width="18.5" style="113" customWidth="1"/>
    <col min="26" max="26" width="14" style="113" customWidth="1"/>
    <col min="27" max="27" width="24.1640625" style="113" customWidth="1"/>
    <col min="28" max="29" width="8.1640625" style="113" customWidth="1"/>
    <col min="30" max="30" width="17.83203125" style="113" customWidth="1"/>
    <col min="31" max="31" width="15.1640625" style="113" customWidth="1"/>
    <col min="32" max="32" width="9.5" style="113" customWidth="1"/>
    <col min="33" max="33" width="8.1640625" style="113" customWidth="1"/>
    <col min="34" max="38" width="7.83203125" style="113" customWidth="1"/>
    <col min="39" max="39" width="11.5" style="113" customWidth="1"/>
    <col min="40" max="40" width="2.5" style="113" customWidth="1"/>
    <col min="41" max="41" width="19.5" style="113" customWidth="1"/>
    <col min="42" max="42" width="11.5" style="113" customWidth="1"/>
    <col min="43" max="43" width="19.5" style="113" customWidth="1"/>
    <col min="44" max="45" width="11.5" style="113" customWidth="1"/>
    <col min="46" max="46" width="9.5" style="113" customWidth="1"/>
    <col min="47" max="47" width="11.5" style="113" customWidth="1"/>
    <col min="48" max="48" width="10" style="117" customWidth="1"/>
    <col min="49" max="49" width="10.5" style="113" customWidth="1"/>
    <col min="50" max="50" width="11.5" style="117" customWidth="1"/>
    <col min="51" max="51" width="11.83203125" style="113" customWidth="1"/>
    <col min="52" max="52" width="13" style="113" customWidth="1"/>
    <col min="53" max="53" width="13.5" style="113" customWidth="1"/>
    <col min="54" max="54" width="13.83203125" style="113" customWidth="1"/>
    <col min="55" max="55" width="13.5" style="113" customWidth="1"/>
    <col min="56" max="65" width="17.1640625" style="113" customWidth="1"/>
    <col min="66" max="66" width="27.5" style="113" customWidth="1"/>
    <col min="67" max="67" width="28" style="113" customWidth="1"/>
    <col min="68" max="79" width="8.83203125" style="113" customWidth="1"/>
    <col min="80" max="16384" width="19.5" style="113"/>
  </cols>
  <sheetData>
    <row r="1" spans="1:79" ht="11.25" customHeight="1">
      <c r="A1" s="802" t="s">
        <v>16</v>
      </c>
      <c r="B1" s="802"/>
      <c r="C1" s="802"/>
      <c r="D1" s="802"/>
      <c r="E1" s="802"/>
      <c r="F1" s="802"/>
      <c r="G1" s="802"/>
      <c r="H1" s="802"/>
      <c r="I1" s="802"/>
      <c r="J1" s="802"/>
      <c r="K1" s="802"/>
      <c r="L1" s="802"/>
      <c r="M1" s="802"/>
      <c r="N1" s="802"/>
      <c r="O1" s="802"/>
      <c r="P1" s="802"/>
      <c r="Q1" s="802"/>
      <c r="R1" s="802"/>
      <c r="S1" s="802"/>
      <c r="T1" s="802"/>
      <c r="U1" s="802"/>
      <c r="V1" s="802"/>
      <c r="W1" s="802"/>
      <c r="X1" s="802"/>
      <c r="Y1" s="802"/>
      <c r="Z1" s="802"/>
      <c r="AA1" s="802"/>
      <c r="AB1" s="802"/>
      <c r="AC1" s="802"/>
      <c r="AD1" s="802"/>
      <c r="AE1" s="802"/>
      <c r="AF1" s="802"/>
      <c r="AG1" s="802"/>
      <c r="AH1" s="802"/>
      <c r="AI1" s="802"/>
      <c r="AJ1" s="802"/>
      <c r="AK1" s="802"/>
      <c r="AL1" s="802"/>
      <c r="AM1" s="802"/>
      <c r="AN1" s="802"/>
      <c r="AO1" s="802"/>
      <c r="AP1" s="802"/>
      <c r="AQ1" s="802"/>
      <c r="AR1" s="802"/>
      <c r="AS1" s="802"/>
      <c r="AT1" s="802"/>
      <c r="AU1" s="802"/>
      <c r="AV1" s="802"/>
      <c r="AW1" s="802"/>
      <c r="AX1" s="802"/>
      <c r="AY1" s="802"/>
      <c r="AZ1" s="802"/>
      <c r="BA1" s="802"/>
      <c r="BB1" s="802"/>
      <c r="BC1" s="802"/>
      <c r="BD1" s="802"/>
      <c r="BE1" s="802"/>
      <c r="BF1" s="802"/>
      <c r="BG1" s="802"/>
      <c r="BH1" s="802"/>
      <c r="BI1" s="802"/>
      <c r="BJ1" s="802"/>
      <c r="BK1" s="802"/>
      <c r="BL1" s="802"/>
      <c r="BM1" s="802"/>
      <c r="BN1" s="802"/>
      <c r="BO1" s="802"/>
      <c r="BP1" s="802"/>
      <c r="BQ1" s="802"/>
      <c r="BR1" s="802"/>
      <c r="BS1" s="802"/>
      <c r="BT1" s="802"/>
      <c r="BU1" s="802"/>
      <c r="BV1" s="802"/>
      <c r="BW1" s="802"/>
      <c r="BX1" s="802"/>
      <c r="BY1" s="800" t="s">
        <v>18</v>
      </c>
      <c r="BZ1" s="800"/>
      <c r="CA1" s="800"/>
    </row>
    <row r="2" spans="1:79" ht="11.25" customHeight="1">
      <c r="A2" s="802" t="s">
        <v>17</v>
      </c>
      <c r="B2" s="802"/>
      <c r="C2" s="802"/>
      <c r="D2" s="802"/>
      <c r="E2" s="802"/>
      <c r="F2" s="802"/>
      <c r="G2" s="802"/>
      <c r="H2" s="802"/>
      <c r="I2" s="802"/>
      <c r="J2" s="802"/>
      <c r="K2" s="802"/>
      <c r="L2" s="802"/>
      <c r="M2" s="802"/>
      <c r="N2" s="802"/>
      <c r="O2" s="802"/>
      <c r="P2" s="802"/>
      <c r="Q2" s="802"/>
      <c r="R2" s="802"/>
      <c r="S2" s="802"/>
      <c r="T2" s="802"/>
      <c r="U2" s="802"/>
      <c r="V2" s="802"/>
      <c r="W2" s="802"/>
      <c r="X2" s="802"/>
      <c r="Y2" s="802"/>
      <c r="Z2" s="802"/>
      <c r="AA2" s="802"/>
      <c r="AB2" s="802"/>
      <c r="AC2" s="802"/>
      <c r="AD2" s="802"/>
      <c r="AE2" s="802"/>
      <c r="AF2" s="802"/>
      <c r="AG2" s="802"/>
      <c r="AH2" s="802"/>
      <c r="AI2" s="802"/>
      <c r="AJ2" s="802"/>
      <c r="AK2" s="802"/>
      <c r="AL2" s="802"/>
      <c r="AM2" s="802"/>
      <c r="AN2" s="802"/>
      <c r="AO2" s="802"/>
      <c r="AP2" s="802"/>
      <c r="AQ2" s="802"/>
      <c r="AR2" s="802"/>
      <c r="AS2" s="802"/>
      <c r="AT2" s="802"/>
      <c r="AU2" s="802"/>
      <c r="AV2" s="802"/>
      <c r="AW2" s="802"/>
      <c r="AX2" s="802"/>
      <c r="AY2" s="802"/>
      <c r="AZ2" s="802"/>
      <c r="BA2" s="802"/>
      <c r="BB2" s="802"/>
      <c r="BC2" s="802"/>
      <c r="BD2" s="802"/>
      <c r="BE2" s="802"/>
      <c r="BF2" s="802"/>
      <c r="BG2" s="802"/>
      <c r="BH2" s="802"/>
      <c r="BI2" s="802"/>
      <c r="BJ2" s="802"/>
      <c r="BK2" s="802"/>
      <c r="BL2" s="802"/>
      <c r="BM2" s="802"/>
      <c r="BN2" s="802"/>
      <c r="BO2" s="802"/>
      <c r="BP2" s="802"/>
      <c r="BQ2" s="802"/>
      <c r="BR2" s="802"/>
      <c r="BS2" s="802"/>
      <c r="BT2" s="802"/>
      <c r="BU2" s="802"/>
      <c r="BV2" s="802"/>
      <c r="BW2" s="802"/>
      <c r="BX2" s="802"/>
      <c r="BY2" s="801" t="s">
        <v>404</v>
      </c>
      <c r="BZ2" s="801"/>
      <c r="CA2" s="801"/>
    </row>
    <row r="3" spans="1:79" ht="11.25" customHeight="1">
      <c r="A3" s="802" t="s">
        <v>187</v>
      </c>
      <c r="B3" s="802"/>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02"/>
      <c r="AI3" s="802"/>
      <c r="AJ3" s="802"/>
      <c r="AK3" s="802"/>
      <c r="AL3" s="802"/>
      <c r="AM3" s="802"/>
      <c r="AN3" s="802"/>
      <c r="AO3" s="802"/>
      <c r="AP3" s="802"/>
      <c r="AQ3" s="802"/>
      <c r="AR3" s="802"/>
      <c r="AS3" s="802"/>
      <c r="AT3" s="802"/>
      <c r="AU3" s="802"/>
      <c r="AV3" s="802"/>
      <c r="AW3" s="802"/>
      <c r="AX3" s="802"/>
      <c r="AY3" s="802"/>
      <c r="AZ3" s="802"/>
      <c r="BA3" s="802"/>
      <c r="BB3" s="802"/>
      <c r="BC3" s="802"/>
      <c r="BD3" s="802"/>
      <c r="BE3" s="802"/>
      <c r="BF3" s="802"/>
      <c r="BG3" s="802"/>
      <c r="BH3" s="802"/>
      <c r="BI3" s="802"/>
      <c r="BJ3" s="802"/>
      <c r="BK3" s="802"/>
      <c r="BL3" s="802"/>
      <c r="BM3" s="802"/>
      <c r="BN3" s="802"/>
      <c r="BO3" s="802"/>
      <c r="BP3" s="802"/>
      <c r="BQ3" s="802"/>
      <c r="BR3" s="802"/>
      <c r="BS3" s="802"/>
      <c r="BT3" s="802"/>
      <c r="BU3" s="802"/>
      <c r="BV3" s="802"/>
      <c r="BW3" s="802"/>
      <c r="BX3" s="802"/>
      <c r="BY3" s="801" t="s">
        <v>403</v>
      </c>
      <c r="BZ3" s="801"/>
      <c r="CA3" s="801"/>
    </row>
    <row r="4" spans="1:79" ht="11.25" customHeight="1">
      <c r="A4" s="802" t="s">
        <v>173</v>
      </c>
      <c r="B4" s="802"/>
      <c r="C4" s="802"/>
      <c r="D4" s="802"/>
      <c r="E4" s="802"/>
      <c r="F4" s="802"/>
      <c r="G4" s="802"/>
      <c r="H4" s="802"/>
      <c r="I4" s="802"/>
      <c r="J4" s="802"/>
      <c r="K4" s="802"/>
      <c r="L4" s="802"/>
      <c r="M4" s="802"/>
      <c r="N4" s="802"/>
      <c r="O4" s="802"/>
      <c r="P4" s="802"/>
      <c r="Q4" s="802"/>
      <c r="R4" s="802"/>
      <c r="S4" s="802"/>
      <c r="T4" s="802"/>
      <c r="U4" s="802"/>
      <c r="V4" s="802"/>
      <c r="W4" s="802"/>
      <c r="X4" s="802"/>
      <c r="Y4" s="802"/>
      <c r="Z4" s="802"/>
      <c r="AA4" s="802"/>
      <c r="AB4" s="802"/>
      <c r="AC4" s="802"/>
      <c r="AD4" s="802"/>
      <c r="AE4" s="802"/>
      <c r="AF4" s="802"/>
      <c r="AG4" s="802"/>
      <c r="AH4" s="802"/>
      <c r="AI4" s="802"/>
      <c r="AJ4" s="802"/>
      <c r="AK4" s="802"/>
      <c r="AL4" s="802"/>
      <c r="AM4" s="802"/>
      <c r="AN4" s="802"/>
      <c r="AO4" s="802"/>
      <c r="AP4" s="802"/>
      <c r="AQ4" s="802"/>
      <c r="AR4" s="802"/>
      <c r="AS4" s="802"/>
      <c r="AT4" s="802"/>
      <c r="AU4" s="802"/>
      <c r="AV4" s="802"/>
      <c r="AW4" s="802"/>
      <c r="AX4" s="802"/>
      <c r="AY4" s="802"/>
      <c r="AZ4" s="802"/>
      <c r="BA4" s="802"/>
      <c r="BB4" s="802"/>
      <c r="BC4" s="802"/>
      <c r="BD4" s="802"/>
      <c r="BE4" s="802"/>
      <c r="BF4" s="802"/>
      <c r="BG4" s="802"/>
      <c r="BH4" s="802"/>
      <c r="BI4" s="802"/>
      <c r="BJ4" s="802"/>
      <c r="BK4" s="802"/>
      <c r="BL4" s="802"/>
      <c r="BM4" s="802"/>
      <c r="BN4" s="802"/>
      <c r="BO4" s="802"/>
      <c r="BP4" s="802"/>
      <c r="BQ4" s="802"/>
      <c r="BR4" s="802"/>
      <c r="BS4" s="802"/>
      <c r="BT4" s="802"/>
      <c r="BU4" s="802"/>
      <c r="BV4" s="802"/>
      <c r="BW4" s="802"/>
      <c r="BX4" s="802"/>
      <c r="BY4" s="810" t="s">
        <v>183</v>
      </c>
      <c r="BZ4" s="811"/>
      <c r="CA4" s="812"/>
    </row>
    <row r="5" spans="1:79" ht="11.25" customHeight="1">
      <c r="A5" s="803" t="s">
        <v>320</v>
      </c>
      <c r="B5" s="803"/>
      <c r="C5" s="803"/>
      <c r="D5" s="803"/>
      <c r="E5" s="803"/>
      <c r="F5" s="803"/>
      <c r="G5" s="803"/>
      <c r="H5" s="803"/>
      <c r="I5" s="803"/>
      <c r="J5" s="803"/>
      <c r="K5" s="803"/>
      <c r="L5" s="803"/>
      <c r="M5" s="803"/>
      <c r="N5" s="803"/>
      <c r="O5" s="803"/>
      <c r="P5" s="803"/>
      <c r="Q5" s="803"/>
      <c r="R5" s="803"/>
      <c r="S5" s="803"/>
      <c r="T5" s="803"/>
      <c r="U5" s="803"/>
      <c r="V5" s="803"/>
      <c r="W5" s="803"/>
      <c r="X5" s="803"/>
      <c r="Y5" s="803"/>
      <c r="Z5" s="803"/>
      <c r="AA5" s="803"/>
      <c r="AB5" s="803"/>
      <c r="AC5" s="803"/>
      <c r="AD5" s="803"/>
      <c r="AE5" s="803"/>
      <c r="AF5" s="803"/>
      <c r="AG5" s="803"/>
      <c r="AH5" s="803"/>
      <c r="AI5" s="803"/>
      <c r="AJ5" s="803"/>
      <c r="AK5" s="803"/>
      <c r="AL5" s="803"/>
      <c r="AM5" s="803"/>
      <c r="AO5" s="803" t="s">
        <v>321</v>
      </c>
      <c r="AP5" s="803"/>
      <c r="AQ5" s="803"/>
      <c r="AR5" s="803"/>
      <c r="AS5" s="803"/>
      <c r="AT5" s="803"/>
      <c r="AU5" s="803"/>
      <c r="AV5" s="803"/>
      <c r="AW5" s="803"/>
      <c r="AX5" s="803"/>
      <c r="AY5" s="803"/>
      <c r="AZ5" s="803"/>
      <c r="BA5" s="803"/>
      <c r="BB5" s="803"/>
      <c r="BC5" s="803"/>
      <c r="BD5" s="803"/>
      <c r="BE5" s="803"/>
      <c r="BF5" s="803"/>
      <c r="BG5" s="803"/>
      <c r="BH5" s="803"/>
      <c r="BI5" s="803"/>
      <c r="BJ5" s="803"/>
      <c r="BK5" s="803"/>
      <c r="BL5" s="803"/>
      <c r="BM5" s="803"/>
      <c r="BN5" s="803"/>
      <c r="BO5" s="803"/>
      <c r="BP5" s="803"/>
      <c r="BQ5" s="803"/>
      <c r="BR5" s="803"/>
      <c r="BS5" s="803"/>
      <c r="BT5" s="803"/>
      <c r="BU5" s="803"/>
      <c r="BV5" s="803"/>
      <c r="BW5" s="803"/>
      <c r="BX5" s="803"/>
      <c r="BY5" s="804"/>
      <c r="BZ5" s="804"/>
      <c r="CA5" s="804"/>
    </row>
    <row r="6" spans="1:79" ht="11.25" customHeight="1">
      <c r="A6" s="802" t="s">
        <v>16</v>
      </c>
      <c r="B6" s="802"/>
      <c r="C6" s="802"/>
      <c r="D6" s="802"/>
      <c r="E6" s="802"/>
      <c r="F6" s="802"/>
      <c r="G6" s="802"/>
      <c r="H6" s="802"/>
      <c r="I6" s="802"/>
      <c r="J6" s="802"/>
      <c r="K6" s="802"/>
      <c r="L6" s="802"/>
      <c r="M6" s="802"/>
      <c r="N6" s="802"/>
      <c r="O6" s="802"/>
      <c r="P6" s="802"/>
      <c r="Q6" s="802"/>
      <c r="R6" s="802"/>
      <c r="S6" s="802"/>
      <c r="T6" s="802"/>
      <c r="U6" s="802"/>
      <c r="V6" s="802"/>
      <c r="W6" s="802"/>
      <c r="X6" s="802"/>
      <c r="Y6" s="802"/>
      <c r="Z6" s="802"/>
      <c r="AA6" s="802"/>
      <c r="AB6" s="802"/>
      <c r="AC6" s="802"/>
      <c r="AD6" s="802"/>
      <c r="AE6" s="802"/>
      <c r="AF6" s="802"/>
      <c r="AG6" s="802"/>
      <c r="AH6" s="802"/>
      <c r="AI6" s="802"/>
      <c r="AJ6" s="802"/>
      <c r="AK6" s="802"/>
      <c r="AL6" s="802"/>
      <c r="AM6" s="802"/>
      <c r="AN6" s="802"/>
      <c r="AO6" s="802"/>
      <c r="AP6" s="802"/>
      <c r="AQ6" s="802"/>
      <c r="AR6" s="802"/>
      <c r="AS6" s="802"/>
      <c r="AT6" s="802"/>
      <c r="AU6" s="802"/>
      <c r="AV6" s="802"/>
      <c r="AW6" s="802"/>
      <c r="AX6" s="802"/>
      <c r="AY6" s="802"/>
      <c r="AZ6" s="802"/>
      <c r="BA6" s="802"/>
      <c r="BB6" s="802"/>
      <c r="BC6" s="802"/>
      <c r="BD6" s="802"/>
      <c r="BE6" s="802"/>
      <c r="BF6" s="802"/>
      <c r="BG6" s="802"/>
      <c r="BH6" s="802"/>
      <c r="BI6" s="802"/>
      <c r="BJ6" s="802"/>
      <c r="BK6" s="802"/>
      <c r="BL6" s="802"/>
      <c r="BM6" s="802"/>
      <c r="BN6" s="802"/>
      <c r="BO6" s="802"/>
      <c r="BP6" s="802"/>
      <c r="BQ6" s="802"/>
      <c r="BR6" s="802"/>
      <c r="BS6" s="802"/>
      <c r="BT6" s="802"/>
      <c r="BU6" s="802"/>
      <c r="BV6" s="802"/>
      <c r="BW6" s="802"/>
      <c r="BX6" s="802"/>
      <c r="BY6" s="800" t="s">
        <v>18</v>
      </c>
      <c r="BZ6" s="800"/>
      <c r="CA6" s="800"/>
    </row>
    <row r="7" spans="1:79" ht="11.25" customHeight="1">
      <c r="A7" s="802" t="s">
        <v>17</v>
      </c>
      <c r="B7" s="802"/>
      <c r="C7" s="802"/>
      <c r="D7" s="802"/>
      <c r="E7" s="802"/>
      <c r="F7" s="802"/>
      <c r="G7" s="802"/>
      <c r="H7" s="802"/>
      <c r="I7" s="802"/>
      <c r="J7" s="802"/>
      <c r="K7" s="802"/>
      <c r="L7" s="802"/>
      <c r="M7" s="802"/>
      <c r="N7" s="802"/>
      <c r="O7" s="802"/>
      <c r="P7" s="802"/>
      <c r="Q7" s="802"/>
      <c r="R7" s="802"/>
      <c r="S7" s="802"/>
      <c r="T7" s="802"/>
      <c r="U7" s="802"/>
      <c r="V7" s="802"/>
      <c r="W7" s="802"/>
      <c r="X7" s="802"/>
      <c r="Y7" s="802"/>
      <c r="Z7" s="802"/>
      <c r="AA7" s="802"/>
      <c r="AB7" s="802"/>
      <c r="AC7" s="802"/>
      <c r="AD7" s="802"/>
      <c r="AE7" s="802"/>
      <c r="AF7" s="802"/>
      <c r="AG7" s="802"/>
      <c r="AH7" s="802"/>
      <c r="AI7" s="802"/>
      <c r="AJ7" s="802"/>
      <c r="AK7" s="802"/>
      <c r="AL7" s="802"/>
      <c r="AM7" s="802"/>
      <c r="AN7" s="802"/>
      <c r="AO7" s="802"/>
      <c r="AP7" s="802"/>
      <c r="AQ7" s="802"/>
      <c r="AR7" s="802"/>
      <c r="AS7" s="802"/>
      <c r="AT7" s="802"/>
      <c r="AU7" s="802"/>
      <c r="AV7" s="802"/>
      <c r="AW7" s="802"/>
      <c r="AX7" s="802"/>
      <c r="AY7" s="802"/>
      <c r="AZ7" s="802"/>
      <c r="BA7" s="802"/>
      <c r="BB7" s="802"/>
      <c r="BC7" s="802"/>
      <c r="BD7" s="802"/>
      <c r="BE7" s="802"/>
      <c r="BF7" s="802"/>
      <c r="BG7" s="802"/>
      <c r="BH7" s="802"/>
      <c r="BI7" s="802"/>
      <c r="BJ7" s="802"/>
      <c r="BK7" s="802"/>
      <c r="BL7" s="802"/>
      <c r="BM7" s="802"/>
      <c r="BN7" s="802"/>
      <c r="BO7" s="802"/>
      <c r="BP7" s="802"/>
      <c r="BQ7" s="802"/>
      <c r="BR7" s="802"/>
      <c r="BS7" s="802"/>
      <c r="BT7" s="802"/>
      <c r="BU7" s="802"/>
      <c r="BV7" s="802"/>
      <c r="BW7" s="802"/>
      <c r="BX7" s="802"/>
      <c r="BY7" s="801" t="s">
        <v>404</v>
      </c>
      <c r="BZ7" s="801"/>
      <c r="CA7" s="801"/>
    </row>
    <row r="8" spans="1:79" ht="11.25" customHeight="1">
      <c r="A8" s="802" t="s">
        <v>187</v>
      </c>
      <c r="B8" s="802"/>
      <c r="C8" s="802"/>
      <c r="D8" s="802"/>
      <c r="E8" s="802"/>
      <c r="F8" s="802"/>
      <c r="G8" s="802"/>
      <c r="H8" s="802"/>
      <c r="I8" s="802"/>
      <c r="J8" s="802"/>
      <c r="K8" s="802"/>
      <c r="L8" s="802"/>
      <c r="M8" s="802"/>
      <c r="N8" s="802"/>
      <c r="O8" s="802"/>
      <c r="P8" s="802"/>
      <c r="Q8" s="802"/>
      <c r="R8" s="802"/>
      <c r="S8" s="802"/>
      <c r="T8" s="802"/>
      <c r="U8" s="802"/>
      <c r="V8" s="802"/>
      <c r="W8" s="802"/>
      <c r="X8" s="802"/>
      <c r="Y8" s="802"/>
      <c r="Z8" s="802"/>
      <c r="AA8" s="802"/>
      <c r="AB8" s="802"/>
      <c r="AC8" s="802"/>
      <c r="AD8" s="802"/>
      <c r="AE8" s="802"/>
      <c r="AF8" s="802"/>
      <c r="AG8" s="802"/>
      <c r="AH8" s="802"/>
      <c r="AI8" s="802"/>
      <c r="AJ8" s="802"/>
      <c r="AK8" s="802"/>
      <c r="AL8" s="802"/>
      <c r="AM8" s="802"/>
      <c r="AN8" s="802"/>
      <c r="AO8" s="802"/>
      <c r="AP8" s="802"/>
      <c r="AQ8" s="802"/>
      <c r="AR8" s="802"/>
      <c r="AS8" s="802"/>
      <c r="AT8" s="802"/>
      <c r="AU8" s="802"/>
      <c r="AV8" s="802"/>
      <c r="AW8" s="802"/>
      <c r="AX8" s="802"/>
      <c r="AY8" s="802"/>
      <c r="AZ8" s="802"/>
      <c r="BA8" s="802"/>
      <c r="BB8" s="802"/>
      <c r="BC8" s="802"/>
      <c r="BD8" s="802"/>
      <c r="BE8" s="802"/>
      <c r="BF8" s="802"/>
      <c r="BG8" s="802"/>
      <c r="BH8" s="802"/>
      <c r="BI8" s="802"/>
      <c r="BJ8" s="802"/>
      <c r="BK8" s="802"/>
      <c r="BL8" s="802"/>
      <c r="BM8" s="802"/>
      <c r="BN8" s="802"/>
      <c r="BO8" s="802"/>
      <c r="BP8" s="802"/>
      <c r="BQ8" s="802"/>
      <c r="BR8" s="802"/>
      <c r="BS8" s="802"/>
      <c r="BT8" s="802"/>
      <c r="BU8" s="802"/>
      <c r="BV8" s="802"/>
      <c r="BW8" s="802"/>
      <c r="BX8" s="802"/>
      <c r="BY8" s="801" t="s">
        <v>403</v>
      </c>
      <c r="BZ8" s="801"/>
      <c r="CA8" s="801"/>
    </row>
    <row r="9" spans="1:79" ht="11.25" customHeight="1">
      <c r="A9" s="802" t="s">
        <v>173</v>
      </c>
      <c r="B9" s="802"/>
      <c r="C9" s="802"/>
      <c r="D9" s="802"/>
      <c r="E9" s="802"/>
      <c r="F9" s="802"/>
      <c r="G9" s="802"/>
      <c r="H9" s="802"/>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2"/>
      <c r="AL9" s="802"/>
      <c r="AM9" s="802"/>
      <c r="AN9" s="802"/>
      <c r="AO9" s="802"/>
      <c r="AP9" s="802"/>
      <c r="AQ9" s="802"/>
      <c r="AR9" s="802"/>
      <c r="AS9" s="802"/>
      <c r="AT9" s="802"/>
      <c r="AU9" s="802"/>
      <c r="AV9" s="802"/>
      <c r="AW9" s="802"/>
      <c r="AX9" s="802"/>
      <c r="AY9" s="802"/>
      <c r="AZ9" s="802"/>
      <c r="BA9" s="802"/>
      <c r="BB9" s="802"/>
      <c r="BC9" s="802"/>
      <c r="BD9" s="802"/>
      <c r="BE9" s="802"/>
      <c r="BF9" s="802"/>
      <c r="BG9" s="802"/>
      <c r="BH9" s="802"/>
      <c r="BI9" s="802"/>
      <c r="BJ9" s="802"/>
      <c r="BK9" s="802"/>
      <c r="BL9" s="802"/>
      <c r="BM9" s="802"/>
      <c r="BN9" s="802"/>
      <c r="BO9" s="802"/>
      <c r="BP9" s="802"/>
      <c r="BQ9" s="802"/>
      <c r="BR9" s="802"/>
      <c r="BS9" s="802"/>
      <c r="BT9" s="802"/>
      <c r="BU9" s="802"/>
      <c r="BV9" s="802"/>
      <c r="BW9" s="802"/>
      <c r="BX9" s="802"/>
      <c r="BY9" s="810" t="s">
        <v>183</v>
      </c>
      <c r="BZ9" s="811"/>
      <c r="CA9" s="812"/>
    </row>
    <row r="10" spans="1:79" ht="11.25" customHeight="1">
      <c r="A10" s="803" t="s">
        <v>175</v>
      </c>
      <c r="B10" s="803"/>
      <c r="C10" s="803"/>
      <c r="D10" s="803"/>
      <c r="E10" s="803"/>
      <c r="F10" s="803"/>
      <c r="G10" s="803"/>
      <c r="H10" s="803"/>
      <c r="I10" s="803"/>
      <c r="J10" s="803"/>
      <c r="K10" s="803"/>
      <c r="L10" s="803"/>
      <c r="M10" s="803"/>
      <c r="N10" s="803"/>
      <c r="O10" s="803"/>
      <c r="P10" s="803"/>
      <c r="Q10" s="803"/>
      <c r="R10" s="803"/>
      <c r="S10" s="803"/>
      <c r="T10" s="803"/>
      <c r="U10" s="803"/>
      <c r="V10" s="803"/>
      <c r="W10" s="803"/>
      <c r="X10" s="803"/>
      <c r="Y10" s="803"/>
      <c r="Z10" s="803"/>
      <c r="AA10" s="803"/>
      <c r="AB10" s="803"/>
      <c r="AC10" s="803"/>
      <c r="AD10" s="803"/>
      <c r="AE10" s="803"/>
      <c r="AF10" s="803"/>
      <c r="AG10" s="803"/>
      <c r="AH10" s="803"/>
      <c r="AI10" s="803"/>
      <c r="AJ10" s="803"/>
      <c r="AK10" s="803"/>
      <c r="AL10" s="803"/>
      <c r="AM10" s="803"/>
      <c r="AO10" s="803" t="s">
        <v>321</v>
      </c>
      <c r="AP10" s="803"/>
      <c r="AQ10" s="803"/>
      <c r="AR10" s="803"/>
      <c r="AS10" s="803"/>
      <c r="AT10" s="803"/>
      <c r="AU10" s="803"/>
      <c r="AV10" s="803"/>
      <c r="AW10" s="803"/>
      <c r="AX10" s="803"/>
      <c r="AY10" s="803"/>
      <c r="AZ10" s="803"/>
      <c r="BA10" s="803"/>
      <c r="BB10" s="803"/>
      <c r="BC10" s="803"/>
      <c r="BD10" s="803"/>
      <c r="BE10" s="803"/>
      <c r="BF10" s="803"/>
      <c r="BG10" s="803"/>
      <c r="BH10" s="803"/>
      <c r="BI10" s="803"/>
      <c r="BJ10" s="803"/>
      <c r="BK10" s="803"/>
      <c r="BL10" s="803"/>
      <c r="BM10" s="803"/>
      <c r="BN10" s="803"/>
      <c r="BO10" s="803"/>
      <c r="BP10" s="803"/>
      <c r="BQ10" s="803"/>
      <c r="BR10" s="803"/>
      <c r="BS10" s="803"/>
      <c r="BT10" s="803"/>
      <c r="BU10" s="803"/>
      <c r="BV10" s="803"/>
      <c r="BW10" s="803"/>
      <c r="BX10" s="803"/>
      <c r="BY10" s="804"/>
      <c r="BZ10" s="804"/>
      <c r="CA10" s="804"/>
    </row>
    <row r="11" spans="1:79" ht="11.25" customHeight="1">
      <c r="A11" s="158" t="s">
        <v>290</v>
      </c>
      <c r="B11" s="813">
        <v>44621</v>
      </c>
      <c r="C11" s="814"/>
      <c r="D11" s="814"/>
      <c r="E11" s="814"/>
      <c r="F11" s="814"/>
      <c r="G11" s="814"/>
      <c r="H11" s="814"/>
      <c r="I11" s="814"/>
      <c r="J11" s="814"/>
      <c r="K11" s="814"/>
      <c r="L11" s="814"/>
      <c r="M11" s="814"/>
      <c r="N11" s="814"/>
      <c r="O11" s="814"/>
      <c r="P11" s="814"/>
      <c r="Q11" s="814"/>
      <c r="R11" s="814"/>
      <c r="S11" s="814"/>
      <c r="T11" s="814"/>
      <c r="U11" s="814"/>
      <c r="V11" s="814"/>
      <c r="W11" s="814"/>
      <c r="X11" s="814"/>
      <c r="Y11" s="814"/>
      <c r="Z11" s="814"/>
      <c r="AA11" s="814"/>
      <c r="AB11" s="814"/>
      <c r="AC11" s="814"/>
      <c r="AD11" s="814"/>
      <c r="AE11" s="814"/>
      <c r="AF11" s="814"/>
      <c r="AG11" s="814"/>
      <c r="AH11" s="814"/>
      <c r="AI11" s="814"/>
      <c r="AJ11" s="814"/>
      <c r="AK11" s="814"/>
      <c r="AL11" s="814"/>
      <c r="AM11" s="814"/>
      <c r="AN11" s="814"/>
      <c r="AO11" s="814"/>
      <c r="AP11" s="814"/>
      <c r="AQ11" s="814"/>
      <c r="AR11" s="814"/>
      <c r="AS11" s="814"/>
      <c r="AT11" s="814"/>
      <c r="AU11" s="814"/>
      <c r="AV11" s="814"/>
      <c r="AW11" s="814"/>
      <c r="AX11" s="814"/>
      <c r="AY11" s="814"/>
      <c r="AZ11" s="814"/>
      <c r="BA11" s="814"/>
      <c r="BB11" s="814"/>
      <c r="BC11" s="814"/>
      <c r="BD11" s="814"/>
      <c r="BE11" s="814"/>
      <c r="BF11" s="814"/>
      <c r="BG11" s="814"/>
      <c r="BH11" s="814"/>
      <c r="BI11" s="814"/>
      <c r="BJ11" s="814"/>
      <c r="BK11" s="814"/>
      <c r="BL11" s="814"/>
      <c r="BM11" s="814"/>
      <c r="BN11" s="814"/>
      <c r="BO11" s="814"/>
      <c r="BP11" s="814"/>
      <c r="BQ11" s="814"/>
      <c r="BR11" s="814"/>
      <c r="BS11" s="814"/>
      <c r="BT11" s="814"/>
      <c r="BU11" s="814"/>
      <c r="BV11" s="814"/>
      <c r="BW11" s="814"/>
      <c r="BX11" s="814"/>
      <c r="BY11" s="814"/>
      <c r="BZ11" s="814"/>
      <c r="CA11" s="814"/>
    </row>
    <row r="12" spans="1:79" ht="11.25" customHeight="1">
      <c r="A12" s="159" t="s">
        <v>177</v>
      </c>
      <c r="B12" s="815" t="s">
        <v>410</v>
      </c>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c r="AB12" s="816"/>
      <c r="AC12" s="816"/>
      <c r="AD12" s="816"/>
      <c r="AE12" s="816"/>
      <c r="AF12" s="816"/>
      <c r="AG12" s="816"/>
      <c r="AH12" s="816"/>
      <c r="AI12" s="816"/>
      <c r="AJ12" s="816"/>
      <c r="AK12" s="816"/>
      <c r="AL12" s="816"/>
      <c r="AM12" s="816"/>
      <c r="AN12" s="816"/>
      <c r="AO12" s="816"/>
      <c r="AP12" s="816"/>
      <c r="AQ12" s="816"/>
      <c r="AR12" s="816"/>
      <c r="AS12" s="816"/>
      <c r="AT12" s="816"/>
      <c r="AU12" s="816"/>
      <c r="AV12" s="816"/>
      <c r="AW12" s="816"/>
      <c r="AX12" s="816"/>
      <c r="AY12" s="816"/>
      <c r="AZ12" s="816"/>
      <c r="BA12" s="816"/>
      <c r="BB12" s="816"/>
      <c r="BC12" s="816"/>
      <c r="BD12" s="816"/>
      <c r="BE12" s="816"/>
      <c r="BF12" s="816"/>
      <c r="BG12" s="816"/>
      <c r="BH12" s="816"/>
      <c r="BI12" s="816"/>
      <c r="BJ12" s="816"/>
      <c r="BK12" s="816"/>
      <c r="BL12" s="816"/>
      <c r="BM12" s="816"/>
      <c r="BN12" s="816"/>
      <c r="BO12" s="816"/>
      <c r="BP12" s="816"/>
      <c r="BQ12" s="816"/>
      <c r="BR12" s="816"/>
      <c r="BS12" s="816"/>
      <c r="BT12" s="816"/>
      <c r="BU12" s="816"/>
      <c r="BV12" s="816"/>
      <c r="BW12" s="816"/>
      <c r="BX12" s="816"/>
      <c r="BY12" s="816"/>
      <c r="BZ12" s="816"/>
      <c r="CA12" s="817"/>
    </row>
    <row r="13" spans="1:79" ht="11.25" customHeight="1">
      <c r="A13" s="149"/>
      <c r="B13" s="149"/>
      <c r="C13" s="149"/>
      <c r="D13" s="149"/>
      <c r="E13" s="149"/>
      <c r="F13" s="149"/>
      <c r="G13" s="149"/>
      <c r="H13" s="149"/>
      <c r="I13" s="149"/>
      <c r="J13" s="149"/>
      <c r="K13" s="149"/>
      <c r="L13" s="149"/>
      <c r="M13" s="149"/>
      <c r="N13" s="149"/>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O13" s="149"/>
      <c r="AP13" s="150"/>
      <c r="AQ13" s="150"/>
      <c r="AR13" s="150"/>
      <c r="AS13" s="150"/>
      <c r="AT13" s="150"/>
      <c r="AU13" s="150"/>
      <c r="AV13" s="366" t="s">
        <v>513</v>
      </c>
      <c r="AW13" s="150"/>
      <c r="AX13" s="150"/>
      <c r="AY13" s="150"/>
      <c r="AZ13" s="150"/>
      <c r="BA13" s="150"/>
    </row>
    <row r="14" spans="1:79">
      <c r="A14" s="808" t="s">
        <v>91</v>
      </c>
      <c r="B14" s="805" t="s">
        <v>39</v>
      </c>
      <c r="C14" s="807"/>
      <c r="D14" s="805" t="s">
        <v>40</v>
      </c>
      <c r="E14" s="807"/>
      <c r="F14" s="805" t="s">
        <v>41</v>
      </c>
      <c r="G14" s="807"/>
      <c r="H14" s="805" t="s">
        <v>42</v>
      </c>
      <c r="I14" s="807"/>
      <c r="J14" s="805" t="s">
        <v>43</v>
      </c>
      <c r="K14" s="807"/>
      <c r="L14" s="805" t="s">
        <v>44</v>
      </c>
      <c r="M14" s="807"/>
      <c r="N14" s="805" t="s">
        <v>45</v>
      </c>
      <c r="O14" s="807"/>
      <c r="P14" s="805" t="s">
        <v>46</v>
      </c>
      <c r="Q14" s="807"/>
      <c r="R14" s="805" t="s">
        <v>47</v>
      </c>
      <c r="S14" s="807"/>
      <c r="T14" s="805" t="s">
        <v>48</v>
      </c>
      <c r="U14" s="807"/>
      <c r="V14" s="805" t="s">
        <v>49</v>
      </c>
      <c r="W14" s="807"/>
      <c r="X14" s="805" t="s">
        <v>50</v>
      </c>
      <c r="Y14" s="807"/>
      <c r="Z14" s="805" t="s">
        <v>92</v>
      </c>
      <c r="AA14" s="807"/>
      <c r="AB14" s="805" t="s">
        <v>289</v>
      </c>
      <c r="AC14" s="806"/>
      <c r="AD14" s="806"/>
      <c r="AE14" s="806"/>
      <c r="AF14" s="806"/>
      <c r="AG14" s="807"/>
      <c r="AH14" s="805" t="s">
        <v>288</v>
      </c>
      <c r="AI14" s="806"/>
      <c r="AJ14" s="806"/>
      <c r="AK14" s="806"/>
      <c r="AL14" s="806"/>
      <c r="AM14" s="807"/>
      <c r="AO14" s="808" t="s">
        <v>91</v>
      </c>
      <c r="AP14" s="805" t="s">
        <v>39</v>
      </c>
      <c r="AQ14" s="807"/>
      <c r="AR14" s="805" t="s">
        <v>40</v>
      </c>
      <c r="AS14" s="807"/>
      <c r="AT14" s="805" t="s">
        <v>41</v>
      </c>
      <c r="AU14" s="807"/>
      <c r="AV14" s="805" t="s">
        <v>42</v>
      </c>
      <c r="AW14" s="807"/>
      <c r="AX14" s="805" t="s">
        <v>43</v>
      </c>
      <c r="AY14" s="807"/>
      <c r="AZ14" s="805" t="s">
        <v>44</v>
      </c>
      <c r="BA14" s="807"/>
      <c r="BB14" s="805" t="s">
        <v>45</v>
      </c>
      <c r="BC14" s="807"/>
      <c r="BD14" s="805" t="s">
        <v>46</v>
      </c>
      <c r="BE14" s="807"/>
      <c r="BF14" s="805" t="s">
        <v>47</v>
      </c>
      <c r="BG14" s="807"/>
      <c r="BH14" s="805" t="s">
        <v>48</v>
      </c>
      <c r="BI14" s="807"/>
      <c r="BJ14" s="805" t="s">
        <v>49</v>
      </c>
      <c r="BK14" s="807"/>
      <c r="BL14" s="805" t="s">
        <v>50</v>
      </c>
      <c r="BM14" s="807"/>
      <c r="BN14" s="805" t="s">
        <v>92</v>
      </c>
      <c r="BO14" s="807"/>
      <c r="BP14" s="805" t="s">
        <v>289</v>
      </c>
      <c r="BQ14" s="806"/>
      <c r="BR14" s="806"/>
      <c r="BS14" s="806"/>
      <c r="BT14" s="806"/>
      <c r="BU14" s="807"/>
      <c r="BV14" s="805" t="s">
        <v>288</v>
      </c>
      <c r="BW14" s="806"/>
      <c r="BX14" s="806"/>
      <c r="BY14" s="806"/>
      <c r="BZ14" s="806"/>
      <c r="CA14" s="807"/>
    </row>
    <row r="15" spans="1:79" ht="45">
      <c r="A15" s="809"/>
      <c r="B15" s="229" t="s">
        <v>375</v>
      </c>
      <c r="C15" s="229" t="s">
        <v>376</v>
      </c>
      <c r="D15" s="229" t="s">
        <v>375</v>
      </c>
      <c r="E15" s="229" t="s">
        <v>376</v>
      </c>
      <c r="F15" s="229" t="s">
        <v>375</v>
      </c>
      <c r="G15" s="229" t="s">
        <v>376</v>
      </c>
      <c r="H15" s="229" t="s">
        <v>375</v>
      </c>
      <c r="I15" s="229" t="s">
        <v>376</v>
      </c>
      <c r="J15" s="229" t="s">
        <v>375</v>
      </c>
      <c r="K15" s="229" t="s">
        <v>376</v>
      </c>
      <c r="L15" s="229" t="s">
        <v>375</v>
      </c>
      <c r="M15" s="229" t="s">
        <v>376</v>
      </c>
      <c r="N15" s="229" t="s">
        <v>375</v>
      </c>
      <c r="O15" s="229" t="s">
        <v>376</v>
      </c>
      <c r="P15" s="229" t="s">
        <v>375</v>
      </c>
      <c r="Q15" s="229" t="s">
        <v>376</v>
      </c>
      <c r="R15" s="229" t="s">
        <v>375</v>
      </c>
      <c r="S15" s="229" t="s">
        <v>376</v>
      </c>
      <c r="T15" s="229" t="s">
        <v>375</v>
      </c>
      <c r="U15" s="229" t="s">
        <v>376</v>
      </c>
      <c r="V15" s="229" t="s">
        <v>375</v>
      </c>
      <c r="W15" s="229" t="s">
        <v>376</v>
      </c>
      <c r="X15" s="229" t="s">
        <v>375</v>
      </c>
      <c r="Y15" s="229" t="s">
        <v>376</v>
      </c>
      <c r="Z15" s="229" t="s">
        <v>375</v>
      </c>
      <c r="AA15" s="229" t="s">
        <v>376</v>
      </c>
      <c r="AB15" s="194" t="s">
        <v>396</v>
      </c>
      <c r="AC15" s="194" t="s">
        <v>397</v>
      </c>
      <c r="AD15" s="194" t="s">
        <v>398</v>
      </c>
      <c r="AE15" s="194" t="s">
        <v>306</v>
      </c>
      <c r="AF15" s="195" t="s">
        <v>399</v>
      </c>
      <c r="AG15" s="194" t="s">
        <v>305</v>
      </c>
      <c r="AH15" s="229" t="s">
        <v>390</v>
      </c>
      <c r="AI15" s="151" t="s">
        <v>391</v>
      </c>
      <c r="AJ15" s="229" t="s">
        <v>392</v>
      </c>
      <c r="AK15" s="229" t="s">
        <v>393</v>
      </c>
      <c r="AL15" s="229" t="s">
        <v>394</v>
      </c>
      <c r="AM15" s="229" t="s">
        <v>395</v>
      </c>
      <c r="AO15" s="809"/>
      <c r="AP15" s="229" t="s">
        <v>375</v>
      </c>
      <c r="AQ15" s="229" t="s">
        <v>376</v>
      </c>
      <c r="AR15" s="228" t="s">
        <v>375</v>
      </c>
      <c r="AS15" s="228" t="s">
        <v>376</v>
      </c>
      <c r="AT15" s="228" t="s">
        <v>375</v>
      </c>
      <c r="AU15" s="228" t="s">
        <v>376</v>
      </c>
      <c r="AV15" s="228" t="s">
        <v>375</v>
      </c>
      <c r="AW15" s="228" t="s">
        <v>376</v>
      </c>
      <c r="AX15" s="228" t="s">
        <v>375</v>
      </c>
      <c r="AY15" s="228" t="s">
        <v>376</v>
      </c>
      <c r="AZ15" s="228" t="s">
        <v>375</v>
      </c>
      <c r="BA15" s="228" t="s">
        <v>376</v>
      </c>
      <c r="BB15" s="229" t="s">
        <v>375</v>
      </c>
      <c r="BC15" s="229" t="s">
        <v>376</v>
      </c>
      <c r="BD15" s="229" t="s">
        <v>375</v>
      </c>
      <c r="BE15" s="229" t="s">
        <v>376</v>
      </c>
      <c r="BF15" s="229" t="s">
        <v>375</v>
      </c>
      <c r="BG15" s="229" t="s">
        <v>376</v>
      </c>
      <c r="BH15" s="229" t="s">
        <v>375</v>
      </c>
      <c r="BI15" s="229" t="s">
        <v>376</v>
      </c>
      <c r="BJ15" s="229" t="s">
        <v>375</v>
      </c>
      <c r="BK15" s="229" t="s">
        <v>376</v>
      </c>
      <c r="BL15" s="229" t="s">
        <v>375</v>
      </c>
      <c r="BM15" s="229" t="s">
        <v>376</v>
      </c>
      <c r="BN15" s="229" t="s">
        <v>375</v>
      </c>
      <c r="BO15" s="229" t="s">
        <v>376</v>
      </c>
      <c r="BP15" s="194" t="s">
        <v>396</v>
      </c>
      <c r="BQ15" s="194" t="s">
        <v>397</v>
      </c>
      <c r="BR15" s="194" t="s">
        <v>398</v>
      </c>
      <c r="BS15" s="194" t="s">
        <v>306</v>
      </c>
      <c r="BT15" s="195" t="s">
        <v>399</v>
      </c>
      <c r="BU15" s="194" t="s">
        <v>305</v>
      </c>
      <c r="BV15" s="192" t="s">
        <v>390</v>
      </c>
      <c r="BW15" s="193" t="s">
        <v>391</v>
      </c>
      <c r="BX15" s="192" t="s">
        <v>392</v>
      </c>
      <c r="BY15" s="192" t="s">
        <v>393</v>
      </c>
      <c r="BZ15" s="192" t="s">
        <v>394</v>
      </c>
      <c r="CA15" s="192" t="s">
        <v>395</v>
      </c>
    </row>
    <row r="16" spans="1:79">
      <c r="A16" s="152" t="s">
        <v>93</v>
      </c>
      <c r="B16" s="152"/>
      <c r="C16" s="152"/>
      <c r="D16" s="152"/>
      <c r="E16" s="152"/>
      <c r="F16" s="152"/>
      <c r="G16" s="152"/>
      <c r="H16" s="152"/>
      <c r="I16" s="152"/>
      <c r="J16" s="152"/>
      <c r="K16" s="152"/>
      <c r="L16" s="152"/>
      <c r="M16" s="152"/>
      <c r="N16" s="152"/>
      <c r="O16" s="153"/>
      <c r="P16" s="153"/>
      <c r="Q16" s="153"/>
      <c r="R16" s="153"/>
      <c r="S16" s="153"/>
      <c r="T16" s="153"/>
      <c r="U16" s="153"/>
      <c r="V16" s="153"/>
      <c r="W16" s="153"/>
      <c r="X16" s="153"/>
      <c r="Y16" s="153"/>
      <c r="Z16" s="198">
        <f>B16+D16+F16+H16+J16+L16+N16+P16+R16+T16+V16+X16</f>
        <v>0</v>
      </c>
      <c r="AA16" s="160">
        <f>C16+E16+G16+I16+K16+M16+O16+Q16+S16+U16+W16+Y16</f>
        <v>0</v>
      </c>
      <c r="AB16" s="196"/>
      <c r="AC16" s="196"/>
      <c r="AD16" s="196"/>
      <c r="AE16" s="196"/>
      <c r="AF16" s="196"/>
      <c r="AG16" s="155"/>
      <c r="AH16" s="155"/>
      <c r="AI16" s="155"/>
      <c r="AJ16" s="155"/>
      <c r="AK16" s="155"/>
      <c r="AL16" s="155"/>
      <c r="AM16" s="156"/>
      <c r="AO16" s="152" t="s">
        <v>93</v>
      </c>
      <c r="AP16" s="152"/>
      <c r="AQ16" s="152"/>
      <c r="AR16" s="278"/>
      <c r="AS16" s="152"/>
      <c r="AT16" s="152"/>
      <c r="AU16" s="152"/>
      <c r="AV16" s="369"/>
      <c r="AW16" s="152"/>
      <c r="AX16" s="153"/>
      <c r="AY16" s="152"/>
      <c r="AZ16" s="152"/>
      <c r="BA16" s="152"/>
      <c r="BB16" s="152"/>
      <c r="BC16" s="153"/>
      <c r="BD16" s="153"/>
      <c r="BE16" s="153"/>
      <c r="BF16" s="153"/>
      <c r="BG16" s="153"/>
      <c r="BH16" s="153"/>
      <c r="BI16" s="153"/>
      <c r="BJ16" s="153"/>
      <c r="BK16" s="153"/>
      <c r="BL16" s="153"/>
      <c r="BM16" s="153"/>
      <c r="BN16" s="198">
        <f>AP16+AR16+AT16+AV16+AX16+AZ16+BB16+BD16+BF16+BH16+BJ16+BL16</f>
        <v>0</v>
      </c>
      <c r="BO16" s="160">
        <f>+AQ16+AS16+AU16+AW16+AY16+BA16+BC16+BE16+BG16+BI16+BK16+BM16</f>
        <v>0</v>
      </c>
      <c r="BP16" s="155"/>
      <c r="BQ16" s="155"/>
      <c r="BR16" s="155"/>
      <c r="BS16" s="155"/>
      <c r="BT16" s="155"/>
      <c r="BU16" s="155"/>
      <c r="BV16" s="155"/>
      <c r="BW16" s="155"/>
      <c r="BX16" s="155"/>
      <c r="BY16" s="155"/>
      <c r="BZ16" s="155"/>
      <c r="CA16" s="156"/>
    </row>
    <row r="17" spans="1:79">
      <c r="A17" s="152" t="s">
        <v>94</v>
      </c>
      <c r="B17" s="152">
        <v>1</v>
      </c>
      <c r="C17" s="218">
        <v>15179425</v>
      </c>
      <c r="D17" s="152"/>
      <c r="E17" s="218"/>
      <c r="F17" s="152"/>
      <c r="G17" s="218"/>
      <c r="H17" s="152"/>
      <c r="I17" s="218"/>
      <c r="J17" s="152"/>
      <c r="K17" s="218"/>
      <c r="L17" s="152"/>
      <c r="M17" s="218"/>
      <c r="N17" s="152"/>
      <c r="O17" s="218"/>
      <c r="P17" s="152"/>
      <c r="Q17" s="218"/>
      <c r="R17" s="152"/>
      <c r="S17" s="218"/>
      <c r="T17" s="152"/>
      <c r="U17" s="218"/>
      <c r="V17" s="152"/>
      <c r="W17" s="218"/>
      <c r="X17" s="152"/>
      <c r="Y17" s="218">
        <v>417150</v>
      </c>
      <c r="Z17" s="152">
        <v>1</v>
      </c>
      <c r="AA17" s="160">
        <f t="shared" ref="AA17:AA36" si="0">C17+E17+G17+I17+K17+M17+O17+Q17+S17+U17+W17+Y17</f>
        <v>15596575</v>
      </c>
      <c r="AB17" s="196"/>
      <c r="AC17" s="196"/>
      <c r="AD17" s="196"/>
      <c r="AE17" s="196"/>
      <c r="AF17" s="196"/>
      <c r="AG17" s="197"/>
      <c r="AH17" s="155"/>
      <c r="AI17" s="155"/>
      <c r="AJ17" s="155"/>
      <c r="AK17" s="155"/>
      <c r="AL17" s="155"/>
      <c r="AM17" s="155"/>
      <c r="AO17" s="152" t="s">
        <v>94</v>
      </c>
      <c r="AP17" s="152">
        <v>1</v>
      </c>
      <c r="AQ17" s="218">
        <v>15179425</v>
      </c>
      <c r="AR17" s="278"/>
      <c r="AS17" s="218"/>
      <c r="AT17" s="152">
        <v>1</v>
      </c>
      <c r="AU17" s="218"/>
      <c r="AV17" s="371"/>
      <c r="AW17" s="152"/>
      <c r="AX17" s="153"/>
      <c r="AY17" s="152"/>
      <c r="AZ17" s="153">
        <v>1</v>
      </c>
      <c r="BA17" s="152"/>
      <c r="BB17" s="153">
        <v>1</v>
      </c>
      <c r="BC17" s="153"/>
      <c r="BD17" s="153"/>
      <c r="BE17" s="153"/>
      <c r="BF17" s="153"/>
      <c r="BG17" s="153"/>
      <c r="BH17" s="153"/>
      <c r="BI17" s="153"/>
      <c r="BJ17" s="153"/>
      <c r="BK17" s="153"/>
      <c r="BL17" s="153"/>
      <c r="BM17" s="153"/>
      <c r="BN17" s="153">
        <v>1</v>
      </c>
      <c r="BO17" s="160">
        <f>+AQ17+AS17+AU17+AW17+AY17+BA17+BC17+BE17+BG17+BI17+BK17+BM17</f>
        <v>15179425</v>
      </c>
      <c r="BP17" s="155"/>
      <c r="BQ17" s="155"/>
      <c r="BR17" s="155"/>
      <c r="BS17" s="155"/>
      <c r="BT17" s="155"/>
      <c r="BU17" s="155"/>
      <c r="BV17" s="155"/>
      <c r="BW17" s="155"/>
      <c r="BX17" s="155"/>
      <c r="BY17" s="155"/>
      <c r="BZ17" s="155"/>
      <c r="CA17" s="155"/>
    </row>
    <row r="18" spans="1:79">
      <c r="A18" s="152" t="s">
        <v>95</v>
      </c>
      <c r="B18" s="152">
        <v>1</v>
      </c>
      <c r="C18" s="218">
        <v>15179425</v>
      </c>
      <c r="D18" s="152"/>
      <c r="E18" s="218"/>
      <c r="F18" s="152"/>
      <c r="G18" s="218"/>
      <c r="H18" s="152"/>
      <c r="I18" s="218"/>
      <c r="J18" s="152"/>
      <c r="K18" s="218"/>
      <c r="L18" s="152"/>
      <c r="M18" s="218"/>
      <c r="N18" s="152"/>
      <c r="O18" s="218"/>
      <c r="P18" s="152"/>
      <c r="Q18" s="218"/>
      <c r="R18" s="152"/>
      <c r="S18" s="218"/>
      <c r="T18" s="152"/>
      <c r="U18" s="218"/>
      <c r="V18" s="152"/>
      <c r="W18" s="218"/>
      <c r="X18" s="152"/>
      <c r="Y18" s="218">
        <v>417150</v>
      </c>
      <c r="Z18" s="152">
        <v>1</v>
      </c>
      <c r="AA18" s="160">
        <f t="shared" si="0"/>
        <v>15596575</v>
      </c>
      <c r="AB18" s="196"/>
      <c r="AC18" s="196"/>
      <c r="AD18" s="196"/>
      <c r="AE18" s="196"/>
      <c r="AF18" s="196"/>
      <c r="AG18" s="197"/>
      <c r="AH18" s="155"/>
      <c r="AI18" s="155"/>
      <c r="AJ18" s="155"/>
      <c r="AK18" s="155"/>
      <c r="AL18" s="155"/>
      <c r="AM18" s="155"/>
      <c r="AO18" s="152" t="s">
        <v>95</v>
      </c>
      <c r="AP18" s="152">
        <v>1</v>
      </c>
      <c r="AQ18" s="218">
        <v>15179425</v>
      </c>
      <c r="AR18" s="278"/>
      <c r="AS18" s="218"/>
      <c r="AT18" s="152">
        <v>1</v>
      </c>
      <c r="AU18" s="218"/>
      <c r="AV18" s="153"/>
      <c r="AW18" s="152"/>
      <c r="AX18" s="153"/>
      <c r="AY18" s="152"/>
      <c r="AZ18" s="153">
        <v>1</v>
      </c>
      <c r="BA18" s="152"/>
      <c r="BB18" s="153">
        <v>1</v>
      </c>
      <c r="BC18" s="153"/>
      <c r="BD18" s="153"/>
      <c r="BE18" s="153"/>
      <c r="BF18" s="153"/>
      <c r="BG18" s="153"/>
      <c r="BH18" s="153"/>
      <c r="BI18" s="153"/>
      <c r="BJ18" s="153"/>
      <c r="BK18" s="153"/>
      <c r="BL18" s="153"/>
      <c r="BM18" s="153"/>
      <c r="BN18" s="153">
        <v>1</v>
      </c>
      <c r="BO18" s="160">
        <f t="shared" ref="BO18:BO36" si="1">+AQ18+AS18+AU18+AW18+AY18+BA18+BC18+BE18+BG18+BI18+BK18+BM18</f>
        <v>15179425</v>
      </c>
      <c r="BP18" s="155"/>
      <c r="BQ18" s="155"/>
      <c r="BR18" s="155"/>
      <c r="BS18" s="155"/>
      <c r="BT18" s="155"/>
      <c r="BU18" s="155"/>
      <c r="BV18" s="155"/>
      <c r="BW18" s="155"/>
      <c r="BX18" s="155"/>
      <c r="BY18" s="155"/>
      <c r="BZ18" s="155"/>
      <c r="CA18" s="155"/>
    </row>
    <row r="19" spans="1:79">
      <c r="A19" s="152" t="s">
        <v>96</v>
      </c>
      <c r="B19" s="152">
        <v>1</v>
      </c>
      <c r="C19" s="218">
        <v>15179425</v>
      </c>
      <c r="D19" s="152"/>
      <c r="E19" s="218"/>
      <c r="F19" s="152"/>
      <c r="G19" s="218"/>
      <c r="H19" s="152"/>
      <c r="I19" s="218"/>
      <c r="J19" s="152"/>
      <c r="K19" s="218"/>
      <c r="L19" s="152"/>
      <c r="M19" s="218"/>
      <c r="N19" s="152"/>
      <c r="O19" s="218"/>
      <c r="P19" s="152"/>
      <c r="Q19" s="218"/>
      <c r="R19" s="152"/>
      <c r="S19" s="218"/>
      <c r="T19" s="152"/>
      <c r="U19" s="218"/>
      <c r="V19" s="152"/>
      <c r="W19" s="218"/>
      <c r="X19" s="152"/>
      <c r="Y19" s="218">
        <v>417150</v>
      </c>
      <c r="Z19" s="152">
        <v>1</v>
      </c>
      <c r="AA19" s="160">
        <f t="shared" si="0"/>
        <v>15596575</v>
      </c>
      <c r="AB19" s="196"/>
      <c r="AC19" s="196"/>
      <c r="AD19" s="196"/>
      <c r="AE19" s="196"/>
      <c r="AF19" s="196"/>
      <c r="AG19" s="197"/>
      <c r="AH19" s="155"/>
      <c r="AI19" s="155"/>
      <c r="AJ19" s="155"/>
      <c r="AK19" s="155"/>
      <c r="AL19" s="155"/>
      <c r="AM19" s="155"/>
      <c r="AO19" s="152" t="s">
        <v>96</v>
      </c>
      <c r="AP19" s="152">
        <v>1</v>
      </c>
      <c r="AQ19" s="218">
        <v>15179425</v>
      </c>
      <c r="AR19" s="278"/>
      <c r="AS19" s="218"/>
      <c r="AT19" s="152">
        <v>1</v>
      </c>
      <c r="AU19" s="218"/>
      <c r="AV19" s="153"/>
      <c r="AW19" s="152"/>
      <c r="AX19" s="153">
        <v>1</v>
      </c>
      <c r="AY19" s="152"/>
      <c r="AZ19" s="153">
        <v>1</v>
      </c>
      <c r="BA19" s="152"/>
      <c r="BB19" s="153"/>
      <c r="BC19" s="153"/>
      <c r="BD19" s="153"/>
      <c r="BE19" s="153"/>
      <c r="BF19" s="153"/>
      <c r="BG19" s="153"/>
      <c r="BH19" s="153"/>
      <c r="BI19" s="153"/>
      <c r="BJ19" s="153"/>
      <c r="BK19" s="153"/>
      <c r="BL19" s="153"/>
      <c r="BM19" s="153"/>
      <c r="BN19" s="153">
        <v>1</v>
      </c>
      <c r="BO19" s="160">
        <f t="shared" si="1"/>
        <v>15179425</v>
      </c>
      <c r="BP19" s="155"/>
      <c r="BQ19" s="155"/>
      <c r="BR19" s="155"/>
      <c r="BS19" s="155"/>
      <c r="BT19" s="155"/>
      <c r="BU19" s="155"/>
      <c r="BV19" s="155"/>
      <c r="BW19" s="155"/>
      <c r="BX19" s="155"/>
      <c r="BY19" s="155"/>
      <c r="BZ19" s="155"/>
      <c r="CA19" s="155"/>
    </row>
    <row r="20" spans="1:79">
      <c r="A20" s="152" t="s">
        <v>97</v>
      </c>
      <c r="B20" s="152">
        <v>1</v>
      </c>
      <c r="C20" s="218">
        <v>15179425</v>
      </c>
      <c r="D20" s="152"/>
      <c r="E20" s="218"/>
      <c r="F20" s="152"/>
      <c r="G20" s="218"/>
      <c r="H20" s="152"/>
      <c r="I20" s="218"/>
      <c r="J20" s="152"/>
      <c r="K20" s="218"/>
      <c r="L20" s="152"/>
      <c r="M20" s="218"/>
      <c r="N20" s="152"/>
      <c r="O20" s="218"/>
      <c r="P20" s="152"/>
      <c r="Q20" s="218"/>
      <c r="R20" s="152"/>
      <c r="S20" s="218"/>
      <c r="T20" s="152"/>
      <c r="U20" s="218"/>
      <c r="V20" s="152"/>
      <c r="W20" s="218"/>
      <c r="X20" s="152"/>
      <c r="Y20" s="218">
        <v>417150</v>
      </c>
      <c r="Z20" s="152">
        <v>1</v>
      </c>
      <c r="AA20" s="160">
        <f t="shared" si="0"/>
        <v>15596575</v>
      </c>
      <c r="AB20" s="196"/>
      <c r="AC20" s="196"/>
      <c r="AD20" s="196"/>
      <c r="AE20" s="196"/>
      <c r="AF20" s="196"/>
      <c r="AG20" s="197"/>
      <c r="AH20" s="155"/>
      <c r="AI20" s="155"/>
      <c r="AJ20" s="155"/>
      <c r="AK20" s="155"/>
      <c r="AL20" s="155"/>
      <c r="AM20" s="155"/>
      <c r="AO20" s="152" t="s">
        <v>97</v>
      </c>
      <c r="AP20" s="152">
        <v>1</v>
      </c>
      <c r="AQ20" s="218">
        <v>15179425</v>
      </c>
      <c r="AR20" s="278"/>
      <c r="AS20" s="218"/>
      <c r="AT20" s="152">
        <v>1</v>
      </c>
      <c r="AU20" s="218"/>
      <c r="AV20" s="153">
        <v>1</v>
      </c>
      <c r="AW20" s="152"/>
      <c r="AX20" s="153"/>
      <c r="AY20" s="152"/>
      <c r="AZ20" s="153"/>
      <c r="BA20" s="152"/>
      <c r="BB20" s="153"/>
      <c r="BC20" s="153"/>
      <c r="BD20" s="153"/>
      <c r="BE20" s="153"/>
      <c r="BF20" s="153"/>
      <c r="BG20" s="153"/>
      <c r="BH20" s="153"/>
      <c r="BI20" s="153"/>
      <c r="BJ20" s="153"/>
      <c r="BK20" s="153"/>
      <c r="BL20" s="153"/>
      <c r="BM20" s="153"/>
      <c r="BN20" s="153">
        <v>1</v>
      </c>
      <c r="BO20" s="160">
        <f t="shared" si="1"/>
        <v>15179425</v>
      </c>
      <c r="BP20" s="155"/>
      <c r="BQ20" s="155"/>
      <c r="BR20" s="155"/>
      <c r="BS20" s="155"/>
      <c r="BT20" s="155"/>
      <c r="BU20" s="155"/>
      <c r="BV20" s="155"/>
      <c r="BW20" s="155"/>
      <c r="BX20" s="155"/>
      <c r="BY20" s="155"/>
      <c r="BZ20" s="155"/>
      <c r="CA20" s="155"/>
    </row>
    <row r="21" spans="1:79">
      <c r="A21" s="152" t="s">
        <v>98</v>
      </c>
      <c r="B21" s="152">
        <v>1</v>
      </c>
      <c r="C21" s="218">
        <v>15179425</v>
      </c>
      <c r="D21" s="152"/>
      <c r="E21" s="218"/>
      <c r="F21" s="152"/>
      <c r="G21" s="218"/>
      <c r="H21" s="152"/>
      <c r="I21" s="218"/>
      <c r="J21" s="152"/>
      <c r="K21" s="218"/>
      <c r="L21" s="152"/>
      <c r="M21" s="218"/>
      <c r="N21" s="152"/>
      <c r="O21" s="218"/>
      <c r="P21" s="152"/>
      <c r="Q21" s="218"/>
      <c r="R21" s="152"/>
      <c r="S21" s="218"/>
      <c r="T21" s="152"/>
      <c r="U21" s="218"/>
      <c r="V21" s="152"/>
      <c r="W21" s="218"/>
      <c r="X21" s="152"/>
      <c r="Y21" s="218">
        <v>417150</v>
      </c>
      <c r="Z21" s="152">
        <v>1</v>
      </c>
      <c r="AA21" s="160">
        <f t="shared" si="0"/>
        <v>15596575</v>
      </c>
      <c r="AB21" s="196"/>
      <c r="AC21" s="196"/>
      <c r="AD21" s="196"/>
      <c r="AE21" s="196"/>
      <c r="AF21" s="196"/>
      <c r="AG21" s="197"/>
      <c r="AH21" s="155"/>
      <c r="AI21" s="155"/>
      <c r="AJ21" s="155"/>
      <c r="AK21" s="155"/>
      <c r="AL21" s="155"/>
      <c r="AM21" s="155"/>
      <c r="AO21" s="152" t="s">
        <v>98</v>
      </c>
      <c r="AP21" s="152">
        <v>1</v>
      </c>
      <c r="AQ21" s="218">
        <v>15179425</v>
      </c>
      <c r="AR21" s="278"/>
      <c r="AS21" s="218"/>
      <c r="AT21" s="152">
        <v>1</v>
      </c>
      <c r="AU21" s="218"/>
      <c r="AV21" s="314"/>
      <c r="AW21" s="152"/>
      <c r="AX21" s="153">
        <v>1</v>
      </c>
      <c r="AY21" s="152"/>
      <c r="AZ21" s="153">
        <v>1</v>
      </c>
      <c r="BA21" s="152"/>
      <c r="BB21" s="153"/>
      <c r="BC21" s="153"/>
      <c r="BD21" s="153"/>
      <c r="BE21" s="153"/>
      <c r="BF21" s="153"/>
      <c r="BG21" s="153"/>
      <c r="BH21" s="153"/>
      <c r="BI21" s="153"/>
      <c r="BJ21" s="153"/>
      <c r="BK21" s="153"/>
      <c r="BL21" s="153"/>
      <c r="BM21" s="153"/>
      <c r="BN21" s="153">
        <v>1</v>
      </c>
      <c r="BO21" s="160">
        <f t="shared" si="1"/>
        <v>15179425</v>
      </c>
      <c r="BP21" s="155"/>
      <c r="BQ21" s="155"/>
      <c r="BR21" s="155"/>
      <c r="BS21" s="155"/>
      <c r="BT21" s="155"/>
      <c r="BU21" s="155"/>
      <c r="BV21" s="155"/>
      <c r="BW21" s="155"/>
      <c r="BX21" s="155"/>
      <c r="BY21" s="155"/>
      <c r="BZ21" s="155"/>
      <c r="CA21" s="155"/>
    </row>
    <row r="22" spans="1:79">
      <c r="A22" s="152" t="s">
        <v>99</v>
      </c>
      <c r="B22" s="152">
        <v>1</v>
      </c>
      <c r="C22" s="218">
        <v>15179425</v>
      </c>
      <c r="D22" s="152"/>
      <c r="E22" s="218"/>
      <c r="F22" s="152"/>
      <c r="G22" s="218"/>
      <c r="H22" s="152"/>
      <c r="I22" s="218"/>
      <c r="J22" s="152"/>
      <c r="K22" s="218"/>
      <c r="L22" s="152"/>
      <c r="M22" s="218"/>
      <c r="N22" s="152"/>
      <c r="O22" s="218"/>
      <c r="P22" s="152"/>
      <c r="Q22" s="218"/>
      <c r="R22" s="152"/>
      <c r="S22" s="218"/>
      <c r="T22" s="152"/>
      <c r="U22" s="218"/>
      <c r="V22" s="152"/>
      <c r="W22" s="218"/>
      <c r="X22" s="152"/>
      <c r="Y22" s="218">
        <v>417150</v>
      </c>
      <c r="Z22" s="152">
        <v>1</v>
      </c>
      <c r="AA22" s="160">
        <f t="shared" si="0"/>
        <v>15596575</v>
      </c>
      <c r="AB22" s="196"/>
      <c r="AC22" s="196"/>
      <c r="AD22" s="196"/>
      <c r="AE22" s="196"/>
      <c r="AF22" s="196"/>
      <c r="AG22" s="197"/>
      <c r="AH22" s="155"/>
      <c r="AI22" s="155"/>
      <c r="AJ22" s="155"/>
      <c r="AK22" s="155"/>
      <c r="AL22" s="155"/>
      <c r="AM22" s="155"/>
      <c r="AO22" s="152" t="s">
        <v>99</v>
      </c>
      <c r="AP22" s="152">
        <v>1</v>
      </c>
      <c r="AQ22" s="218">
        <v>15179425</v>
      </c>
      <c r="AR22" s="278"/>
      <c r="AS22" s="218"/>
      <c r="AT22" s="152">
        <v>1</v>
      </c>
      <c r="AU22" s="218"/>
      <c r="AV22" s="368"/>
      <c r="AW22" s="152"/>
      <c r="AX22" s="153"/>
      <c r="AY22" s="152"/>
      <c r="AZ22" s="153"/>
      <c r="BA22" s="152"/>
      <c r="BB22" s="153">
        <v>1</v>
      </c>
      <c r="BC22" s="153"/>
      <c r="BD22" s="153"/>
      <c r="BE22" s="153"/>
      <c r="BF22" s="153"/>
      <c r="BG22" s="153"/>
      <c r="BH22" s="153"/>
      <c r="BI22" s="153"/>
      <c r="BJ22" s="153"/>
      <c r="BK22" s="153"/>
      <c r="BL22" s="153"/>
      <c r="BM22" s="153"/>
      <c r="BN22" s="153">
        <v>1</v>
      </c>
      <c r="BO22" s="160">
        <f t="shared" si="1"/>
        <v>15179425</v>
      </c>
      <c r="BP22" s="155"/>
      <c r="BQ22" s="155"/>
      <c r="BR22" s="155"/>
      <c r="BS22" s="155"/>
      <c r="BT22" s="155"/>
      <c r="BU22" s="155"/>
      <c r="BV22" s="155"/>
      <c r="BW22" s="155"/>
      <c r="BX22" s="155"/>
      <c r="BY22" s="155"/>
      <c r="BZ22" s="155"/>
      <c r="CA22" s="155"/>
    </row>
    <row r="23" spans="1:79">
      <c r="A23" s="152" t="s">
        <v>100</v>
      </c>
      <c r="B23" s="152">
        <v>1</v>
      </c>
      <c r="C23" s="218">
        <v>15179425</v>
      </c>
      <c r="D23" s="152"/>
      <c r="E23" s="218"/>
      <c r="F23" s="152"/>
      <c r="G23" s="218"/>
      <c r="H23" s="152"/>
      <c r="I23" s="218"/>
      <c r="J23" s="152"/>
      <c r="K23" s="218"/>
      <c r="L23" s="152"/>
      <c r="M23" s="218"/>
      <c r="N23" s="152"/>
      <c r="O23" s="218"/>
      <c r="P23" s="152"/>
      <c r="Q23" s="218"/>
      <c r="R23" s="152"/>
      <c r="S23" s="218"/>
      <c r="T23" s="152"/>
      <c r="U23" s="218"/>
      <c r="V23" s="152"/>
      <c r="W23" s="218"/>
      <c r="X23" s="152"/>
      <c r="Y23" s="218">
        <v>417150</v>
      </c>
      <c r="Z23" s="152">
        <v>1</v>
      </c>
      <c r="AA23" s="160">
        <f t="shared" si="0"/>
        <v>15596575</v>
      </c>
      <c r="AB23" s="196"/>
      <c r="AC23" s="196"/>
      <c r="AD23" s="196"/>
      <c r="AE23" s="196"/>
      <c r="AF23" s="196"/>
      <c r="AG23" s="197"/>
      <c r="AH23" s="155"/>
      <c r="AI23" s="155"/>
      <c r="AJ23" s="155"/>
      <c r="AK23" s="155"/>
      <c r="AL23" s="155"/>
      <c r="AM23" s="155"/>
      <c r="AN23" s="374">
        <v>165</v>
      </c>
      <c r="AO23" s="152" t="s">
        <v>100</v>
      </c>
      <c r="AP23" s="152">
        <v>1</v>
      </c>
      <c r="AQ23" s="218">
        <v>15179425</v>
      </c>
      <c r="AR23" s="278"/>
      <c r="AS23" s="218"/>
      <c r="AT23" s="152">
        <v>1</v>
      </c>
      <c r="AU23" s="377"/>
      <c r="AV23" s="153"/>
      <c r="AW23" s="152"/>
      <c r="AX23" s="153"/>
      <c r="AY23" s="152"/>
      <c r="AZ23" s="153">
        <v>1</v>
      </c>
      <c r="BA23" s="152"/>
      <c r="BB23" s="153">
        <v>1</v>
      </c>
      <c r="BC23" s="153"/>
      <c r="BD23" s="153"/>
      <c r="BE23" s="153"/>
      <c r="BF23" s="153"/>
      <c r="BG23" s="153"/>
      <c r="BH23" s="153"/>
      <c r="BI23" s="153"/>
      <c r="BJ23" s="153"/>
      <c r="BK23" s="153"/>
      <c r="BL23" s="153"/>
      <c r="BM23" s="153"/>
      <c r="BN23" s="153">
        <v>1</v>
      </c>
      <c r="BO23" s="160">
        <f t="shared" si="1"/>
        <v>15179425</v>
      </c>
      <c r="BP23" s="155"/>
      <c r="BQ23" s="155"/>
      <c r="BR23" s="155"/>
      <c r="BS23" s="155"/>
      <c r="BT23" s="155"/>
      <c r="BU23" s="155"/>
      <c r="BV23" s="155"/>
      <c r="BW23" s="155"/>
      <c r="BX23" s="155"/>
      <c r="BY23" s="155"/>
      <c r="BZ23" s="155"/>
      <c r="CA23" s="155"/>
    </row>
    <row r="24" spans="1:79">
      <c r="A24" s="152" t="s">
        <v>101</v>
      </c>
      <c r="B24" s="152">
        <v>1</v>
      </c>
      <c r="C24" s="218">
        <v>15179425</v>
      </c>
      <c r="D24" s="152"/>
      <c r="E24" s="218"/>
      <c r="F24" s="152"/>
      <c r="G24" s="218"/>
      <c r="H24" s="152"/>
      <c r="I24" s="218"/>
      <c r="J24" s="152"/>
      <c r="K24" s="218"/>
      <c r="L24" s="152"/>
      <c r="M24" s="218"/>
      <c r="N24" s="152"/>
      <c r="O24" s="218"/>
      <c r="P24" s="152"/>
      <c r="Q24" s="218"/>
      <c r="R24" s="152"/>
      <c r="S24" s="218"/>
      <c r="T24" s="152"/>
      <c r="U24" s="218"/>
      <c r="V24" s="152"/>
      <c r="W24" s="218"/>
      <c r="X24" s="152"/>
      <c r="Y24" s="218">
        <v>417150</v>
      </c>
      <c r="Z24" s="152">
        <v>1</v>
      </c>
      <c r="AA24" s="160">
        <f t="shared" si="0"/>
        <v>15596575</v>
      </c>
      <c r="AB24" s="196"/>
      <c r="AC24" s="196"/>
      <c r="AD24" s="196"/>
      <c r="AE24" s="196"/>
      <c r="AF24" s="196"/>
      <c r="AG24" s="197"/>
      <c r="AH24" s="155"/>
      <c r="AI24" s="155"/>
      <c r="AJ24" s="155"/>
      <c r="AK24" s="155"/>
      <c r="AL24" s="155"/>
      <c r="AM24" s="155"/>
      <c r="AO24" s="152" t="s">
        <v>101</v>
      </c>
      <c r="AP24" s="152">
        <v>1</v>
      </c>
      <c r="AQ24" s="218">
        <v>15179425</v>
      </c>
      <c r="AR24" s="278"/>
      <c r="AS24" s="218"/>
      <c r="AT24" s="152">
        <v>1</v>
      </c>
      <c r="AU24" s="218"/>
      <c r="AV24" s="153">
        <v>1</v>
      </c>
      <c r="AW24" s="152"/>
      <c r="AX24" s="153"/>
      <c r="AY24" s="152"/>
      <c r="AZ24" s="153"/>
      <c r="BA24" s="152"/>
      <c r="BB24" s="153">
        <v>1</v>
      </c>
      <c r="BC24" s="153"/>
      <c r="BD24" s="153"/>
      <c r="BE24" s="153"/>
      <c r="BF24" s="153"/>
      <c r="BG24" s="153"/>
      <c r="BH24" s="153"/>
      <c r="BI24" s="153"/>
      <c r="BJ24" s="153"/>
      <c r="BK24" s="153"/>
      <c r="BL24" s="153"/>
      <c r="BM24" s="153"/>
      <c r="BN24" s="153">
        <v>1</v>
      </c>
      <c r="BO24" s="160">
        <f t="shared" si="1"/>
        <v>15179425</v>
      </c>
      <c r="BP24" s="155"/>
      <c r="BQ24" s="155"/>
      <c r="BR24" s="155"/>
      <c r="BS24" s="155"/>
      <c r="BT24" s="155"/>
      <c r="BU24" s="155"/>
      <c r="BV24" s="155"/>
      <c r="BW24" s="155"/>
      <c r="BX24" s="155"/>
      <c r="BY24" s="155"/>
      <c r="BZ24" s="155"/>
      <c r="CA24" s="155"/>
    </row>
    <row r="25" spans="1:79">
      <c r="A25" s="152" t="s">
        <v>102</v>
      </c>
      <c r="B25" s="152">
        <v>1</v>
      </c>
      <c r="C25" s="218">
        <v>15179425</v>
      </c>
      <c r="D25" s="152"/>
      <c r="E25" s="218"/>
      <c r="F25" s="152"/>
      <c r="G25" s="218"/>
      <c r="H25" s="152"/>
      <c r="I25" s="218"/>
      <c r="J25" s="152"/>
      <c r="K25" s="218"/>
      <c r="L25" s="152"/>
      <c r="M25" s="218"/>
      <c r="N25" s="152"/>
      <c r="O25" s="218"/>
      <c r="P25" s="152"/>
      <c r="Q25" s="218"/>
      <c r="R25" s="152"/>
      <c r="S25" s="218"/>
      <c r="T25" s="152"/>
      <c r="U25" s="218"/>
      <c r="V25" s="152"/>
      <c r="W25" s="218"/>
      <c r="X25" s="152"/>
      <c r="Y25" s="218">
        <v>417150</v>
      </c>
      <c r="Z25" s="152">
        <v>1</v>
      </c>
      <c r="AA25" s="160">
        <f t="shared" si="0"/>
        <v>15596575</v>
      </c>
      <c r="AB25" s="196"/>
      <c r="AC25" s="196"/>
      <c r="AD25" s="196"/>
      <c r="AE25" s="196"/>
      <c r="AF25" s="196"/>
      <c r="AG25" s="197"/>
      <c r="AH25" s="155"/>
      <c r="AI25" s="155"/>
      <c r="AJ25" s="155"/>
      <c r="AK25" s="155"/>
      <c r="AL25" s="155"/>
      <c r="AM25" s="155"/>
      <c r="AO25" s="152" t="s">
        <v>102</v>
      </c>
      <c r="AP25" s="152">
        <v>1</v>
      </c>
      <c r="AQ25" s="218">
        <v>15179425</v>
      </c>
      <c r="AR25" s="278"/>
      <c r="AS25" s="218"/>
      <c r="AT25" s="152">
        <v>1</v>
      </c>
      <c r="AU25" s="218"/>
      <c r="AV25" s="153"/>
      <c r="AW25" s="152"/>
      <c r="AX25" s="153"/>
      <c r="AY25" s="152"/>
      <c r="AZ25" s="153">
        <v>1</v>
      </c>
      <c r="BA25" s="152"/>
      <c r="BB25" s="153">
        <v>1</v>
      </c>
      <c r="BC25" s="153"/>
      <c r="BD25" s="153"/>
      <c r="BE25" s="153"/>
      <c r="BF25" s="153"/>
      <c r="BG25" s="153"/>
      <c r="BH25" s="153"/>
      <c r="BI25" s="153"/>
      <c r="BJ25" s="153"/>
      <c r="BK25" s="153"/>
      <c r="BL25" s="153"/>
      <c r="BM25" s="153"/>
      <c r="BN25" s="153">
        <v>1</v>
      </c>
      <c r="BO25" s="160">
        <f t="shared" si="1"/>
        <v>15179425</v>
      </c>
      <c r="BP25" s="155"/>
      <c r="BQ25" s="155"/>
      <c r="BR25" s="155"/>
      <c r="BS25" s="155"/>
      <c r="BT25" s="155"/>
      <c r="BU25" s="155"/>
      <c r="BV25" s="155"/>
      <c r="BW25" s="155"/>
      <c r="BX25" s="155"/>
      <c r="BY25" s="155"/>
      <c r="BZ25" s="155"/>
      <c r="CA25" s="155"/>
    </row>
    <row r="26" spans="1:79">
      <c r="A26" s="152" t="s">
        <v>103</v>
      </c>
      <c r="B26" s="152">
        <v>1</v>
      </c>
      <c r="C26" s="218">
        <v>15179425</v>
      </c>
      <c r="D26" s="152"/>
      <c r="E26" s="218"/>
      <c r="F26" s="152"/>
      <c r="G26" s="218"/>
      <c r="H26" s="152"/>
      <c r="I26" s="218"/>
      <c r="J26" s="152"/>
      <c r="K26" s="218"/>
      <c r="L26" s="152"/>
      <c r="M26" s="218"/>
      <c r="N26" s="152"/>
      <c r="O26" s="218"/>
      <c r="P26" s="152"/>
      <c r="Q26" s="218"/>
      <c r="R26" s="152"/>
      <c r="S26" s="218"/>
      <c r="T26" s="152"/>
      <c r="U26" s="218"/>
      <c r="V26" s="152"/>
      <c r="W26" s="218"/>
      <c r="X26" s="152"/>
      <c r="Y26" s="218">
        <v>417150</v>
      </c>
      <c r="Z26" s="152">
        <v>1</v>
      </c>
      <c r="AA26" s="160">
        <f t="shared" si="0"/>
        <v>15596575</v>
      </c>
      <c r="AB26" s="196"/>
      <c r="AC26" s="196"/>
      <c r="AD26" s="196"/>
      <c r="AE26" s="196"/>
      <c r="AF26" s="196"/>
      <c r="AG26" s="197"/>
      <c r="AH26" s="155"/>
      <c r="AI26" s="155"/>
      <c r="AJ26" s="155"/>
      <c r="AK26" s="155"/>
      <c r="AL26" s="155"/>
      <c r="AM26" s="155"/>
      <c r="AO26" s="152" t="s">
        <v>103</v>
      </c>
      <c r="AP26" s="152">
        <v>1</v>
      </c>
      <c r="AQ26" s="218">
        <v>15179425</v>
      </c>
      <c r="AR26" s="278"/>
      <c r="AS26" s="218"/>
      <c r="AT26" s="152">
        <v>1</v>
      </c>
      <c r="AU26" s="218"/>
      <c r="AV26" s="153"/>
      <c r="AW26" s="152"/>
      <c r="AX26" s="153">
        <v>1</v>
      </c>
      <c r="AY26" s="152"/>
      <c r="AZ26" s="153"/>
      <c r="BA26" s="152"/>
      <c r="BB26" s="153"/>
      <c r="BC26" s="153"/>
      <c r="BD26" s="153"/>
      <c r="BE26" s="153"/>
      <c r="BF26" s="153"/>
      <c r="BG26" s="153"/>
      <c r="BH26" s="153"/>
      <c r="BI26" s="153"/>
      <c r="BJ26" s="153"/>
      <c r="BK26" s="153"/>
      <c r="BL26" s="153"/>
      <c r="BM26" s="153"/>
      <c r="BN26" s="153">
        <v>1</v>
      </c>
      <c r="BO26" s="160">
        <f t="shared" si="1"/>
        <v>15179425</v>
      </c>
      <c r="BP26" s="155"/>
      <c r="BQ26" s="155"/>
      <c r="BR26" s="155"/>
      <c r="BS26" s="155"/>
      <c r="BT26" s="155"/>
      <c r="BU26" s="155"/>
      <c r="BV26" s="155"/>
      <c r="BW26" s="155"/>
      <c r="BX26" s="155"/>
      <c r="BY26" s="155"/>
      <c r="BZ26" s="155"/>
      <c r="CA26" s="155"/>
    </row>
    <row r="27" spans="1:79">
      <c r="A27" s="152" t="s">
        <v>104</v>
      </c>
      <c r="B27" s="152">
        <v>1</v>
      </c>
      <c r="C27" s="218">
        <v>15179425</v>
      </c>
      <c r="D27" s="152"/>
      <c r="E27" s="218"/>
      <c r="F27" s="152"/>
      <c r="G27" s="218"/>
      <c r="H27" s="152"/>
      <c r="I27" s="218"/>
      <c r="J27" s="152"/>
      <c r="K27" s="218"/>
      <c r="L27" s="152"/>
      <c r="M27" s="218"/>
      <c r="N27" s="152"/>
      <c r="O27" s="218"/>
      <c r="P27" s="152"/>
      <c r="Q27" s="218"/>
      <c r="R27" s="152"/>
      <c r="S27" s="218"/>
      <c r="T27" s="152"/>
      <c r="U27" s="218"/>
      <c r="V27" s="152"/>
      <c r="W27" s="218"/>
      <c r="X27" s="152"/>
      <c r="Y27" s="218">
        <v>417150</v>
      </c>
      <c r="Z27" s="152">
        <v>1</v>
      </c>
      <c r="AA27" s="160">
        <f t="shared" si="0"/>
        <v>15596575</v>
      </c>
      <c r="AB27" s="196"/>
      <c r="AC27" s="196"/>
      <c r="AD27" s="196"/>
      <c r="AE27" s="196"/>
      <c r="AF27" s="196"/>
      <c r="AG27" s="197"/>
      <c r="AH27" s="155"/>
      <c r="AI27" s="155"/>
      <c r="AJ27" s="155"/>
      <c r="AK27" s="155"/>
      <c r="AL27" s="155"/>
      <c r="AM27" s="155"/>
      <c r="AO27" s="152" t="s">
        <v>104</v>
      </c>
      <c r="AP27" s="152">
        <v>1</v>
      </c>
      <c r="AQ27" s="218">
        <v>15179425</v>
      </c>
      <c r="AR27" s="278"/>
      <c r="AS27" s="218"/>
      <c r="AT27" s="152">
        <v>1</v>
      </c>
      <c r="AU27" s="218"/>
      <c r="AV27" s="153"/>
      <c r="AW27" s="152"/>
      <c r="AX27" s="153">
        <v>1</v>
      </c>
      <c r="AY27" s="152"/>
      <c r="AZ27" s="153">
        <v>1</v>
      </c>
      <c r="BA27" s="152"/>
      <c r="BB27" s="153">
        <v>1</v>
      </c>
      <c r="BC27" s="153"/>
      <c r="BD27" s="153"/>
      <c r="BE27" s="153"/>
      <c r="BF27" s="153"/>
      <c r="BG27" s="153"/>
      <c r="BH27" s="153"/>
      <c r="BI27" s="153"/>
      <c r="BJ27" s="153"/>
      <c r="BK27" s="153"/>
      <c r="BL27" s="153"/>
      <c r="BM27" s="153"/>
      <c r="BN27" s="153">
        <v>1</v>
      </c>
      <c r="BO27" s="160">
        <f t="shared" si="1"/>
        <v>15179425</v>
      </c>
      <c r="BP27" s="155"/>
      <c r="BQ27" s="155"/>
      <c r="BR27" s="155"/>
      <c r="BS27" s="155"/>
      <c r="BT27" s="155"/>
      <c r="BU27" s="155"/>
      <c r="BV27" s="155"/>
      <c r="BW27" s="155"/>
      <c r="BX27" s="155"/>
      <c r="BY27" s="155"/>
      <c r="BZ27" s="155"/>
      <c r="CA27" s="155"/>
    </row>
    <row r="28" spans="1:79">
      <c r="A28" s="152" t="s">
        <v>105</v>
      </c>
      <c r="B28" s="152">
        <v>1</v>
      </c>
      <c r="C28" s="218">
        <v>15179425</v>
      </c>
      <c r="D28" s="152"/>
      <c r="E28" s="218"/>
      <c r="F28" s="152"/>
      <c r="G28" s="218"/>
      <c r="H28" s="152"/>
      <c r="I28" s="218"/>
      <c r="J28" s="152"/>
      <c r="K28" s="218"/>
      <c r="L28" s="152"/>
      <c r="M28" s="218"/>
      <c r="N28" s="152"/>
      <c r="O28" s="218"/>
      <c r="P28" s="152"/>
      <c r="Q28" s="218"/>
      <c r="R28" s="152"/>
      <c r="S28" s="218"/>
      <c r="T28" s="152"/>
      <c r="U28" s="218"/>
      <c r="V28" s="152"/>
      <c r="W28" s="218"/>
      <c r="X28" s="152"/>
      <c r="Y28" s="218">
        <v>417150</v>
      </c>
      <c r="Z28" s="152">
        <v>1</v>
      </c>
      <c r="AA28" s="160">
        <f t="shared" si="0"/>
        <v>15596575</v>
      </c>
      <c r="AB28" s="196"/>
      <c r="AC28" s="196"/>
      <c r="AD28" s="196"/>
      <c r="AE28" s="196"/>
      <c r="AF28" s="196"/>
      <c r="AG28" s="197"/>
      <c r="AH28" s="155"/>
      <c r="AI28" s="155"/>
      <c r="AJ28" s="155"/>
      <c r="AK28" s="155"/>
      <c r="AL28" s="155"/>
      <c r="AM28" s="155"/>
      <c r="AO28" s="152" t="s">
        <v>105</v>
      </c>
      <c r="AP28" s="152">
        <v>1</v>
      </c>
      <c r="AQ28" s="218">
        <v>15179425</v>
      </c>
      <c r="AR28" s="278"/>
      <c r="AS28" s="218"/>
      <c r="AT28" s="152">
        <v>1</v>
      </c>
      <c r="AU28" s="218"/>
      <c r="AV28" s="153">
        <v>1</v>
      </c>
      <c r="AW28" s="152"/>
      <c r="AX28" s="153">
        <v>1</v>
      </c>
      <c r="AY28" s="152"/>
      <c r="AZ28" s="153">
        <v>1</v>
      </c>
      <c r="BA28" s="152"/>
      <c r="BB28" s="153">
        <v>1</v>
      </c>
      <c r="BC28" s="153"/>
      <c r="BD28" s="153"/>
      <c r="BE28" s="153"/>
      <c r="BF28" s="153"/>
      <c r="BG28" s="153"/>
      <c r="BH28" s="153"/>
      <c r="BI28" s="153"/>
      <c r="BJ28" s="153"/>
      <c r="BK28" s="153"/>
      <c r="BL28" s="153"/>
      <c r="BM28" s="153"/>
      <c r="BN28" s="153">
        <v>1</v>
      </c>
      <c r="BO28" s="160">
        <f t="shared" si="1"/>
        <v>15179425</v>
      </c>
      <c r="BP28" s="155"/>
      <c r="BQ28" s="155"/>
      <c r="BR28" s="155"/>
      <c r="BS28" s="155"/>
      <c r="BT28" s="155"/>
      <c r="BU28" s="155"/>
      <c r="BV28" s="155"/>
      <c r="BW28" s="155"/>
      <c r="BX28" s="155"/>
      <c r="BY28" s="155"/>
      <c r="BZ28" s="155"/>
      <c r="CA28" s="155"/>
    </row>
    <row r="29" spans="1:79">
      <c r="A29" s="152" t="s">
        <v>106</v>
      </c>
      <c r="B29" s="152">
        <v>1</v>
      </c>
      <c r="C29" s="218">
        <v>15179425</v>
      </c>
      <c r="D29" s="152"/>
      <c r="E29" s="218"/>
      <c r="F29" s="152"/>
      <c r="G29" s="218"/>
      <c r="H29" s="152"/>
      <c r="I29" s="218"/>
      <c r="J29" s="152"/>
      <c r="K29" s="218"/>
      <c r="L29" s="152"/>
      <c r="M29" s="218"/>
      <c r="N29" s="152"/>
      <c r="O29" s="218"/>
      <c r="P29" s="152"/>
      <c r="Q29" s="218"/>
      <c r="R29" s="152"/>
      <c r="S29" s="218"/>
      <c r="T29" s="152"/>
      <c r="U29" s="218"/>
      <c r="V29" s="152"/>
      <c r="W29" s="218"/>
      <c r="X29" s="152"/>
      <c r="Y29" s="218">
        <v>417150</v>
      </c>
      <c r="Z29" s="152">
        <v>1</v>
      </c>
      <c r="AA29" s="160">
        <f t="shared" si="0"/>
        <v>15596575</v>
      </c>
      <c r="AB29" s="196"/>
      <c r="AC29" s="196"/>
      <c r="AD29" s="196"/>
      <c r="AE29" s="196"/>
      <c r="AF29" s="196"/>
      <c r="AG29" s="197"/>
      <c r="AH29" s="155"/>
      <c r="AI29" s="155"/>
      <c r="AJ29" s="155"/>
      <c r="AK29" s="155"/>
      <c r="AL29" s="155"/>
      <c r="AM29" s="155"/>
      <c r="AO29" s="152" t="s">
        <v>106</v>
      </c>
      <c r="AP29" s="152">
        <v>1</v>
      </c>
      <c r="AQ29" s="218">
        <v>15179425</v>
      </c>
      <c r="AR29" s="278"/>
      <c r="AS29" s="218"/>
      <c r="AT29" s="152">
        <v>1</v>
      </c>
      <c r="AU29" s="218"/>
      <c r="AV29" s="153"/>
      <c r="AW29" s="152"/>
      <c r="AX29" s="153"/>
      <c r="AY29" s="152"/>
      <c r="AZ29" s="153">
        <v>1</v>
      </c>
      <c r="BA29" s="152"/>
      <c r="BB29" s="153">
        <v>1</v>
      </c>
      <c r="BC29" s="153"/>
      <c r="BD29" s="153"/>
      <c r="BE29" s="153"/>
      <c r="BF29" s="153"/>
      <c r="BG29" s="153"/>
      <c r="BH29" s="153"/>
      <c r="BI29" s="153"/>
      <c r="BJ29" s="153"/>
      <c r="BK29" s="153"/>
      <c r="BL29" s="153"/>
      <c r="BM29" s="153"/>
      <c r="BN29" s="153">
        <v>1</v>
      </c>
      <c r="BO29" s="160">
        <f t="shared" si="1"/>
        <v>15179425</v>
      </c>
      <c r="BP29" s="155"/>
      <c r="BQ29" s="155"/>
      <c r="BR29" s="155"/>
      <c r="BS29" s="155"/>
      <c r="BT29" s="155"/>
      <c r="BU29" s="155"/>
      <c r="BV29" s="155"/>
      <c r="BW29" s="155"/>
      <c r="BX29" s="155"/>
      <c r="BY29" s="155"/>
      <c r="BZ29" s="155"/>
      <c r="CA29" s="155"/>
    </row>
    <row r="30" spans="1:79">
      <c r="A30" s="152" t="s">
        <v>107</v>
      </c>
      <c r="B30" s="152">
        <v>1</v>
      </c>
      <c r="C30" s="218">
        <v>15179425</v>
      </c>
      <c r="D30" s="152"/>
      <c r="E30" s="218"/>
      <c r="F30" s="152"/>
      <c r="G30" s="218"/>
      <c r="H30" s="152"/>
      <c r="I30" s="218"/>
      <c r="J30" s="152"/>
      <c r="K30" s="218"/>
      <c r="L30" s="152"/>
      <c r="M30" s="218"/>
      <c r="N30" s="152"/>
      <c r="O30" s="218"/>
      <c r="P30" s="152"/>
      <c r="Q30" s="218"/>
      <c r="R30" s="152"/>
      <c r="S30" s="218"/>
      <c r="T30" s="152"/>
      <c r="U30" s="218"/>
      <c r="V30" s="152"/>
      <c r="W30" s="218"/>
      <c r="X30" s="152"/>
      <c r="Y30" s="218">
        <v>417150</v>
      </c>
      <c r="Z30" s="152">
        <v>1</v>
      </c>
      <c r="AA30" s="160">
        <f t="shared" si="0"/>
        <v>15596575</v>
      </c>
      <c r="AB30" s="196"/>
      <c r="AC30" s="196"/>
      <c r="AD30" s="196"/>
      <c r="AE30" s="196"/>
      <c r="AF30" s="196"/>
      <c r="AG30" s="197"/>
      <c r="AH30" s="155"/>
      <c r="AI30" s="155"/>
      <c r="AJ30" s="155"/>
      <c r="AK30" s="155"/>
      <c r="AL30" s="155"/>
      <c r="AM30" s="155"/>
      <c r="AO30" s="152" t="s">
        <v>107</v>
      </c>
      <c r="AP30" s="152">
        <v>1</v>
      </c>
      <c r="AQ30" s="218">
        <v>15179425</v>
      </c>
      <c r="AR30" s="278"/>
      <c r="AS30" s="218"/>
      <c r="AT30" s="152">
        <v>1</v>
      </c>
      <c r="AU30" s="218"/>
      <c r="AV30" s="153"/>
      <c r="AW30" s="152"/>
      <c r="AX30" s="153"/>
      <c r="AY30" s="152"/>
      <c r="AZ30" s="299">
        <v>1</v>
      </c>
      <c r="BA30" s="152"/>
      <c r="BB30" s="153">
        <v>1</v>
      </c>
      <c r="BC30" s="153"/>
      <c r="BD30" s="153"/>
      <c r="BE30" s="153"/>
      <c r="BF30" s="153"/>
      <c r="BG30" s="153"/>
      <c r="BH30" s="153"/>
      <c r="BI30" s="153"/>
      <c r="BJ30" s="153"/>
      <c r="BK30" s="153"/>
      <c r="BL30" s="153"/>
      <c r="BM30" s="153"/>
      <c r="BN30" s="153">
        <v>1</v>
      </c>
      <c r="BO30" s="160">
        <f t="shared" si="1"/>
        <v>15179425</v>
      </c>
      <c r="BP30" s="155"/>
      <c r="BQ30" s="155"/>
      <c r="BR30" s="155"/>
      <c r="BS30" s="155"/>
      <c r="BT30" s="155"/>
      <c r="BU30" s="155"/>
      <c r="BV30" s="155"/>
      <c r="BW30" s="155"/>
      <c r="BX30" s="155"/>
      <c r="BY30" s="155"/>
      <c r="BZ30" s="155"/>
      <c r="CA30" s="155"/>
    </row>
    <row r="31" spans="1:79">
      <c r="A31" s="152" t="s">
        <v>108</v>
      </c>
      <c r="B31" s="152">
        <v>1</v>
      </c>
      <c r="C31" s="218">
        <v>15179425</v>
      </c>
      <c r="D31" s="152"/>
      <c r="E31" s="218"/>
      <c r="F31" s="152"/>
      <c r="G31" s="218"/>
      <c r="H31" s="152"/>
      <c r="I31" s="218"/>
      <c r="J31" s="152"/>
      <c r="K31" s="218"/>
      <c r="L31" s="152"/>
      <c r="M31" s="218"/>
      <c r="N31" s="152"/>
      <c r="O31" s="218"/>
      <c r="P31" s="152"/>
      <c r="Q31" s="218"/>
      <c r="R31" s="152"/>
      <c r="S31" s="218"/>
      <c r="T31" s="152"/>
      <c r="U31" s="218"/>
      <c r="V31" s="152"/>
      <c r="W31" s="218"/>
      <c r="X31" s="152"/>
      <c r="Y31" s="218">
        <v>417150</v>
      </c>
      <c r="Z31" s="152">
        <v>1</v>
      </c>
      <c r="AA31" s="160">
        <f t="shared" si="0"/>
        <v>15596575</v>
      </c>
      <c r="AB31" s="196"/>
      <c r="AC31" s="196"/>
      <c r="AD31" s="196"/>
      <c r="AE31" s="196"/>
      <c r="AF31" s="196"/>
      <c r="AG31" s="197"/>
      <c r="AH31" s="155"/>
      <c r="AI31" s="155"/>
      <c r="AJ31" s="155"/>
      <c r="AK31" s="155"/>
      <c r="AL31" s="155"/>
      <c r="AM31" s="155"/>
      <c r="AO31" s="152" t="s">
        <v>108</v>
      </c>
      <c r="AP31" s="152">
        <v>1</v>
      </c>
      <c r="AQ31" s="218">
        <v>15179425</v>
      </c>
      <c r="AR31" s="278"/>
      <c r="AS31" s="218"/>
      <c r="AT31" s="152">
        <v>1</v>
      </c>
      <c r="AU31" s="218"/>
      <c r="AV31" s="153"/>
      <c r="AW31" s="152"/>
      <c r="AX31" s="153"/>
      <c r="AY31" s="152"/>
      <c r="AZ31" s="299">
        <v>1</v>
      </c>
      <c r="BA31" s="152"/>
      <c r="BB31" s="153"/>
      <c r="BC31" s="153"/>
      <c r="BD31" s="153"/>
      <c r="BE31" s="153"/>
      <c r="BF31" s="153"/>
      <c r="BG31" s="153"/>
      <c r="BH31" s="153"/>
      <c r="BI31" s="153"/>
      <c r="BJ31" s="153"/>
      <c r="BK31" s="153"/>
      <c r="BL31" s="153"/>
      <c r="BM31" s="153"/>
      <c r="BN31" s="153">
        <v>1</v>
      </c>
      <c r="BO31" s="160">
        <f t="shared" si="1"/>
        <v>15179425</v>
      </c>
      <c r="BP31" s="155"/>
      <c r="BQ31" s="155"/>
      <c r="BR31" s="155"/>
      <c r="BS31" s="155"/>
      <c r="BT31" s="155"/>
      <c r="BU31" s="155"/>
      <c r="BV31" s="155"/>
      <c r="BW31" s="155"/>
      <c r="BX31" s="155"/>
      <c r="BY31" s="155"/>
      <c r="BZ31" s="155"/>
      <c r="CA31" s="155"/>
    </row>
    <row r="32" spans="1:79">
      <c r="A32" s="152" t="s">
        <v>109</v>
      </c>
      <c r="B32" s="152">
        <v>1</v>
      </c>
      <c r="C32" s="218">
        <v>15179425</v>
      </c>
      <c r="D32" s="152"/>
      <c r="E32" s="218"/>
      <c r="F32" s="152"/>
      <c r="G32" s="218"/>
      <c r="H32" s="152"/>
      <c r="I32" s="218"/>
      <c r="J32" s="152"/>
      <c r="K32" s="218"/>
      <c r="L32" s="152"/>
      <c r="M32" s="218"/>
      <c r="N32" s="152"/>
      <c r="O32" s="218"/>
      <c r="P32" s="152"/>
      <c r="Q32" s="218"/>
      <c r="R32" s="152"/>
      <c r="S32" s="218"/>
      <c r="T32" s="152"/>
      <c r="U32" s="218"/>
      <c r="V32" s="152"/>
      <c r="W32" s="218"/>
      <c r="X32" s="152"/>
      <c r="Y32" s="218">
        <v>417150</v>
      </c>
      <c r="Z32" s="152">
        <v>1</v>
      </c>
      <c r="AA32" s="160">
        <f t="shared" si="0"/>
        <v>15596575</v>
      </c>
      <c r="AB32" s="196"/>
      <c r="AC32" s="196"/>
      <c r="AD32" s="196"/>
      <c r="AE32" s="196"/>
      <c r="AF32" s="196"/>
      <c r="AG32" s="197"/>
      <c r="AH32" s="155"/>
      <c r="AI32" s="155"/>
      <c r="AJ32" s="155"/>
      <c r="AK32" s="155"/>
      <c r="AL32" s="155"/>
      <c r="AM32" s="155"/>
      <c r="AO32" s="152" t="s">
        <v>109</v>
      </c>
      <c r="AP32" s="152">
        <v>1</v>
      </c>
      <c r="AQ32" s="218">
        <v>15179425</v>
      </c>
      <c r="AR32" s="278"/>
      <c r="AS32" s="218"/>
      <c r="AT32" s="152">
        <v>1</v>
      </c>
      <c r="AU32" s="218"/>
      <c r="AV32" s="153"/>
      <c r="AW32" s="152"/>
      <c r="AX32" s="153"/>
      <c r="AY32" s="152"/>
      <c r="AZ32" s="299">
        <v>1</v>
      </c>
      <c r="BA32" s="152"/>
      <c r="BB32" s="153">
        <v>1</v>
      </c>
      <c r="BC32" s="153"/>
      <c r="BD32" s="153"/>
      <c r="BE32" s="153"/>
      <c r="BF32" s="153"/>
      <c r="BG32" s="153"/>
      <c r="BH32" s="153"/>
      <c r="BI32" s="153"/>
      <c r="BJ32" s="153"/>
      <c r="BK32" s="153"/>
      <c r="BL32" s="153"/>
      <c r="BM32" s="153"/>
      <c r="BN32" s="153">
        <v>1</v>
      </c>
      <c r="BO32" s="160">
        <f t="shared" si="1"/>
        <v>15179425</v>
      </c>
      <c r="BP32" s="155"/>
      <c r="BQ32" s="155"/>
      <c r="BR32" s="155"/>
      <c r="BS32" s="155"/>
      <c r="BT32" s="155"/>
      <c r="BU32" s="155"/>
      <c r="BV32" s="155"/>
      <c r="BW32" s="155"/>
      <c r="BX32" s="155"/>
      <c r="BY32" s="155"/>
      <c r="BZ32" s="155"/>
      <c r="CA32" s="155"/>
    </row>
    <row r="33" spans="1:79">
      <c r="A33" s="152" t="s">
        <v>110</v>
      </c>
      <c r="B33" s="152">
        <v>1</v>
      </c>
      <c r="C33" s="218">
        <v>15179425</v>
      </c>
      <c r="D33" s="152"/>
      <c r="E33" s="218"/>
      <c r="F33" s="152"/>
      <c r="G33" s="218"/>
      <c r="H33" s="152"/>
      <c r="I33" s="218"/>
      <c r="J33" s="152"/>
      <c r="K33" s="218"/>
      <c r="L33" s="152"/>
      <c r="M33" s="218"/>
      <c r="N33" s="152"/>
      <c r="O33" s="218"/>
      <c r="P33" s="152"/>
      <c r="Q33" s="218"/>
      <c r="R33" s="152"/>
      <c r="S33" s="218"/>
      <c r="T33" s="152"/>
      <c r="U33" s="218"/>
      <c r="V33" s="152"/>
      <c r="W33" s="218"/>
      <c r="X33" s="152"/>
      <c r="Y33" s="218">
        <v>417150</v>
      </c>
      <c r="Z33" s="152">
        <v>1</v>
      </c>
      <c r="AA33" s="160">
        <f t="shared" si="0"/>
        <v>15596575</v>
      </c>
      <c r="AB33" s="196"/>
      <c r="AC33" s="196"/>
      <c r="AD33" s="196"/>
      <c r="AE33" s="196"/>
      <c r="AF33" s="196"/>
      <c r="AG33" s="197"/>
      <c r="AH33" s="155"/>
      <c r="AI33" s="155"/>
      <c r="AJ33" s="155"/>
      <c r="AK33" s="155"/>
      <c r="AL33" s="155"/>
      <c r="AM33" s="155"/>
      <c r="AO33" s="152" t="s">
        <v>110</v>
      </c>
      <c r="AP33" s="152">
        <v>1</v>
      </c>
      <c r="AQ33" s="218">
        <v>15179425</v>
      </c>
      <c r="AR33" s="278"/>
      <c r="AS33" s="218"/>
      <c r="AT33" s="152">
        <v>1</v>
      </c>
      <c r="AU33" s="218"/>
      <c r="AV33" s="153"/>
      <c r="AW33" s="152"/>
      <c r="AX33" s="153"/>
      <c r="AY33" s="152"/>
      <c r="AZ33" s="299">
        <v>1</v>
      </c>
      <c r="BA33" s="152"/>
      <c r="BB33" s="153"/>
      <c r="BC33" s="153"/>
      <c r="BD33" s="153"/>
      <c r="BE33" s="153"/>
      <c r="BF33" s="153"/>
      <c r="BG33" s="153"/>
      <c r="BH33" s="153"/>
      <c r="BI33" s="153"/>
      <c r="BJ33" s="153"/>
      <c r="BK33" s="153"/>
      <c r="BL33" s="153"/>
      <c r="BM33" s="153"/>
      <c r="BN33" s="153">
        <v>1</v>
      </c>
      <c r="BO33" s="160">
        <f t="shared" si="1"/>
        <v>15179425</v>
      </c>
      <c r="BP33" s="155"/>
      <c r="BQ33" s="155"/>
      <c r="BR33" s="155"/>
      <c r="BS33" s="155"/>
      <c r="BT33" s="155"/>
      <c r="BU33" s="155"/>
      <c r="BV33" s="155"/>
      <c r="BW33" s="155"/>
      <c r="BX33" s="155"/>
      <c r="BY33" s="155"/>
      <c r="BZ33" s="155"/>
      <c r="CA33" s="155"/>
    </row>
    <row r="34" spans="1:79">
      <c r="A34" s="152" t="s">
        <v>111</v>
      </c>
      <c r="B34" s="152">
        <v>1</v>
      </c>
      <c r="C34" s="218">
        <v>15179425</v>
      </c>
      <c r="D34" s="152"/>
      <c r="E34" s="218"/>
      <c r="F34" s="152"/>
      <c r="G34" s="218"/>
      <c r="H34" s="152"/>
      <c r="I34" s="218"/>
      <c r="J34" s="152"/>
      <c r="K34" s="218"/>
      <c r="L34" s="152"/>
      <c r="M34" s="218"/>
      <c r="N34" s="152"/>
      <c r="O34" s="218"/>
      <c r="P34" s="152"/>
      <c r="Q34" s="218"/>
      <c r="R34" s="152"/>
      <c r="S34" s="218"/>
      <c r="T34" s="152"/>
      <c r="U34" s="218"/>
      <c r="V34" s="152"/>
      <c r="W34" s="218"/>
      <c r="X34" s="152"/>
      <c r="Y34" s="218">
        <v>417150</v>
      </c>
      <c r="Z34" s="152">
        <v>1</v>
      </c>
      <c r="AA34" s="160">
        <f t="shared" si="0"/>
        <v>15596575</v>
      </c>
      <c r="AB34" s="196"/>
      <c r="AC34" s="196"/>
      <c r="AD34" s="196"/>
      <c r="AE34" s="196"/>
      <c r="AF34" s="196"/>
      <c r="AG34" s="197"/>
      <c r="AH34" s="155"/>
      <c r="AI34" s="155"/>
      <c r="AJ34" s="155"/>
      <c r="AK34" s="155"/>
      <c r="AL34" s="155"/>
      <c r="AM34" s="155"/>
      <c r="AO34" s="152" t="s">
        <v>111</v>
      </c>
      <c r="AP34" s="152">
        <v>1</v>
      </c>
      <c r="AQ34" s="218">
        <v>15179425</v>
      </c>
      <c r="AR34" s="278"/>
      <c r="AS34" s="218"/>
      <c r="AT34" s="152">
        <v>1</v>
      </c>
      <c r="AU34" s="218"/>
      <c r="AV34" s="153">
        <v>1</v>
      </c>
      <c r="AW34" s="152"/>
      <c r="AX34" s="153">
        <v>1</v>
      </c>
      <c r="AY34" s="152"/>
      <c r="AZ34" s="299">
        <v>1</v>
      </c>
      <c r="BA34" s="152"/>
      <c r="BB34" s="153">
        <v>1</v>
      </c>
      <c r="BC34" s="153"/>
      <c r="BD34" s="153"/>
      <c r="BE34" s="153"/>
      <c r="BF34" s="153"/>
      <c r="BG34" s="153"/>
      <c r="BH34" s="153"/>
      <c r="BI34" s="153"/>
      <c r="BJ34" s="153"/>
      <c r="BK34" s="153"/>
      <c r="BL34" s="153"/>
      <c r="BM34" s="153"/>
      <c r="BN34" s="153">
        <v>1</v>
      </c>
      <c r="BO34" s="160">
        <f t="shared" si="1"/>
        <v>15179425</v>
      </c>
      <c r="BP34" s="155"/>
      <c r="BQ34" s="155"/>
      <c r="BR34" s="155"/>
      <c r="BS34" s="155"/>
      <c r="BT34" s="155"/>
      <c r="BU34" s="155"/>
      <c r="BV34" s="155"/>
      <c r="BW34" s="155"/>
      <c r="BX34" s="155"/>
      <c r="BY34" s="155"/>
      <c r="BZ34" s="155"/>
      <c r="CA34" s="155"/>
    </row>
    <row r="35" spans="1:79">
      <c r="A35" s="152" t="s">
        <v>112</v>
      </c>
      <c r="B35" s="152">
        <v>1</v>
      </c>
      <c r="C35" s="218">
        <v>15179425</v>
      </c>
      <c r="D35" s="152"/>
      <c r="E35" s="218"/>
      <c r="F35" s="152"/>
      <c r="G35" s="218"/>
      <c r="H35" s="152"/>
      <c r="I35" s="218"/>
      <c r="J35" s="152"/>
      <c r="K35" s="218"/>
      <c r="L35" s="152"/>
      <c r="M35" s="218"/>
      <c r="N35" s="152"/>
      <c r="O35" s="218"/>
      <c r="P35" s="152"/>
      <c r="Q35" s="218"/>
      <c r="R35" s="152"/>
      <c r="S35" s="218"/>
      <c r="T35" s="152"/>
      <c r="U35" s="218"/>
      <c r="V35" s="152"/>
      <c r="W35" s="218"/>
      <c r="X35" s="152"/>
      <c r="Y35" s="218">
        <v>417150</v>
      </c>
      <c r="Z35" s="152">
        <v>1</v>
      </c>
      <c r="AA35" s="160">
        <f t="shared" si="0"/>
        <v>15596575</v>
      </c>
      <c r="AB35" s="196"/>
      <c r="AC35" s="196"/>
      <c r="AD35" s="196"/>
      <c r="AE35" s="196"/>
      <c r="AF35" s="196"/>
      <c r="AG35" s="197"/>
      <c r="AH35" s="155"/>
      <c r="AI35" s="155"/>
      <c r="AJ35" s="155"/>
      <c r="AK35" s="155"/>
      <c r="AL35" s="155"/>
      <c r="AM35" s="155"/>
      <c r="AO35" s="152" t="s">
        <v>112</v>
      </c>
      <c r="AP35" s="152">
        <v>1</v>
      </c>
      <c r="AQ35" s="218">
        <v>15179425</v>
      </c>
      <c r="AR35" s="278"/>
      <c r="AS35" s="218"/>
      <c r="AT35" s="152">
        <v>1</v>
      </c>
      <c r="AU35" s="218"/>
      <c r="AV35" s="153">
        <v>1</v>
      </c>
      <c r="AW35" s="152"/>
      <c r="AX35" s="153"/>
      <c r="AY35" s="152"/>
      <c r="AZ35" s="299"/>
      <c r="BA35" s="152"/>
      <c r="BB35" s="153"/>
      <c r="BC35" s="153"/>
      <c r="BD35" s="153"/>
      <c r="BE35" s="153"/>
      <c r="BF35" s="153"/>
      <c r="BG35" s="153"/>
      <c r="BH35" s="153"/>
      <c r="BI35" s="153"/>
      <c r="BJ35" s="153"/>
      <c r="BK35" s="153"/>
      <c r="BL35" s="153"/>
      <c r="BM35" s="153"/>
      <c r="BN35" s="153">
        <v>1</v>
      </c>
      <c r="BO35" s="160">
        <f t="shared" si="1"/>
        <v>15179425</v>
      </c>
      <c r="BP35" s="155"/>
      <c r="BQ35" s="155"/>
      <c r="BR35" s="155"/>
      <c r="BS35" s="155"/>
      <c r="BT35" s="155"/>
      <c r="BU35" s="155"/>
      <c r="BV35" s="155"/>
      <c r="BW35" s="155"/>
      <c r="BX35" s="155"/>
      <c r="BY35" s="155"/>
      <c r="BZ35" s="155"/>
      <c r="CA35" s="155"/>
    </row>
    <row r="36" spans="1:79">
      <c r="A36" s="152" t="s">
        <v>113</v>
      </c>
      <c r="B36" s="152">
        <v>1</v>
      </c>
      <c r="C36" s="218">
        <v>15179425</v>
      </c>
      <c r="D36" s="152"/>
      <c r="E36" s="218"/>
      <c r="F36" s="152"/>
      <c r="G36" s="218"/>
      <c r="H36" s="152"/>
      <c r="I36" s="218"/>
      <c r="J36" s="152"/>
      <c r="K36" s="218"/>
      <c r="L36" s="152"/>
      <c r="M36" s="218"/>
      <c r="N36" s="152"/>
      <c r="O36" s="218"/>
      <c r="P36" s="152"/>
      <c r="Q36" s="218"/>
      <c r="R36" s="152"/>
      <c r="S36" s="218"/>
      <c r="T36" s="152"/>
      <c r="U36" s="218"/>
      <c r="V36" s="152"/>
      <c r="W36" s="218"/>
      <c r="X36" s="152"/>
      <c r="Y36" s="218">
        <v>417150</v>
      </c>
      <c r="Z36" s="152">
        <v>1</v>
      </c>
      <c r="AA36" s="160">
        <f t="shared" si="0"/>
        <v>15596575</v>
      </c>
      <c r="AB36" s="196"/>
      <c r="AC36" s="196"/>
      <c r="AD36" s="196"/>
      <c r="AE36" s="196"/>
      <c r="AF36" s="196"/>
      <c r="AG36" s="197"/>
      <c r="AH36" s="155"/>
      <c r="AI36" s="155"/>
      <c r="AJ36" s="155"/>
      <c r="AK36" s="155"/>
      <c r="AL36" s="155"/>
      <c r="AM36" s="155"/>
      <c r="AO36" s="152" t="s">
        <v>113</v>
      </c>
      <c r="AP36" s="152">
        <v>1</v>
      </c>
      <c r="AQ36" s="218">
        <v>15179425</v>
      </c>
      <c r="AR36" s="278"/>
      <c r="AS36" s="218"/>
      <c r="AT36" s="152">
        <v>1</v>
      </c>
      <c r="AU36" s="218"/>
      <c r="AV36" s="153"/>
      <c r="AW36" s="152"/>
      <c r="AX36" s="153"/>
      <c r="AY36" s="152"/>
      <c r="AZ36" s="299">
        <v>1</v>
      </c>
      <c r="BA36" s="152"/>
      <c r="BB36" s="153">
        <v>1</v>
      </c>
      <c r="BC36" s="153"/>
      <c r="BD36" s="153"/>
      <c r="BE36" s="153"/>
      <c r="BF36" s="153"/>
      <c r="BG36" s="153"/>
      <c r="BH36" s="153"/>
      <c r="BI36" s="153"/>
      <c r="BJ36" s="153"/>
      <c r="BK36" s="153"/>
      <c r="BL36" s="153"/>
      <c r="BM36" s="153"/>
      <c r="BN36" s="153">
        <v>1</v>
      </c>
      <c r="BO36" s="160">
        <f t="shared" si="1"/>
        <v>15179425</v>
      </c>
      <c r="BP36" s="155"/>
      <c r="BQ36" s="155"/>
      <c r="BR36" s="155"/>
      <c r="BS36" s="155"/>
      <c r="BT36" s="155"/>
      <c r="BU36" s="155"/>
      <c r="BV36" s="155"/>
      <c r="BW36" s="155"/>
      <c r="BX36" s="155"/>
      <c r="BY36" s="155"/>
      <c r="BZ36" s="155"/>
      <c r="CA36" s="155"/>
    </row>
    <row r="37" spans="1:79">
      <c r="A37" s="157" t="s">
        <v>114</v>
      </c>
      <c r="B37" s="154">
        <f>SUM(B16:B36)</f>
        <v>20</v>
      </c>
      <c r="C37" s="154">
        <f t="shared" ref="C37:AM37" si="2">SUM(C16:C36)</f>
        <v>303588500</v>
      </c>
      <c r="D37" s="154">
        <f t="shared" si="2"/>
        <v>0</v>
      </c>
      <c r="E37" s="160">
        <f t="shared" si="2"/>
        <v>0</v>
      </c>
      <c r="F37" s="154">
        <f t="shared" si="2"/>
        <v>0</v>
      </c>
      <c r="G37" s="160">
        <f>SUM(G17:G36)</f>
        <v>0</v>
      </c>
      <c r="H37" s="154">
        <f t="shared" si="2"/>
        <v>0</v>
      </c>
      <c r="I37" s="160">
        <f t="shared" si="2"/>
        <v>0</v>
      </c>
      <c r="J37" s="154">
        <f t="shared" si="2"/>
        <v>0</v>
      </c>
      <c r="K37" s="160">
        <f t="shared" si="2"/>
        <v>0</v>
      </c>
      <c r="L37" s="154">
        <f t="shared" si="2"/>
        <v>0</v>
      </c>
      <c r="M37" s="160">
        <f t="shared" si="2"/>
        <v>0</v>
      </c>
      <c r="N37" s="154">
        <f t="shared" si="2"/>
        <v>0</v>
      </c>
      <c r="O37" s="160">
        <f t="shared" si="2"/>
        <v>0</v>
      </c>
      <c r="P37" s="154">
        <f t="shared" si="2"/>
        <v>0</v>
      </c>
      <c r="Q37" s="160">
        <f t="shared" si="2"/>
        <v>0</v>
      </c>
      <c r="R37" s="154">
        <f t="shared" si="2"/>
        <v>0</v>
      </c>
      <c r="S37" s="160">
        <f t="shared" si="2"/>
        <v>0</v>
      </c>
      <c r="T37" s="154">
        <f t="shared" si="2"/>
        <v>0</v>
      </c>
      <c r="U37" s="160">
        <f t="shared" si="2"/>
        <v>0</v>
      </c>
      <c r="V37" s="154">
        <f t="shared" si="2"/>
        <v>0</v>
      </c>
      <c r="W37" s="160">
        <f t="shared" si="2"/>
        <v>0</v>
      </c>
      <c r="X37" s="154">
        <f t="shared" si="2"/>
        <v>0</v>
      </c>
      <c r="Y37" s="160">
        <f t="shared" si="2"/>
        <v>8343000</v>
      </c>
      <c r="Z37" s="154">
        <f t="shared" si="2"/>
        <v>20</v>
      </c>
      <c r="AA37" s="160">
        <f t="shared" si="2"/>
        <v>311931500</v>
      </c>
      <c r="AB37" s="154">
        <f t="shared" si="2"/>
        <v>0</v>
      </c>
      <c r="AC37" s="154">
        <f t="shared" si="2"/>
        <v>0</v>
      </c>
      <c r="AD37" s="154">
        <f t="shared" si="2"/>
        <v>0</v>
      </c>
      <c r="AE37" s="154">
        <f t="shared" si="2"/>
        <v>0</v>
      </c>
      <c r="AF37" s="154">
        <f t="shared" si="2"/>
        <v>0</v>
      </c>
      <c r="AG37" s="154">
        <f t="shared" si="2"/>
        <v>0</v>
      </c>
      <c r="AH37" s="154">
        <f t="shared" si="2"/>
        <v>0</v>
      </c>
      <c r="AI37" s="154">
        <f t="shared" si="2"/>
        <v>0</v>
      </c>
      <c r="AJ37" s="154">
        <f t="shared" si="2"/>
        <v>0</v>
      </c>
      <c r="AK37" s="154">
        <f t="shared" si="2"/>
        <v>0</v>
      </c>
      <c r="AL37" s="154">
        <f t="shared" si="2"/>
        <v>0</v>
      </c>
      <c r="AM37" s="154">
        <f t="shared" si="2"/>
        <v>0</v>
      </c>
      <c r="AO37" s="157" t="s">
        <v>114</v>
      </c>
      <c r="AP37" s="154">
        <f t="shared" ref="AP37:BB37" si="3">SUM(AP16:AP36)</f>
        <v>20</v>
      </c>
      <c r="AQ37" s="154">
        <f t="shared" si="3"/>
        <v>303588500</v>
      </c>
      <c r="AR37" s="292">
        <f t="shared" si="3"/>
        <v>0</v>
      </c>
      <c r="AS37" s="160">
        <f t="shared" si="3"/>
        <v>0</v>
      </c>
      <c r="AT37" s="292">
        <f t="shared" si="3"/>
        <v>20</v>
      </c>
      <c r="AU37" s="160">
        <f t="shared" si="3"/>
        <v>0</v>
      </c>
      <c r="AV37" s="292">
        <f t="shared" si="3"/>
        <v>5</v>
      </c>
      <c r="AW37" s="154">
        <f t="shared" si="3"/>
        <v>0</v>
      </c>
      <c r="AX37" s="154">
        <f t="shared" si="3"/>
        <v>6</v>
      </c>
      <c r="AY37" s="154">
        <f t="shared" si="3"/>
        <v>0</v>
      </c>
      <c r="AZ37" s="154">
        <f t="shared" si="3"/>
        <v>15</v>
      </c>
      <c r="BA37" s="154">
        <f>SUM(BA16:BA36)</f>
        <v>0</v>
      </c>
      <c r="BB37" s="154">
        <f t="shared" si="3"/>
        <v>13</v>
      </c>
      <c r="BC37" s="154">
        <f>SUM(BC16:BC36)</f>
        <v>0</v>
      </c>
      <c r="BD37" s="154">
        <f t="shared" ref="BD37:CA37" si="4">SUM(BD16:BD36)</f>
        <v>0</v>
      </c>
      <c r="BE37" s="154">
        <f t="shared" si="4"/>
        <v>0</v>
      </c>
      <c r="BF37" s="154">
        <f t="shared" si="4"/>
        <v>0</v>
      </c>
      <c r="BG37" s="154">
        <f t="shared" si="4"/>
        <v>0</v>
      </c>
      <c r="BH37" s="154">
        <f t="shared" si="4"/>
        <v>0</v>
      </c>
      <c r="BI37" s="154">
        <f t="shared" si="4"/>
        <v>0</v>
      </c>
      <c r="BJ37" s="154">
        <f t="shared" si="4"/>
        <v>0</v>
      </c>
      <c r="BK37" s="154">
        <f t="shared" si="4"/>
        <v>0</v>
      </c>
      <c r="BL37" s="154">
        <f t="shared" si="4"/>
        <v>0</v>
      </c>
      <c r="BM37" s="154">
        <f t="shared" si="4"/>
        <v>0</v>
      </c>
      <c r="BN37" s="199">
        <f t="shared" si="4"/>
        <v>20</v>
      </c>
      <c r="BO37" s="161">
        <f>SUM(BO17:BO36)</f>
        <v>303588500</v>
      </c>
      <c r="BP37" s="154">
        <f t="shared" si="4"/>
        <v>0</v>
      </c>
      <c r="BQ37" s="154">
        <f t="shared" si="4"/>
        <v>0</v>
      </c>
      <c r="BR37" s="154">
        <f t="shared" si="4"/>
        <v>0</v>
      </c>
      <c r="BS37" s="154">
        <f t="shared" si="4"/>
        <v>0</v>
      </c>
      <c r="BT37" s="154">
        <f t="shared" si="4"/>
        <v>0</v>
      </c>
      <c r="BU37" s="154">
        <f t="shared" si="4"/>
        <v>0</v>
      </c>
      <c r="BV37" s="154">
        <f t="shared" si="4"/>
        <v>0</v>
      </c>
      <c r="BW37" s="154">
        <f t="shared" si="4"/>
        <v>0</v>
      </c>
      <c r="BX37" s="154">
        <f t="shared" si="4"/>
        <v>0</v>
      </c>
      <c r="BY37" s="154">
        <f t="shared" si="4"/>
        <v>0</v>
      </c>
      <c r="BZ37" s="154">
        <f t="shared" si="4"/>
        <v>0</v>
      </c>
      <c r="CA37" s="154">
        <f t="shared" si="4"/>
        <v>0</v>
      </c>
    </row>
    <row r="38" spans="1:79" ht="28.5" customHeight="1">
      <c r="Q38" s="113" t="s">
        <v>512</v>
      </c>
    </row>
    <row r="39" spans="1:79" ht="15">
      <c r="AS39" s="276"/>
      <c r="AT39" s="277"/>
      <c r="AU39" s="275"/>
      <c r="BI39" s="113">
        <f>8343000/20</f>
        <v>417150</v>
      </c>
    </row>
    <row r="40" spans="1:79" ht="15" customHeight="1"/>
    <row r="42" spans="1:79" ht="30">
      <c r="A42" s="158" t="s">
        <v>290</v>
      </c>
      <c r="B42" s="818"/>
      <c r="C42" s="818"/>
      <c r="D42" s="818"/>
      <c r="E42" s="818"/>
      <c r="F42" s="818"/>
      <c r="G42" s="818"/>
      <c r="H42" s="818"/>
      <c r="I42" s="818"/>
      <c r="J42" s="818"/>
      <c r="K42" s="818"/>
      <c r="L42" s="818"/>
      <c r="M42" s="818"/>
      <c r="N42" s="818"/>
      <c r="O42" s="818"/>
      <c r="P42" s="818"/>
      <c r="Q42" s="819"/>
      <c r="R42" s="818"/>
      <c r="S42" s="818"/>
      <c r="T42" s="818"/>
      <c r="U42" s="818"/>
      <c r="V42" s="818"/>
      <c r="W42" s="818"/>
      <c r="X42" s="818"/>
      <c r="Y42" s="818"/>
      <c r="Z42" s="818"/>
      <c r="AA42" s="818"/>
      <c r="AB42" s="818"/>
      <c r="AC42" s="818"/>
      <c r="AD42" s="818"/>
      <c r="AE42" s="818"/>
      <c r="AF42" s="818"/>
      <c r="AG42" s="818"/>
      <c r="AH42" s="818"/>
      <c r="AI42" s="818"/>
      <c r="AJ42" s="818"/>
      <c r="AK42" s="818"/>
      <c r="AL42" s="818"/>
      <c r="AM42" s="818"/>
      <c r="AN42" s="818"/>
      <c r="AO42" s="818"/>
      <c r="AP42" s="818"/>
      <c r="AQ42" s="818"/>
      <c r="AR42" s="818"/>
      <c r="AS42" s="818"/>
      <c r="AT42" s="818"/>
      <c r="AU42" s="818"/>
      <c r="AV42" s="818"/>
      <c r="AW42" s="818"/>
      <c r="AX42" s="818"/>
      <c r="AY42" s="818"/>
      <c r="AZ42" s="818"/>
      <c r="BA42" s="818"/>
      <c r="BB42" s="818"/>
      <c r="BC42" s="818"/>
      <c r="BD42" s="818"/>
      <c r="BE42" s="818"/>
      <c r="BF42" s="818"/>
      <c r="BG42" s="818"/>
      <c r="BH42" s="818"/>
      <c r="BI42" s="818"/>
      <c r="BJ42" s="818"/>
      <c r="BK42" s="818"/>
      <c r="BL42" s="818"/>
      <c r="BM42" s="818"/>
      <c r="BN42" s="818"/>
      <c r="BO42" s="818"/>
      <c r="BP42" s="818"/>
      <c r="BQ42" s="818"/>
      <c r="BR42" s="818"/>
      <c r="BS42" s="818"/>
      <c r="BT42" s="818"/>
      <c r="BU42" s="818"/>
      <c r="BV42" s="818"/>
      <c r="BW42" s="818"/>
      <c r="BX42" s="818"/>
      <c r="BY42" s="818"/>
      <c r="BZ42" s="818"/>
      <c r="CA42" s="818"/>
    </row>
    <row r="43" spans="1:79" ht="38.25" customHeight="1">
      <c r="A43" s="159" t="s">
        <v>177</v>
      </c>
      <c r="B43" s="805" t="s">
        <v>422</v>
      </c>
      <c r="C43" s="806"/>
      <c r="D43" s="806"/>
      <c r="E43" s="806"/>
      <c r="F43" s="806"/>
      <c r="G43" s="806"/>
      <c r="H43" s="806"/>
      <c r="I43" s="806"/>
      <c r="J43" s="806"/>
      <c r="K43" s="806"/>
      <c r="L43" s="806"/>
      <c r="M43" s="806"/>
      <c r="N43" s="806"/>
      <c r="O43" s="806"/>
      <c r="P43" s="806"/>
      <c r="Q43" s="806"/>
      <c r="R43" s="806"/>
      <c r="S43" s="806"/>
      <c r="T43" s="806"/>
      <c r="U43" s="358"/>
      <c r="V43" s="358"/>
      <c r="W43" s="358"/>
      <c r="X43" s="358"/>
      <c r="Y43" s="358"/>
      <c r="Z43" s="358"/>
      <c r="AA43" s="358"/>
      <c r="AB43" s="358"/>
      <c r="AC43" s="358"/>
      <c r="AD43" s="358"/>
      <c r="AE43" s="358"/>
      <c r="AF43" s="358"/>
      <c r="AG43" s="358"/>
      <c r="AH43" s="358"/>
      <c r="AI43" s="358"/>
      <c r="AJ43" s="358"/>
      <c r="AK43" s="358"/>
      <c r="AL43" s="358"/>
      <c r="AM43" s="358"/>
      <c r="AN43" s="358"/>
      <c r="AO43" s="358"/>
      <c r="AP43" s="358"/>
      <c r="AQ43" s="358"/>
      <c r="AR43" s="358"/>
      <c r="AS43" s="358"/>
      <c r="AT43" s="358"/>
      <c r="AU43" s="358"/>
      <c r="AV43" s="358"/>
      <c r="AW43" s="358"/>
      <c r="AX43" s="358"/>
      <c r="AY43" s="358"/>
      <c r="AZ43" s="358"/>
      <c r="BA43" s="358"/>
      <c r="BB43" s="358"/>
      <c r="BC43" s="358"/>
      <c r="BD43" s="358"/>
      <c r="BE43" s="358"/>
      <c r="BF43" s="358"/>
      <c r="BG43" s="358"/>
      <c r="BH43" s="358"/>
      <c r="BI43" s="358"/>
      <c r="BJ43" s="358"/>
      <c r="BK43" s="358"/>
      <c r="BL43" s="358"/>
      <c r="BM43" s="358"/>
      <c r="BN43" s="358"/>
      <c r="BO43" s="358"/>
      <c r="BP43" s="358"/>
      <c r="BQ43" s="358"/>
      <c r="BR43" s="358"/>
      <c r="BS43" s="358"/>
      <c r="BT43" s="358"/>
      <c r="BU43" s="358"/>
      <c r="BV43" s="358"/>
      <c r="BW43" s="358"/>
      <c r="BX43" s="358"/>
      <c r="BY43" s="358"/>
      <c r="BZ43" s="358"/>
      <c r="CA43" s="359"/>
    </row>
    <row r="44" spans="1:79">
      <c r="A44" s="149"/>
      <c r="B44" s="149"/>
      <c r="C44" s="149"/>
      <c r="D44" s="149"/>
      <c r="E44" s="149"/>
      <c r="F44" s="149"/>
      <c r="G44" s="149"/>
      <c r="H44" s="149"/>
      <c r="I44" s="149"/>
      <c r="J44" s="149"/>
      <c r="K44" s="149"/>
      <c r="L44" s="149"/>
      <c r="M44" s="149"/>
      <c r="N44" s="149"/>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O44" s="149"/>
      <c r="AP44" s="150"/>
      <c r="AQ44" s="150"/>
      <c r="AR44" s="150"/>
      <c r="AS44" s="150"/>
      <c r="AT44" s="150"/>
      <c r="AU44" s="150"/>
      <c r="AV44" s="150"/>
      <c r="AW44" s="150"/>
      <c r="AX44" s="150"/>
      <c r="AY44" s="150"/>
      <c r="AZ44" s="150"/>
      <c r="BA44" s="150"/>
    </row>
    <row r="45" spans="1:79">
      <c r="A45" s="808" t="s">
        <v>91</v>
      </c>
      <c r="B45" s="805" t="s">
        <v>39</v>
      </c>
      <c r="C45" s="807"/>
      <c r="D45" s="805" t="s">
        <v>40</v>
      </c>
      <c r="E45" s="807"/>
      <c r="F45" s="805" t="s">
        <v>41</v>
      </c>
      <c r="G45" s="807"/>
      <c r="H45" s="805" t="s">
        <v>42</v>
      </c>
      <c r="I45" s="807"/>
      <c r="J45" s="805" t="s">
        <v>43</v>
      </c>
      <c r="K45" s="807"/>
      <c r="L45" s="805" t="s">
        <v>44</v>
      </c>
      <c r="M45" s="807"/>
      <c r="N45" s="805" t="s">
        <v>45</v>
      </c>
      <c r="O45" s="807"/>
      <c r="P45" s="805" t="s">
        <v>46</v>
      </c>
      <c r="Q45" s="807"/>
      <c r="R45" s="805" t="s">
        <v>47</v>
      </c>
      <c r="S45" s="807"/>
      <c r="T45" s="805" t="s">
        <v>48</v>
      </c>
      <c r="U45" s="807"/>
      <c r="V45" s="805" t="s">
        <v>49</v>
      </c>
      <c r="W45" s="807"/>
      <c r="X45" s="805" t="s">
        <v>50</v>
      </c>
      <c r="Y45" s="807"/>
      <c r="Z45" s="805" t="s">
        <v>92</v>
      </c>
      <c r="AA45" s="807"/>
      <c r="AB45" s="805" t="s">
        <v>289</v>
      </c>
      <c r="AC45" s="806"/>
      <c r="AD45" s="806"/>
      <c r="AE45" s="806"/>
      <c r="AF45" s="806"/>
      <c r="AG45" s="807"/>
      <c r="AH45" s="805" t="s">
        <v>288</v>
      </c>
      <c r="AI45" s="806"/>
      <c r="AJ45" s="806"/>
      <c r="AK45" s="806"/>
      <c r="AL45" s="806"/>
      <c r="AM45" s="807"/>
      <c r="AO45" s="808" t="s">
        <v>91</v>
      </c>
      <c r="AP45" s="805" t="s">
        <v>39</v>
      </c>
      <c r="AQ45" s="807"/>
      <c r="AR45" s="805" t="s">
        <v>40</v>
      </c>
      <c r="AS45" s="807"/>
      <c r="AT45" s="805" t="s">
        <v>41</v>
      </c>
      <c r="AU45" s="807"/>
      <c r="AV45" s="805" t="s">
        <v>42</v>
      </c>
      <c r="AW45" s="807"/>
      <c r="AX45" s="805" t="s">
        <v>43</v>
      </c>
      <c r="AY45" s="807"/>
      <c r="AZ45" s="805" t="s">
        <v>44</v>
      </c>
      <c r="BA45" s="807"/>
      <c r="BB45" s="805" t="s">
        <v>45</v>
      </c>
      <c r="BC45" s="807"/>
      <c r="BD45" s="805" t="s">
        <v>46</v>
      </c>
      <c r="BE45" s="807"/>
      <c r="BF45" s="805" t="s">
        <v>47</v>
      </c>
      <c r="BG45" s="807"/>
      <c r="BH45" s="805" t="s">
        <v>48</v>
      </c>
      <c r="BI45" s="807"/>
      <c r="BJ45" s="805" t="s">
        <v>49</v>
      </c>
      <c r="BK45" s="807"/>
      <c r="BL45" s="805" t="s">
        <v>50</v>
      </c>
      <c r="BM45" s="807"/>
      <c r="BN45" s="805" t="s">
        <v>92</v>
      </c>
      <c r="BO45" s="807"/>
      <c r="BP45" s="805" t="s">
        <v>289</v>
      </c>
      <c r="BQ45" s="806"/>
      <c r="BR45" s="806"/>
      <c r="BS45" s="806"/>
      <c r="BT45" s="806"/>
      <c r="BU45" s="807"/>
      <c r="BV45" s="805" t="s">
        <v>288</v>
      </c>
      <c r="BW45" s="806"/>
      <c r="BX45" s="806"/>
      <c r="BY45" s="806"/>
      <c r="BZ45" s="806"/>
      <c r="CA45" s="807"/>
    </row>
    <row r="46" spans="1:79" ht="45">
      <c r="A46" s="809"/>
      <c r="B46" s="229" t="s">
        <v>375</v>
      </c>
      <c r="C46" s="229" t="s">
        <v>376</v>
      </c>
      <c r="D46" s="229" t="s">
        <v>375</v>
      </c>
      <c r="E46" s="229" t="s">
        <v>376</v>
      </c>
      <c r="F46" s="229" t="s">
        <v>375</v>
      </c>
      <c r="G46" s="229" t="s">
        <v>376</v>
      </c>
      <c r="H46" s="229" t="s">
        <v>375</v>
      </c>
      <c r="I46" s="229" t="s">
        <v>376</v>
      </c>
      <c r="J46" s="229" t="s">
        <v>375</v>
      </c>
      <c r="K46" s="229" t="s">
        <v>376</v>
      </c>
      <c r="L46" s="229" t="s">
        <v>375</v>
      </c>
      <c r="M46" s="229" t="s">
        <v>376</v>
      </c>
      <c r="N46" s="229" t="s">
        <v>375</v>
      </c>
      <c r="O46" s="229" t="s">
        <v>376</v>
      </c>
      <c r="P46" s="229" t="s">
        <v>375</v>
      </c>
      <c r="Q46" s="229" t="s">
        <v>376</v>
      </c>
      <c r="R46" s="229" t="s">
        <v>375</v>
      </c>
      <c r="S46" s="229" t="s">
        <v>376</v>
      </c>
      <c r="T46" s="229" t="s">
        <v>375</v>
      </c>
      <c r="U46" s="229" t="s">
        <v>376</v>
      </c>
      <c r="V46" s="229" t="s">
        <v>375</v>
      </c>
      <c r="W46" s="229" t="s">
        <v>376</v>
      </c>
      <c r="X46" s="229" t="s">
        <v>375</v>
      </c>
      <c r="Y46" s="229" t="s">
        <v>376</v>
      </c>
      <c r="Z46" s="229" t="s">
        <v>375</v>
      </c>
      <c r="AA46" s="229" t="s">
        <v>376</v>
      </c>
      <c r="AB46" s="194" t="s">
        <v>396</v>
      </c>
      <c r="AC46" s="194" t="s">
        <v>397</v>
      </c>
      <c r="AD46" s="194" t="s">
        <v>398</v>
      </c>
      <c r="AE46" s="194" t="s">
        <v>306</v>
      </c>
      <c r="AF46" s="195" t="s">
        <v>399</v>
      </c>
      <c r="AG46" s="194" t="s">
        <v>305</v>
      </c>
      <c r="AH46" s="229" t="s">
        <v>390</v>
      </c>
      <c r="AI46" s="151" t="s">
        <v>391</v>
      </c>
      <c r="AJ46" s="229" t="s">
        <v>392</v>
      </c>
      <c r="AK46" s="229" t="s">
        <v>393</v>
      </c>
      <c r="AL46" s="229" t="s">
        <v>394</v>
      </c>
      <c r="AM46" s="229" t="s">
        <v>395</v>
      </c>
      <c r="AO46" s="809"/>
      <c r="AP46" s="229" t="s">
        <v>375</v>
      </c>
      <c r="AQ46" s="229" t="s">
        <v>376</v>
      </c>
      <c r="AR46" s="229" t="s">
        <v>375</v>
      </c>
      <c r="AS46" s="229" t="s">
        <v>376</v>
      </c>
      <c r="AT46" s="229" t="s">
        <v>375</v>
      </c>
      <c r="AU46" s="229" t="s">
        <v>376</v>
      </c>
      <c r="AV46" s="294" t="s">
        <v>375</v>
      </c>
      <c r="AW46" s="229" t="s">
        <v>376</v>
      </c>
      <c r="AX46" s="305" t="s">
        <v>375</v>
      </c>
      <c r="AY46" s="229" t="s">
        <v>376</v>
      </c>
      <c r="AZ46" s="229" t="s">
        <v>375</v>
      </c>
      <c r="BA46" s="308" t="s">
        <v>376</v>
      </c>
      <c r="BB46" s="229" t="s">
        <v>375</v>
      </c>
      <c r="BC46" s="229" t="s">
        <v>376</v>
      </c>
      <c r="BD46" s="229" t="s">
        <v>375</v>
      </c>
      <c r="BE46" s="229" t="s">
        <v>376</v>
      </c>
      <c r="BF46" s="229" t="s">
        <v>375</v>
      </c>
      <c r="BG46" s="229" t="s">
        <v>376</v>
      </c>
      <c r="BH46" s="229" t="s">
        <v>375</v>
      </c>
      <c r="BI46" s="229" t="s">
        <v>376</v>
      </c>
      <c r="BJ46" s="229" t="s">
        <v>375</v>
      </c>
      <c r="BK46" s="229" t="s">
        <v>376</v>
      </c>
      <c r="BL46" s="229" t="s">
        <v>375</v>
      </c>
      <c r="BM46" s="229" t="s">
        <v>376</v>
      </c>
      <c r="BN46" s="229" t="s">
        <v>375</v>
      </c>
      <c r="BO46" s="229" t="s">
        <v>376</v>
      </c>
      <c r="BP46" s="194" t="s">
        <v>396</v>
      </c>
      <c r="BQ46" s="194" t="s">
        <v>397</v>
      </c>
      <c r="BR46" s="194" t="s">
        <v>398</v>
      </c>
      <c r="BS46" s="194" t="s">
        <v>306</v>
      </c>
      <c r="BT46" s="195" t="s">
        <v>399</v>
      </c>
      <c r="BU46" s="194" t="s">
        <v>305</v>
      </c>
      <c r="BV46" s="229" t="s">
        <v>390</v>
      </c>
      <c r="BW46" s="151" t="s">
        <v>391</v>
      </c>
      <c r="BX46" s="229" t="s">
        <v>392</v>
      </c>
      <c r="BY46" s="229" t="s">
        <v>393</v>
      </c>
      <c r="BZ46" s="229" t="s">
        <v>394</v>
      </c>
      <c r="CA46" s="229" t="s">
        <v>395</v>
      </c>
    </row>
    <row r="47" spans="1:79">
      <c r="A47" s="152" t="s">
        <v>93</v>
      </c>
      <c r="B47" s="152">
        <v>1</v>
      </c>
      <c r="C47" s="218">
        <v>6440000</v>
      </c>
      <c r="D47" s="152"/>
      <c r="E47" s="218"/>
      <c r="F47" s="152"/>
      <c r="G47" s="218"/>
      <c r="H47" s="152"/>
      <c r="I47" s="218"/>
      <c r="J47" s="152"/>
      <c r="K47" s="218"/>
      <c r="L47" s="152"/>
      <c r="M47" s="218"/>
      <c r="N47" s="152"/>
      <c r="O47" s="218"/>
      <c r="P47" s="152"/>
      <c r="Q47" s="218"/>
      <c r="R47" s="152"/>
      <c r="S47" s="218"/>
      <c r="T47" s="152"/>
      <c r="U47" s="218"/>
      <c r="V47" s="152"/>
      <c r="W47" s="218">
        <v>508421</v>
      </c>
      <c r="X47" s="152"/>
      <c r="Y47" s="218"/>
      <c r="Z47" s="152">
        <v>1</v>
      </c>
      <c r="AA47" s="160">
        <f>C47+E47+G47+I47+K47+M47+O47+Q47+S47+U47+W47+Y47</f>
        <v>6948421</v>
      </c>
      <c r="AB47" s="155"/>
      <c r="AC47" s="155"/>
      <c r="AD47" s="155"/>
      <c r="AE47" s="155"/>
      <c r="AF47" s="155"/>
      <c r="AG47" s="155"/>
      <c r="AH47" s="155"/>
      <c r="AI47" s="155"/>
      <c r="AJ47" s="155"/>
      <c r="AK47" s="155"/>
      <c r="AL47" s="155"/>
      <c r="AM47" s="156"/>
      <c r="AO47" s="152" t="s">
        <v>93</v>
      </c>
      <c r="AP47" s="152">
        <v>1</v>
      </c>
      <c r="AQ47" s="218">
        <v>6440000</v>
      </c>
      <c r="AR47" s="307">
        <v>1</v>
      </c>
      <c r="AS47" s="218"/>
      <c r="AT47" s="278"/>
      <c r="AU47" s="152"/>
      <c r="AV47" s="153">
        <v>1</v>
      </c>
      <c r="AW47" s="152"/>
      <c r="AX47" s="153"/>
      <c r="AY47" s="152"/>
      <c r="AZ47" s="153"/>
      <c r="BA47" s="152"/>
      <c r="BB47" s="153">
        <v>1</v>
      </c>
      <c r="BC47" s="153"/>
      <c r="BD47" s="153"/>
      <c r="BE47" s="153"/>
      <c r="BF47" s="153"/>
      <c r="BG47" s="153"/>
      <c r="BH47" s="153"/>
      <c r="BI47" s="153"/>
      <c r="BJ47" s="153"/>
      <c r="BK47" s="153"/>
      <c r="BL47" s="153"/>
      <c r="BM47" s="153"/>
      <c r="BN47" s="153">
        <v>1</v>
      </c>
      <c r="BO47" s="160">
        <f t="shared" ref="BO47:BO55" si="5">AQ47+AS47+AU47+AW47+AY47+BN47+BC47+BE47+BG47+BI47+BK47+BM47</f>
        <v>6440001</v>
      </c>
      <c r="BP47" s="196"/>
      <c r="BQ47" s="196"/>
      <c r="BR47" s="196"/>
      <c r="BS47" s="196"/>
      <c r="BT47" s="197"/>
      <c r="BU47" s="197"/>
      <c r="BV47" s="155"/>
      <c r="BW47" s="155"/>
      <c r="BX47" s="155"/>
      <c r="BY47" s="155"/>
      <c r="BZ47" s="155"/>
      <c r="CA47" s="156"/>
    </row>
    <row r="48" spans="1:79">
      <c r="A48" s="152" t="s">
        <v>94</v>
      </c>
      <c r="B48" s="152">
        <v>1</v>
      </c>
      <c r="C48" s="218">
        <v>6440000</v>
      </c>
      <c r="D48" s="152"/>
      <c r="E48" s="218"/>
      <c r="F48" s="152"/>
      <c r="G48" s="218"/>
      <c r="H48" s="152"/>
      <c r="I48" s="218"/>
      <c r="J48" s="152"/>
      <c r="K48" s="218"/>
      <c r="L48" s="152"/>
      <c r="M48" s="218"/>
      <c r="N48" s="152"/>
      <c r="O48" s="218"/>
      <c r="P48" s="152"/>
      <c r="Q48" s="218"/>
      <c r="R48" s="152"/>
      <c r="S48" s="218"/>
      <c r="T48" s="152"/>
      <c r="U48" s="218"/>
      <c r="V48" s="152"/>
      <c r="W48" s="218">
        <v>508421</v>
      </c>
      <c r="X48" s="152"/>
      <c r="Y48" s="218"/>
      <c r="Z48" s="152">
        <v>1</v>
      </c>
      <c r="AA48" s="160">
        <f t="shared" ref="AA48:AA67" si="6">C48+E48+G48+I48+K48+M48+O48+Q48+S48+U48+W48+Y48</f>
        <v>6948421</v>
      </c>
      <c r="AB48" s="155"/>
      <c r="AC48" s="155"/>
      <c r="AD48" s="155"/>
      <c r="AE48" s="155"/>
      <c r="AF48" s="155"/>
      <c r="AG48" s="155"/>
      <c r="AH48" s="155"/>
      <c r="AI48" s="155"/>
      <c r="AJ48" s="155"/>
      <c r="AK48" s="155"/>
      <c r="AL48" s="155"/>
      <c r="AM48" s="155"/>
      <c r="AO48" s="152" t="s">
        <v>94</v>
      </c>
      <c r="AP48" s="152">
        <v>1</v>
      </c>
      <c r="AQ48" s="218">
        <v>6440000</v>
      </c>
      <c r="AR48" s="152"/>
      <c r="AS48" s="218"/>
      <c r="AT48" s="298">
        <v>1</v>
      </c>
      <c r="AU48" s="218"/>
      <c r="AV48" s="153"/>
      <c r="AW48" s="152"/>
      <c r="AX48" s="153"/>
      <c r="AY48" s="152"/>
      <c r="AZ48" s="153">
        <v>1</v>
      </c>
      <c r="BA48" s="152"/>
      <c r="BB48" s="153">
        <v>1</v>
      </c>
      <c r="BC48" s="153"/>
      <c r="BD48" s="153"/>
      <c r="BE48" s="153"/>
      <c r="BF48" s="153"/>
      <c r="BG48" s="153"/>
      <c r="BH48" s="153"/>
      <c r="BI48" s="153"/>
      <c r="BJ48" s="153"/>
      <c r="BK48" s="153"/>
      <c r="BL48" s="153"/>
      <c r="BM48" s="153"/>
      <c r="BN48" s="153">
        <v>1</v>
      </c>
      <c r="BO48" s="160">
        <f t="shared" si="5"/>
        <v>6440001</v>
      </c>
      <c r="BP48" s="196"/>
      <c r="BQ48" s="196"/>
      <c r="BR48" s="196"/>
      <c r="BS48" s="196"/>
      <c r="BT48" s="197"/>
      <c r="BU48" s="197"/>
      <c r="BV48" s="155"/>
      <c r="BW48" s="155"/>
      <c r="BX48" s="155"/>
      <c r="BY48" s="155"/>
      <c r="BZ48" s="155"/>
      <c r="CA48" s="155"/>
    </row>
    <row r="49" spans="1:79">
      <c r="A49" s="152" t="s">
        <v>95</v>
      </c>
      <c r="B49" s="152">
        <v>1</v>
      </c>
      <c r="C49" s="218">
        <v>6440000</v>
      </c>
      <c r="D49" s="152"/>
      <c r="E49" s="218"/>
      <c r="F49" s="152"/>
      <c r="G49" s="218"/>
      <c r="H49" s="152"/>
      <c r="I49" s="218"/>
      <c r="J49" s="152"/>
      <c r="K49" s="218"/>
      <c r="L49" s="152"/>
      <c r="M49" s="218"/>
      <c r="N49" s="152"/>
      <c r="O49" s="218"/>
      <c r="P49" s="152"/>
      <c r="Q49" s="218"/>
      <c r="R49" s="152"/>
      <c r="S49" s="218"/>
      <c r="T49" s="152"/>
      <c r="U49" s="218"/>
      <c r="V49" s="152"/>
      <c r="W49" s="218">
        <v>508421</v>
      </c>
      <c r="X49" s="152"/>
      <c r="Y49" s="218"/>
      <c r="Z49" s="152">
        <v>1</v>
      </c>
      <c r="AA49" s="160">
        <f t="shared" si="6"/>
        <v>6948421</v>
      </c>
      <c r="AB49" s="155"/>
      <c r="AC49" s="155"/>
      <c r="AD49" s="155"/>
      <c r="AE49" s="155"/>
      <c r="AF49" s="155"/>
      <c r="AG49" s="155"/>
      <c r="AH49" s="155"/>
      <c r="AI49" s="155"/>
      <c r="AJ49" s="155"/>
      <c r="AK49" s="155"/>
      <c r="AL49" s="155"/>
      <c r="AM49" s="155"/>
      <c r="AO49" s="152" t="s">
        <v>95</v>
      </c>
      <c r="AP49" s="152">
        <v>1</v>
      </c>
      <c r="AQ49" s="218">
        <v>6440000</v>
      </c>
      <c r="AR49" s="152"/>
      <c r="AS49" s="218"/>
      <c r="AT49" s="298">
        <v>1</v>
      </c>
      <c r="AU49" s="218"/>
      <c r="AV49" s="153">
        <v>1</v>
      </c>
      <c r="AW49" s="152"/>
      <c r="AX49" s="153">
        <v>1</v>
      </c>
      <c r="AY49" s="152"/>
      <c r="AZ49" s="153">
        <v>1</v>
      </c>
      <c r="BA49" s="152"/>
      <c r="BB49" s="153"/>
      <c r="BC49" s="153"/>
      <c r="BD49" s="153"/>
      <c r="BE49" s="153"/>
      <c r="BF49" s="153"/>
      <c r="BG49" s="153"/>
      <c r="BH49" s="153"/>
      <c r="BI49" s="153"/>
      <c r="BJ49" s="153"/>
      <c r="BK49" s="153"/>
      <c r="BL49" s="153"/>
      <c r="BM49" s="153"/>
      <c r="BN49" s="153">
        <v>1</v>
      </c>
      <c r="BO49" s="160">
        <f t="shared" si="5"/>
        <v>6440001</v>
      </c>
      <c r="BP49" s="196"/>
      <c r="BQ49" s="196"/>
      <c r="BR49" s="196"/>
      <c r="BS49" s="196"/>
      <c r="BT49" s="197"/>
      <c r="BU49" s="197"/>
      <c r="BV49" s="155"/>
      <c r="BW49" s="155"/>
      <c r="BX49" s="155"/>
      <c r="BY49" s="155"/>
      <c r="BZ49" s="155"/>
      <c r="CA49" s="155"/>
    </row>
    <row r="50" spans="1:79">
      <c r="A50" s="152" t="s">
        <v>96</v>
      </c>
      <c r="B50" s="152">
        <v>1</v>
      </c>
      <c r="C50" s="218">
        <v>6440000</v>
      </c>
      <c r="D50" s="152"/>
      <c r="E50" s="218"/>
      <c r="F50" s="152"/>
      <c r="G50" s="218"/>
      <c r="H50" s="152"/>
      <c r="I50" s="218"/>
      <c r="J50" s="152"/>
      <c r="K50" s="218"/>
      <c r="L50" s="152"/>
      <c r="M50" s="218"/>
      <c r="N50" s="152"/>
      <c r="O50" s="218"/>
      <c r="P50" s="152"/>
      <c r="Q50" s="218"/>
      <c r="R50" s="152"/>
      <c r="S50" s="218"/>
      <c r="T50" s="152"/>
      <c r="U50" s="218"/>
      <c r="V50" s="152"/>
      <c r="W50" s="218">
        <v>508421</v>
      </c>
      <c r="X50" s="152"/>
      <c r="Y50" s="218"/>
      <c r="Z50" s="152">
        <v>1</v>
      </c>
      <c r="AA50" s="160">
        <f t="shared" si="6"/>
        <v>6948421</v>
      </c>
      <c r="AB50" s="155"/>
      <c r="AC50" s="155"/>
      <c r="AD50" s="155"/>
      <c r="AE50" s="155"/>
      <c r="AF50" s="155"/>
      <c r="AG50" s="155"/>
      <c r="AH50" s="155"/>
      <c r="AI50" s="155"/>
      <c r="AJ50" s="155"/>
      <c r="AK50" s="155"/>
      <c r="AL50" s="155"/>
      <c r="AM50" s="155"/>
      <c r="AO50" s="152" t="s">
        <v>96</v>
      </c>
      <c r="AP50" s="152">
        <v>1</v>
      </c>
      <c r="AQ50" s="218">
        <v>6440000</v>
      </c>
      <c r="AR50" s="152"/>
      <c r="AS50" s="218"/>
      <c r="AT50" s="298">
        <v>1</v>
      </c>
      <c r="AU50" s="218"/>
      <c r="AV50" s="153"/>
      <c r="AW50" s="152"/>
      <c r="AX50" s="153"/>
      <c r="AY50" s="152"/>
      <c r="AZ50" s="153">
        <v>1</v>
      </c>
      <c r="BA50" s="152"/>
      <c r="BB50" s="153">
        <v>1</v>
      </c>
      <c r="BC50" s="153"/>
      <c r="BD50" s="153"/>
      <c r="BE50" s="153"/>
      <c r="BF50" s="153"/>
      <c r="BG50" s="153"/>
      <c r="BH50" s="153"/>
      <c r="BI50" s="153"/>
      <c r="BJ50" s="153"/>
      <c r="BK50" s="153"/>
      <c r="BL50" s="153"/>
      <c r="BM50" s="153"/>
      <c r="BN50" s="153">
        <v>1</v>
      </c>
      <c r="BO50" s="160">
        <f t="shared" si="5"/>
        <v>6440001</v>
      </c>
      <c r="BP50" s="196"/>
      <c r="BQ50" s="196"/>
      <c r="BR50" s="196"/>
      <c r="BS50" s="196"/>
      <c r="BT50" s="197"/>
      <c r="BU50" s="197"/>
      <c r="BV50" s="155"/>
      <c r="BW50" s="155"/>
      <c r="BX50" s="155"/>
      <c r="BY50" s="155"/>
      <c r="BZ50" s="155"/>
      <c r="CA50" s="155"/>
    </row>
    <row r="51" spans="1:79">
      <c r="A51" s="152" t="s">
        <v>97</v>
      </c>
      <c r="B51" s="152">
        <v>1</v>
      </c>
      <c r="C51" s="218">
        <v>6440000</v>
      </c>
      <c r="D51" s="152"/>
      <c r="E51" s="218"/>
      <c r="F51" s="152"/>
      <c r="G51" s="218"/>
      <c r="H51" s="152"/>
      <c r="I51" s="218"/>
      <c r="J51" s="152"/>
      <c r="K51" s="218"/>
      <c r="L51" s="152"/>
      <c r="M51" s="218"/>
      <c r="N51" s="152"/>
      <c r="O51" s="218"/>
      <c r="P51" s="152"/>
      <c r="Q51" s="218"/>
      <c r="R51" s="152"/>
      <c r="S51" s="218"/>
      <c r="T51" s="152"/>
      <c r="U51" s="218"/>
      <c r="V51" s="152"/>
      <c r="W51" s="218">
        <v>508421</v>
      </c>
      <c r="X51" s="152"/>
      <c r="Y51" s="218"/>
      <c r="Z51" s="152">
        <v>1</v>
      </c>
      <c r="AA51" s="160">
        <f t="shared" si="6"/>
        <v>6948421</v>
      </c>
      <c r="AB51" s="155"/>
      <c r="AC51" s="155"/>
      <c r="AD51" s="155"/>
      <c r="AE51" s="155"/>
      <c r="AF51" s="155"/>
      <c r="AG51" s="155"/>
      <c r="AH51" s="155"/>
      <c r="AI51" s="155"/>
      <c r="AJ51" s="155"/>
      <c r="AK51" s="155"/>
      <c r="AL51" s="155"/>
      <c r="AM51" s="155"/>
      <c r="AO51" s="152" t="s">
        <v>97</v>
      </c>
      <c r="AP51" s="152">
        <v>1</v>
      </c>
      <c r="AQ51" s="218">
        <v>6440000</v>
      </c>
      <c r="AR51" s="152"/>
      <c r="AS51" s="218"/>
      <c r="AT51" s="298">
        <v>1</v>
      </c>
      <c r="AU51" s="218"/>
      <c r="AV51" s="153"/>
      <c r="AW51" s="152"/>
      <c r="AX51" s="153"/>
      <c r="AY51" s="152"/>
      <c r="AZ51" s="153">
        <v>1</v>
      </c>
      <c r="BA51" s="152"/>
      <c r="BB51" s="153">
        <v>1</v>
      </c>
      <c r="BC51" s="153"/>
      <c r="BD51" s="153"/>
      <c r="BE51" s="153"/>
      <c r="BF51" s="153"/>
      <c r="BG51" s="153"/>
      <c r="BH51" s="153"/>
      <c r="BI51" s="153"/>
      <c r="BJ51" s="153"/>
      <c r="BK51" s="153"/>
      <c r="BL51" s="153"/>
      <c r="BM51" s="153"/>
      <c r="BN51" s="153">
        <v>1</v>
      </c>
      <c r="BO51" s="160">
        <f t="shared" si="5"/>
        <v>6440001</v>
      </c>
      <c r="BP51" s="196"/>
      <c r="BQ51" s="196"/>
      <c r="BR51" s="196"/>
      <c r="BS51" s="196"/>
      <c r="BT51" s="197"/>
      <c r="BU51" s="197"/>
      <c r="BV51" s="155"/>
      <c r="BW51" s="155"/>
      <c r="BX51" s="155"/>
      <c r="BY51" s="155"/>
      <c r="BZ51" s="155"/>
      <c r="CA51" s="155"/>
    </row>
    <row r="52" spans="1:79">
      <c r="A52" s="152" t="s">
        <v>98</v>
      </c>
      <c r="B52" s="152">
        <v>0</v>
      </c>
      <c r="C52" s="218"/>
      <c r="D52" s="152"/>
      <c r="E52" s="218"/>
      <c r="F52" s="152"/>
      <c r="G52" s="218"/>
      <c r="H52" s="152"/>
      <c r="I52" s="218"/>
      <c r="J52" s="152"/>
      <c r="K52" s="218"/>
      <c r="L52" s="152"/>
      <c r="M52" s="218"/>
      <c r="N52" s="152"/>
      <c r="O52" s="218"/>
      <c r="P52" s="152"/>
      <c r="Q52" s="218"/>
      <c r="R52" s="152"/>
      <c r="S52" s="218"/>
      <c r="T52" s="152"/>
      <c r="U52" s="218"/>
      <c r="V52" s="152"/>
      <c r="W52" s="218"/>
      <c r="X52" s="152"/>
      <c r="Y52" s="218"/>
      <c r="Z52" s="152">
        <v>0</v>
      </c>
      <c r="AA52" s="160"/>
      <c r="AB52" s="155"/>
      <c r="AC52" s="155"/>
      <c r="AD52" s="155"/>
      <c r="AE52" s="155"/>
      <c r="AF52" s="155"/>
      <c r="AG52" s="155"/>
      <c r="AH52" s="155"/>
      <c r="AI52" s="155"/>
      <c r="AJ52" s="155"/>
      <c r="AK52" s="155"/>
      <c r="AL52" s="155"/>
      <c r="AM52" s="155"/>
      <c r="AO52" s="306" t="s">
        <v>498</v>
      </c>
      <c r="AP52" s="152">
        <v>0</v>
      </c>
      <c r="AQ52" s="218"/>
      <c r="AR52" s="152"/>
      <c r="AS52" s="218"/>
      <c r="AT52" s="298"/>
      <c r="AU52" s="152"/>
      <c r="AV52" s="153"/>
      <c r="AW52" s="152"/>
      <c r="AX52" s="153"/>
      <c r="AY52" s="152"/>
      <c r="AZ52" s="153"/>
      <c r="BA52" s="306"/>
      <c r="BB52" s="153"/>
      <c r="BC52" s="153"/>
      <c r="BD52" s="153"/>
      <c r="BE52" s="153"/>
      <c r="BF52" s="153"/>
      <c r="BG52" s="153"/>
      <c r="BH52" s="153"/>
      <c r="BI52" s="153"/>
      <c r="BJ52" s="153"/>
      <c r="BK52" s="153"/>
      <c r="BL52" s="153"/>
      <c r="BM52" s="153"/>
      <c r="BN52" s="153"/>
      <c r="BO52" s="160">
        <f t="shared" si="5"/>
        <v>0</v>
      </c>
      <c r="BP52" s="196"/>
      <c r="BQ52" s="196"/>
      <c r="BR52" s="196"/>
      <c r="BS52" s="196"/>
      <c r="BT52" s="197"/>
      <c r="BU52" s="197"/>
      <c r="BV52" s="155"/>
      <c r="BW52" s="155"/>
      <c r="BX52" s="155"/>
      <c r="BY52" s="155"/>
      <c r="BZ52" s="155"/>
      <c r="CA52" s="155"/>
    </row>
    <row r="53" spans="1:79">
      <c r="A53" s="152" t="s">
        <v>99</v>
      </c>
      <c r="B53" s="152">
        <v>1</v>
      </c>
      <c r="C53" s="218">
        <v>6440000</v>
      </c>
      <c r="D53" s="152"/>
      <c r="E53" s="218"/>
      <c r="F53" s="152"/>
      <c r="G53" s="218"/>
      <c r="H53" s="152"/>
      <c r="I53" s="218"/>
      <c r="J53" s="152"/>
      <c r="K53" s="218"/>
      <c r="L53" s="152"/>
      <c r="M53" s="218"/>
      <c r="N53" s="152"/>
      <c r="O53" s="218"/>
      <c r="P53" s="152"/>
      <c r="Q53" s="218"/>
      <c r="R53" s="152"/>
      <c r="S53" s="218"/>
      <c r="T53" s="152"/>
      <c r="U53" s="218"/>
      <c r="V53" s="152"/>
      <c r="W53" s="218">
        <v>508421</v>
      </c>
      <c r="X53" s="152"/>
      <c r="Y53" s="218"/>
      <c r="Z53" s="152">
        <v>1</v>
      </c>
      <c r="AA53" s="160">
        <f t="shared" si="6"/>
        <v>6948421</v>
      </c>
      <c r="AB53" s="155"/>
      <c r="AC53" s="155"/>
      <c r="AD53" s="155"/>
      <c r="AE53" s="155"/>
      <c r="AF53" s="155"/>
      <c r="AG53" s="155"/>
      <c r="AH53" s="155"/>
      <c r="AI53" s="155"/>
      <c r="AJ53" s="155"/>
      <c r="AK53" s="155"/>
      <c r="AL53" s="155"/>
      <c r="AM53" s="155"/>
      <c r="AO53" s="152" t="s">
        <v>99</v>
      </c>
      <c r="AP53" s="152">
        <v>1</v>
      </c>
      <c r="AQ53" s="218">
        <v>6440000</v>
      </c>
      <c r="AR53" s="152"/>
      <c r="AS53" s="218"/>
      <c r="AT53" s="298"/>
      <c r="AU53" s="152"/>
      <c r="AV53" s="153">
        <v>1</v>
      </c>
      <c r="AW53" s="152"/>
      <c r="AX53" s="153">
        <v>1</v>
      </c>
      <c r="AY53" s="152"/>
      <c r="AZ53" s="153"/>
      <c r="BA53" s="152"/>
      <c r="BB53" s="153">
        <v>1</v>
      </c>
      <c r="BC53" s="153"/>
      <c r="BD53" s="153"/>
      <c r="BE53" s="153"/>
      <c r="BF53" s="153"/>
      <c r="BG53" s="153"/>
      <c r="BH53" s="153"/>
      <c r="BI53" s="153"/>
      <c r="BJ53" s="153"/>
      <c r="BK53" s="153"/>
      <c r="BL53" s="153"/>
      <c r="BM53" s="153"/>
      <c r="BN53" s="153">
        <v>1</v>
      </c>
      <c r="BO53" s="160">
        <f t="shared" si="5"/>
        <v>6440001</v>
      </c>
      <c r="BP53" s="196"/>
      <c r="BQ53" s="196"/>
      <c r="BR53" s="196"/>
      <c r="BS53" s="196"/>
      <c r="BT53" s="197"/>
      <c r="BU53" s="197"/>
      <c r="BV53" s="155"/>
      <c r="BW53" s="155"/>
      <c r="BX53" s="155"/>
      <c r="BY53" s="155"/>
      <c r="BZ53" s="155"/>
      <c r="CA53" s="155"/>
    </row>
    <row r="54" spans="1:79">
      <c r="A54" s="152" t="s">
        <v>100</v>
      </c>
      <c r="B54" s="152">
        <v>1</v>
      </c>
      <c r="C54" s="218">
        <v>6440000</v>
      </c>
      <c r="D54" s="152"/>
      <c r="E54" s="218"/>
      <c r="F54" s="152"/>
      <c r="G54" s="218"/>
      <c r="H54" s="152"/>
      <c r="I54" s="218"/>
      <c r="J54" s="152"/>
      <c r="K54" s="218"/>
      <c r="L54" s="152"/>
      <c r="M54" s="218"/>
      <c r="N54" s="152"/>
      <c r="O54" s="218"/>
      <c r="P54" s="152"/>
      <c r="Q54" s="218"/>
      <c r="R54" s="152"/>
      <c r="S54" s="218"/>
      <c r="T54" s="152"/>
      <c r="U54" s="218"/>
      <c r="V54" s="152"/>
      <c r="W54" s="218">
        <v>508421</v>
      </c>
      <c r="X54" s="152"/>
      <c r="Y54" s="218"/>
      <c r="Z54" s="152">
        <v>1</v>
      </c>
      <c r="AA54" s="160">
        <f t="shared" si="6"/>
        <v>6948421</v>
      </c>
      <c r="AB54" s="155"/>
      <c r="AC54" s="155"/>
      <c r="AD54" s="155"/>
      <c r="AE54" s="155"/>
      <c r="AF54" s="155"/>
      <c r="AG54" s="155"/>
      <c r="AH54" s="155"/>
      <c r="AI54" s="155"/>
      <c r="AJ54" s="155"/>
      <c r="AK54" s="155"/>
      <c r="AL54" s="155"/>
      <c r="AM54" s="155"/>
      <c r="AO54" s="152" t="s">
        <v>100</v>
      </c>
      <c r="AP54" s="152">
        <v>1</v>
      </c>
      <c r="AQ54" s="218">
        <v>6440000</v>
      </c>
      <c r="AR54" s="152"/>
      <c r="AS54" s="218"/>
      <c r="AT54" s="298"/>
      <c r="AU54" s="152"/>
      <c r="AV54" s="153"/>
      <c r="AW54" s="152"/>
      <c r="AX54" s="153">
        <v>1</v>
      </c>
      <c r="AY54" s="152"/>
      <c r="AZ54" s="153"/>
      <c r="BA54" s="152"/>
      <c r="BB54" s="153"/>
      <c r="BC54" s="153"/>
      <c r="BD54" s="153"/>
      <c r="BE54" s="153"/>
      <c r="BF54" s="153"/>
      <c r="BG54" s="153"/>
      <c r="BH54" s="153"/>
      <c r="BI54" s="153"/>
      <c r="BJ54" s="153"/>
      <c r="BK54" s="153"/>
      <c r="BL54" s="153"/>
      <c r="BM54" s="153"/>
      <c r="BN54" s="153">
        <v>1</v>
      </c>
      <c r="BO54" s="160">
        <f t="shared" si="5"/>
        <v>6440001</v>
      </c>
      <c r="BP54" s="196"/>
      <c r="BQ54" s="196"/>
      <c r="BR54" s="196"/>
      <c r="BS54" s="196"/>
      <c r="BT54" s="197"/>
      <c r="BU54" s="197"/>
      <c r="BV54" s="155"/>
      <c r="BW54" s="155"/>
      <c r="BX54" s="155"/>
      <c r="BY54" s="155"/>
      <c r="BZ54" s="155"/>
      <c r="CA54" s="155"/>
    </row>
    <row r="55" spans="1:79">
      <c r="A55" s="152" t="s">
        <v>101</v>
      </c>
      <c r="B55" s="152">
        <v>1</v>
      </c>
      <c r="C55" s="218">
        <v>6440000</v>
      </c>
      <c r="D55" s="152"/>
      <c r="E55" s="218"/>
      <c r="F55" s="152"/>
      <c r="G55" s="218"/>
      <c r="H55" s="152"/>
      <c r="I55" s="218"/>
      <c r="J55" s="152"/>
      <c r="K55" s="218"/>
      <c r="L55" s="152"/>
      <c r="M55" s="218"/>
      <c r="N55" s="152"/>
      <c r="O55" s="218"/>
      <c r="P55" s="152"/>
      <c r="Q55" s="218"/>
      <c r="R55" s="152"/>
      <c r="S55" s="218"/>
      <c r="T55" s="152"/>
      <c r="U55" s="218"/>
      <c r="V55" s="152"/>
      <c r="W55" s="218">
        <v>508421</v>
      </c>
      <c r="X55" s="152"/>
      <c r="Y55" s="218"/>
      <c r="Z55" s="152">
        <v>1</v>
      </c>
      <c r="AA55" s="160">
        <f t="shared" si="6"/>
        <v>6948421</v>
      </c>
      <c r="AB55" s="155"/>
      <c r="AC55" s="155"/>
      <c r="AD55" s="155"/>
      <c r="AE55" s="155"/>
      <c r="AF55" s="155"/>
      <c r="AG55" s="155"/>
      <c r="AH55" s="155"/>
      <c r="AI55" s="155"/>
      <c r="AJ55" s="155"/>
      <c r="AK55" s="155"/>
      <c r="AL55" s="155"/>
      <c r="AM55" s="155"/>
      <c r="AO55" s="152" t="s">
        <v>101</v>
      </c>
      <c r="AP55" s="152">
        <v>1</v>
      </c>
      <c r="AQ55" s="218">
        <v>6440000</v>
      </c>
      <c r="AR55" s="152"/>
      <c r="AS55" s="218"/>
      <c r="AT55" s="298"/>
      <c r="AU55" s="152"/>
      <c r="AV55" s="153"/>
      <c r="AW55" s="152"/>
      <c r="AX55" s="153">
        <v>1</v>
      </c>
      <c r="AY55" s="152"/>
      <c r="AZ55" s="153">
        <v>1</v>
      </c>
      <c r="BA55" s="152"/>
      <c r="BB55" s="153">
        <v>1</v>
      </c>
      <c r="BC55" s="153"/>
      <c r="BD55" s="153"/>
      <c r="BE55" s="153"/>
      <c r="BF55" s="153"/>
      <c r="BG55" s="153"/>
      <c r="BH55" s="153"/>
      <c r="BI55" s="153"/>
      <c r="BJ55" s="153"/>
      <c r="BK55" s="153"/>
      <c r="BL55" s="153"/>
      <c r="BM55" s="153"/>
      <c r="BN55" s="153">
        <v>1</v>
      </c>
      <c r="BO55" s="160">
        <f t="shared" si="5"/>
        <v>6440001</v>
      </c>
      <c r="BP55" s="196"/>
      <c r="BQ55" s="196"/>
      <c r="BR55" s="196"/>
      <c r="BS55" s="196"/>
      <c r="BT55" s="197"/>
      <c r="BU55" s="197"/>
      <c r="BV55" s="155"/>
      <c r="BW55" s="155"/>
      <c r="BX55" s="155"/>
      <c r="BY55" s="155"/>
      <c r="BZ55" s="155"/>
      <c r="CA55" s="155"/>
    </row>
    <row r="56" spans="1:79">
      <c r="A56" s="152" t="s">
        <v>102</v>
      </c>
      <c r="B56" s="152">
        <v>1</v>
      </c>
      <c r="C56" s="218">
        <v>6440000</v>
      </c>
      <c r="D56" s="152"/>
      <c r="E56" s="218"/>
      <c r="F56" s="152"/>
      <c r="G56" s="218"/>
      <c r="H56" s="152"/>
      <c r="I56" s="218"/>
      <c r="J56" s="152"/>
      <c r="K56" s="218"/>
      <c r="L56" s="152"/>
      <c r="M56" s="218"/>
      <c r="N56" s="152"/>
      <c r="O56" s="218"/>
      <c r="P56" s="152"/>
      <c r="Q56" s="218"/>
      <c r="R56" s="152"/>
      <c r="S56" s="218"/>
      <c r="T56" s="152"/>
      <c r="U56" s="218"/>
      <c r="V56" s="152"/>
      <c r="W56" s="218">
        <v>508421</v>
      </c>
      <c r="X56" s="152"/>
      <c r="Y56" s="218"/>
      <c r="Z56" s="152">
        <v>1</v>
      </c>
      <c r="AA56" s="160">
        <f t="shared" si="6"/>
        <v>6948421</v>
      </c>
      <c r="AB56" s="155"/>
      <c r="AC56" s="155"/>
      <c r="AD56" s="155"/>
      <c r="AE56" s="155"/>
      <c r="AF56" s="155"/>
      <c r="AG56" s="155"/>
      <c r="AH56" s="155"/>
      <c r="AI56" s="155"/>
      <c r="AJ56" s="155"/>
      <c r="AK56" s="155"/>
      <c r="AL56" s="155"/>
      <c r="AM56" s="155"/>
      <c r="AO56" s="152" t="s">
        <v>102</v>
      </c>
      <c r="AP56" s="152">
        <v>1</v>
      </c>
      <c r="AQ56" s="218">
        <v>6440000</v>
      </c>
      <c r="AR56" s="152"/>
      <c r="AS56" s="218"/>
      <c r="AT56" s="298">
        <v>1</v>
      </c>
      <c r="AU56" s="218"/>
      <c r="AV56" s="153">
        <v>1</v>
      </c>
      <c r="AW56" s="152"/>
      <c r="AX56" s="153">
        <v>1</v>
      </c>
      <c r="AY56" s="152"/>
      <c r="AZ56" s="153">
        <v>1</v>
      </c>
      <c r="BA56" s="152"/>
      <c r="BB56" s="153"/>
      <c r="BC56" s="153"/>
      <c r="BD56" s="153"/>
      <c r="BE56" s="153"/>
      <c r="BF56" s="153"/>
      <c r="BG56" s="153"/>
      <c r="BH56" s="153"/>
      <c r="BI56" s="153"/>
      <c r="BJ56" s="153"/>
      <c r="BK56" s="153"/>
      <c r="BL56" s="153"/>
      <c r="BM56" s="153"/>
      <c r="BN56" s="153">
        <v>1</v>
      </c>
      <c r="BO56" s="160">
        <f>AQ56+AS56+AU57+AW56+AY56+BN56+BC56+BE56+BG56+BI56+BK56+BM56</f>
        <v>6440001</v>
      </c>
      <c r="BP56" s="196"/>
      <c r="BQ56" s="196"/>
      <c r="BR56" s="196"/>
      <c r="BS56" s="196"/>
      <c r="BT56" s="197"/>
      <c r="BU56" s="197"/>
      <c r="BV56" s="155"/>
      <c r="BW56" s="155"/>
      <c r="BX56" s="155"/>
      <c r="BY56" s="155"/>
      <c r="BZ56" s="155"/>
      <c r="CA56" s="155"/>
    </row>
    <row r="57" spans="1:79">
      <c r="A57" s="152" t="s">
        <v>103</v>
      </c>
      <c r="B57" s="152">
        <v>1</v>
      </c>
      <c r="C57" s="218">
        <v>6440000</v>
      </c>
      <c r="D57" s="152"/>
      <c r="E57" s="218"/>
      <c r="F57" s="152"/>
      <c r="G57" s="218"/>
      <c r="H57" s="152"/>
      <c r="I57" s="218"/>
      <c r="J57" s="152"/>
      <c r="K57" s="218"/>
      <c r="L57" s="152"/>
      <c r="M57" s="218"/>
      <c r="N57" s="152"/>
      <c r="O57" s="218"/>
      <c r="P57" s="152"/>
      <c r="Q57" s="218"/>
      <c r="R57" s="152"/>
      <c r="S57" s="218"/>
      <c r="T57" s="152"/>
      <c r="U57" s="218"/>
      <c r="V57" s="152"/>
      <c r="W57" s="218">
        <v>508421</v>
      </c>
      <c r="X57" s="152"/>
      <c r="Y57" s="218"/>
      <c r="Z57" s="152">
        <v>1</v>
      </c>
      <c r="AA57" s="160">
        <f t="shared" si="6"/>
        <v>6948421</v>
      </c>
      <c r="AB57" s="155"/>
      <c r="AC57" s="155"/>
      <c r="AD57" s="155"/>
      <c r="AE57" s="155"/>
      <c r="AF57" s="155"/>
      <c r="AG57" s="155"/>
      <c r="AH57" s="155"/>
      <c r="AI57" s="155"/>
      <c r="AJ57" s="155"/>
      <c r="AK57" s="155"/>
      <c r="AL57" s="155"/>
      <c r="AM57" s="155"/>
      <c r="AO57" s="152" t="s">
        <v>103</v>
      </c>
      <c r="AP57" s="152">
        <v>1</v>
      </c>
      <c r="AQ57" s="218">
        <v>6440000</v>
      </c>
      <c r="AR57" s="152"/>
      <c r="AS57" s="218"/>
      <c r="AT57" s="298">
        <v>1</v>
      </c>
      <c r="AU57" s="218"/>
      <c r="AV57" s="153"/>
      <c r="AW57" s="152"/>
      <c r="AX57" s="153"/>
      <c r="AY57" s="152"/>
      <c r="AZ57" s="153">
        <v>1</v>
      </c>
      <c r="BA57" s="152"/>
      <c r="BB57" s="153">
        <v>1</v>
      </c>
      <c r="BC57" s="153"/>
      <c r="BD57" s="153"/>
      <c r="BE57" s="153"/>
      <c r="BF57" s="153"/>
      <c r="BG57" s="153"/>
      <c r="BH57" s="153"/>
      <c r="BI57" s="153"/>
      <c r="BJ57" s="153"/>
      <c r="BK57" s="153"/>
      <c r="BL57" s="153"/>
      <c r="BM57" s="153"/>
      <c r="BN57" s="153">
        <v>1</v>
      </c>
      <c r="BO57" s="160">
        <f>AQ57+AS57+AU58+AW57+AY57+BN57+BC57+BE57+BG57+BI57+BK57+BM57</f>
        <v>6440001</v>
      </c>
      <c r="BP57" s="196"/>
      <c r="BQ57" s="196"/>
      <c r="BR57" s="196"/>
      <c r="BS57" s="196"/>
      <c r="BT57" s="197"/>
      <c r="BU57" s="197"/>
      <c r="BV57" s="155"/>
      <c r="BW57" s="155"/>
      <c r="BX57" s="155"/>
      <c r="BY57" s="155"/>
      <c r="BZ57" s="155"/>
      <c r="CA57" s="155"/>
    </row>
    <row r="58" spans="1:79">
      <c r="A58" s="152" t="s">
        <v>104</v>
      </c>
      <c r="B58" s="152">
        <v>1</v>
      </c>
      <c r="C58" s="218">
        <v>6440000</v>
      </c>
      <c r="D58" s="152"/>
      <c r="E58" s="218"/>
      <c r="F58" s="152"/>
      <c r="G58" s="218"/>
      <c r="H58" s="152"/>
      <c r="I58" s="218"/>
      <c r="J58" s="152"/>
      <c r="K58" s="218"/>
      <c r="L58" s="152"/>
      <c r="M58" s="218"/>
      <c r="N58" s="152"/>
      <c r="O58" s="218"/>
      <c r="P58" s="152"/>
      <c r="Q58" s="218"/>
      <c r="R58" s="152"/>
      <c r="S58" s="218"/>
      <c r="T58" s="152"/>
      <c r="U58" s="218"/>
      <c r="V58" s="152"/>
      <c r="W58" s="218">
        <v>508421</v>
      </c>
      <c r="X58" s="152"/>
      <c r="Y58" s="218"/>
      <c r="Z58" s="152">
        <v>1</v>
      </c>
      <c r="AA58" s="160">
        <f t="shared" si="6"/>
        <v>6948421</v>
      </c>
      <c r="AB58" s="155"/>
      <c r="AC58" s="155"/>
      <c r="AD58" s="155"/>
      <c r="AE58" s="155"/>
      <c r="AF58" s="155"/>
      <c r="AG58" s="155"/>
      <c r="AH58" s="155"/>
      <c r="AI58" s="155"/>
      <c r="AJ58" s="155"/>
      <c r="AK58" s="155"/>
      <c r="AL58" s="155"/>
      <c r="AM58" s="155"/>
      <c r="AO58" s="152" t="s">
        <v>104</v>
      </c>
      <c r="AP58" s="152">
        <v>1</v>
      </c>
      <c r="AQ58" s="218">
        <v>6440000</v>
      </c>
      <c r="AR58" s="152"/>
      <c r="AS58" s="218"/>
      <c r="AT58" s="298"/>
      <c r="AU58" s="152"/>
      <c r="AV58" s="153"/>
      <c r="AW58" s="152"/>
      <c r="AX58" s="153"/>
      <c r="AY58" s="152"/>
      <c r="AZ58" s="153">
        <v>1</v>
      </c>
      <c r="BA58" s="152"/>
      <c r="BB58" s="153"/>
      <c r="BC58" s="153"/>
      <c r="BD58" s="153"/>
      <c r="BE58" s="153"/>
      <c r="BF58" s="153"/>
      <c r="BG58" s="153"/>
      <c r="BH58" s="153"/>
      <c r="BI58" s="153"/>
      <c r="BJ58" s="153"/>
      <c r="BK58" s="153"/>
      <c r="BL58" s="153"/>
      <c r="BM58" s="153"/>
      <c r="BN58" s="153">
        <v>1</v>
      </c>
      <c r="BO58" s="160">
        <f t="shared" ref="BO58:BO67" si="7">AQ58+AS58+AU58+AW58+AY58+BN58+BC58+BE58+BG58+BI58+BK58+BM58</f>
        <v>6440001</v>
      </c>
      <c r="BP58" s="196"/>
      <c r="BQ58" s="196"/>
      <c r="BR58" s="196"/>
      <c r="BS58" s="196"/>
      <c r="BT58" s="197"/>
      <c r="BU58" s="197"/>
      <c r="BV58" s="155"/>
      <c r="BW58" s="155"/>
      <c r="BX58" s="155"/>
      <c r="BY58" s="155"/>
      <c r="BZ58" s="155"/>
      <c r="CA58" s="155"/>
    </row>
    <row r="59" spans="1:79">
      <c r="A59" s="152" t="s">
        <v>105</v>
      </c>
      <c r="B59" s="152">
        <v>1</v>
      </c>
      <c r="C59" s="218">
        <v>6440000</v>
      </c>
      <c r="D59" s="152"/>
      <c r="E59" s="218"/>
      <c r="F59" s="152"/>
      <c r="G59" s="218"/>
      <c r="H59" s="152"/>
      <c r="I59" s="218"/>
      <c r="J59" s="152"/>
      <c r="K59" s="218"/>
      <c r="L59" s="152"/>
      <c r="M59" s="218"/>
      <c r="N59" s="152"/>
      <c r="O59" s="218"/>
      <c r="P59" s="152"/>
      <c r="Q59" s="218"/>
      <c r="R59" s="152"/>
      <c r="S59" s="218"/>
      <c r="T59" s="152"/>
      <c r="U59" s="218"/>
      <c r="V59" s="152"/>
      <c r="W59" s="218">
        <v>508421</v>
      </c>
      <c r="X59" s="152"/>
      <c r="Y59" s="218"/>
      <c r="Z59" s="152">
        <v>1</v>
      </c>
      <c r="AA59" s="160">
        <f t="shared" si="6"/>
        <v>6948421</v>
      </c>
      <c r="AB59" s="155"/>
      <c r="AC59" s="155"/>
      <c r="AD59" s="155"/>
      <c r="AE59" s="155"/>
      <c r="AF59" s="155"/>
      <c r="AG59" s="155"/>
      <c r="AH59" s="155"/>
      <c r="AI59" s="155"/>
      <c r="AJ59" s="155"/>
      <c r="AK59" s="155"/>
      <c r="AL59" s="155"/>
      <c r="AM59" s="155"/>
      <c r="AO59" s="152" t="s">
        <v>105</v>
      </c>
      <c r="AP59" s="152">
        <v>1</v>
      </c>
      <c r="AQ59" s="218">
        <v>6440000</v>
      </c>
      <c r="AR59" s="152"/>
      <c r="AS59" s="218"/>
      <c r="AT59" s="298">
        <v>1</v>
      </c>
      <c r="AU59" s="218"/>
      <c r="AV59" s="153"/>
      <c r="AW59" s="152"/>
      <c r="AX59" s="153"/>
      <c r="AY59" s="152"/>
      <c r="AZ59" s="153">
        <v>1</v>
      </c>
      <c r="BA59" s="152"/>
      <c r="BB59" s="153"/>
      <c r="BC59" s="153"/>
      <c r="BD59" s="153"/>
      <c r="BE59" s="153"/>
      <c r="BF59" s="153"/>
      <c r="BG59" s="153"/>
      <c r="BH59" s="153"/>
      <c r="BI59" s="153"/>
      <c r="BJ59" s="153"/>
      <c r="BK59" s="153"/>
      <c r="BL59" s="153"/>
      <c r="BM59" s="153"/>
      <c r="BN59" s="153">
        <v>1</v>
      </c>
      <c r="BO59" s="160">
        <f t="shared" si="7"/>
        <v>6440001</v>
      </c>
      <c r="BP59" s="196"/>
      <c r="BQ59" s="196"/>
      <c r="BR59" s="196"/>
      <c r="BS59" s="196"/>
      <c r="BT59" s="197"/>
      <c r="BU59" s="197"/>
      <c r="BV59" s="155"/>
      <c r="BW59" s="155"/>
      <c r="BX59" s="155"/>
      <c r="BY59" s="155"/>
      <c r="BZ59" s="155"/>
      <c r="CA59" s="155"/>
    </row>
    <row r="60" spans="1:79">
      <c r="A60" s="152" t="s">
        <v>106</v>
      </c>
      <c r="B60" s="152">
        <v>1</v>
      </c>
      <c r="C60" s="218">
        <v>6440000</v>
      </c>
      <c r="D60" s="152"/>
      <c r="E60" s="218"/>
      <c r="F60" s="152"/>
      <c r="G60" s="218"/>
      <c r="H60" s="152"/>
      <c r="I60" s="218"/>
      <c r="J60" s="152"/>
      <c r="K60" s="218"/>
      <c r="L60" s="152"/>
      <c r="M60" s="218"/>
      <c r="N60" s="152"/>
      <c r="O60" s="218"/>
      <c r="P60" s="152"/>
      <c r="Q60" s="218"/>
      <c r="R60" s="152"/>
      <c r="S60" s="218"/>
      <c r="T60" s="152"/>
      <c r="U60" s="218"/>
      <c r="V60" s="152"/>
      <c r="W60" s="218">
        <v>508421</v>
      </c>
      <c r="X60" s="152"/>
      <c r="Y60" s="218"/>
      <c r="Z60" s="152">
        <v>1</v>
      </c>
      <c r="AA60" s="160">
        <f t="shared" si="6"/>
        <v>6948421</v>
      </c>
      <c r="AB60" s="155"/>
      <c r="AC60" s="155"/>
      <c r="AD60" s="155"/>
      <c r="AE60" s="155"/>
      <c r="AF60" s="155"/>
      <c r="AG60" s="155"/>
      <c r="AH60" s="155"/>
      <c r="AI60" s="155"/>
      <c r="AJ60" s="155"/>
      <c r="AK60" s="155"/>
      <c r="AL60" s="155"/>
      <c r="AM60" s="155"/>
      <c r="AO60" s="152" t="s">
        <v>106</v>
      </c>
      <c r="AP60" s="152">
        <v>1</v>
      </c>
      <c r="AQ60" s="218">
        <v>6440000</v>
      </c>
      <c r="AR60" s="152"/>
      <c r="AS60" s="218"/>
      <c r="AT60" s="298">
        <v>1</v>
      </c>
      <c r="AU60" s="218"/>
      <c r="AV60" s="153">
        <v>1</v>
      </c>
      <c r="AW60" s="152"/>
      <c r="AX60" s="153">
        <v>1</v>
      </c>
      <c r="AY60" s="152"/>
      <c r="AZ60" s="153">
        <v>1</v>
      </c>
      <c r="BA60" s="152"/>
      <c r="BB60" s="153"/>
      <c r="BC60" s="153"/>
      <c r="BD60" s="153"/>
      <c r="BE60" s="153"/>
      <c r="BF60" s="153"/>
      <c r="BG60" s="153"/>
      <c r="BH60" s="153"/>
      <c r="BI60" s="153"/>
      <c r="BJ60" s="153"/>
      <c r="BK60" s="153"/>
      <c r="BL60" s="153"/>
      <c r="BM60" s="153"/>
      <c r="BN60" s="153">
        <v>1</v>
      </c>
      <c r="BO60" s="160">
        <f t="shared" si="7"/>
        <v>6440001</v>
      </c>
      <c r="BP60" s="196"/>
      <c r="BQ60" s="196"/>
      <c r="BR60" s="196"/>
      <c r="BS60" s="196"/>
      <c r="BT60" s="197"/>
      <c r="BU60" s="197"/>
      <c r="BV60" s="155"/>
      <c r="BW60" s="155"/>
      <c r="BX60" s="155"/>
      <c r="BY60" s="155"/>
      <c r="BZ60" s="155"/>
      <c r="CA60" s="155"/>
    </row>
    <row r="61" spans="1:79" ht="16" thickBot="1">
      <c r="A61" s="152" t="s">
        <v>107</v>
      </c>
      <c r="B61" s="152">
        <v>0</v>
      </c>
      <c r="C61" s="218"/>
      <c r="D61" s="152"/>
      <c r="E61" s="183"/>
      <c r="F61" s="152"/>
      <c r="G61" s="218"/>
      <c r="H61" s="152"/>
      <c r="I61" s="218"/>
      <c r="J61" s="152"/>
      <c r="K61" s="218"/>
      <c r="L61" s="152"/>
      <c r="M61" s="218"/>
      <c r="N61" s="152"/>
      <c r="O61" s="218"/>
      <c r="P61" s="152"/>
      <c r="Q61" s="218"/>
      <c r="R61" s="152"/>
      <c r="S61" s="218"/>
      <c r="T61" s="152"/>
      <c r="U61" s="218"/>
      <c r="V61" s="152"/>
      <c r="W61" s="218"/>
      <c r="X61" s="152"/>
      <c r="Y61" s="218"/>
      <c r="Z61" s="152">
        <v>0</v>
      </c>
      <c r="AA61" s="160">
        <f t="shared" si="6"/>
        <v>0</v>
      </c>
      <c r="AB61" s="155"/>
      <c r="AC61" s="155"/>
      <c r="AD61" s="155"/>
      <c r="AE61" s="155"/>
      <c r="AF61" s="155"/>
      <c r="AG61" s="155"/>
      <c r="AH61" s="155"/>
      <c r="AI61" s="155"/>
      <c r="AJ61" s="155"/>
      <c r="AK61" s="155"/>
      <c r="AL61" s="155"/>
      <c r="AM61" s="155"/>
      <c r="AO61" s="306" t="s">
        <v>499</v>
      </c>
      <c r="AP61" s="152">
        <v>0</v>
      </c>
      <c r="AQ61" s="218"/>
      <c r="AR61" s="152"/>
      <c r="AS61" s="218"/>
      <c r="AT61" s="298"/>
      <c r="AU61" s="152"/>
      <c r="AV61" s="153"/>
      <c r="AW61" s="152"/>
      <c r="AX61" s="153"/>
      <c r="AY61" s="152"/>
      <c r="AZ61" s="153"/>
      <c r="BA61" s="306"/>
      <c r="BB61" s="153"/>
      <c r="BC61" s="153"/>
      <c r="BD61" s="153"/>
      <c r="BE61" s="153"/>
      <c r="BF61" s="153"/>
      <c r="BG61" s="153"/>
      <c r="BH61" s="153"/>
      <c r="BI61" s="153"/>
      <c r="BJ61" s="153"/>
      <c r="BK61" s="153"/>
      <c r="BL61" s="153"/>
      <c r="BM61" s="153"/>
      <c r="BN61" s="153"/>
      <c r="BO61" s="160">
        <f t="shared" si="7"/>
        <v>0</v>
      </c>
      <c r="BP61" s="196"/>
      <c r="BQ61" s="196"/>
      <c r="BR61" s="196"/>
      <c r="BS61" s="196"/>
      <c r="BT61" s="197"/>
      <c r="BU61" s="197"/>
      <c r="BV61" s="155"/>
      <c r="BW61" s="155"/>
      <c r="BX61" s="155"/>
      <c r="BY61" s="155"/>
      <c r="BZ61" s="155"/>
      <c r="CA61" s="155"/>
    </row>
    <row r="62" spans="1:79">
      <c r="A62" s="152" t="s">
        <v>108</v>
      </c>
      <c r="B62" s="152">
        <v>1</v>
      </c>
      <c r="C62" s="218">
        <v>6440000</v>
      </c>
      <c r="D62" s="152"/>
      <c r="E62" s="218"/>
      <c r="F62" s="152"/>
      <c r="G62" s="218"/>
      <c r="H62" s="152"/>
      <c r="I62" s="218"/>
      <c r="J62" s="152"/>
      <c r="K62" s="218"/>
      <c r="L62" s="152"/>
      <c r="M62" s="218"/>
      <c r="N62" s="152"/>
      <c r="O62" s="218"/>
      <c r="P62" s="152"/>
      <c r="Q62" s="218"/>
      <c r="R62" s="152"/>
      <c r="S62" s="218"/>
      <c r="T62" s="152"/>
      <c r="U62" s="218"/>
      <c r="V62" s="152"/>
      <c r="W62" s="218">
        <v>508421</v>
      </c>
      <c r="X62" s="152"/>
      <c r="Y62" s="218"/>
      <c r="Z62" s="152">
        <v>1</v>
      </c>
      <c r="AA62" s="160">
        <f t="shared" si="6"/>
        <v>6948421</v>
      </c>
      <c r="AB62" s="155"/>
      <c r="AC62" s="155"/>
      <c r="AD62" s="288"/>
      <c r="AE62" s="155"/>
      <c r="AF62" s="155"/>
      <c r="AG62" s="155"/>
      <c r="AH62" s="155"/>
      <c r="AI62" s="155"/>
      <c r="AJ62" s="155"/>
      <c r="AK62" s="155"/>
      <c r="AL62" s="155"/>
      <c r="AM62" s="155"/>
      <c r="AO62" s="152" t="s">
        <v>108</v>
      </c>
      <c r="AP62" s="152">
        <v>1</v>
      </c>
      <c r="AQ62" s="218">
        <v>6440000</v>
      </c>
      <c r="AR62" s="152"/>
      <c r="AS62" s="218"/>
      <c r="AT62" s="298">
        <v>1</v>
      </c>
      <c r="AU62" s="218"/>
      <c r="AV62" s="153">
        <v>1</v>
      </c>
      <c r="AW62" s="152"/>
      <c r="AX62" s="153">
        <v>1</v>
      </c>
      <c r="AY62" s="152"/>
      <c r="AZ62" s="153">
        <v>1</v>
      </c>
      <c r="BA62" s="152"/>
      <c r="BB62" s="153">
        <v>1</v>
      </c>
      <c r="BC62" s="153"/>
      <c r="BD62" s="153"/>
      <c r="BE62" s="153"/>
      <c r="BF62" s="153"/>
      <c r="BG62" s="153"/>
      <c r="BH62" s="153"/>
      <c r="BI62" s="153"/>
      <c r="BJ62" s="153"/>
      <c r="BK62" s="153"/>
      <c r="BL62" s="153"/>
      <c r="BM62" s="153"/>
      <c r="BN62" s="153">
        <v>1</v>
      </c>
      <c r="BO62" s="160">
        <f t="shared" si="7"/>
        <v>6440001</v>
      </c>
      <c r="BP62" s="196"/>
      <c r="BQ62" s="196"/>
      <c r="BR62" s="196"/>
      <c r="BS62" s="196"/>
      <c r="BT62" s="197"/>
      <c r="BU62" s="197"/>
      <c r="BV62" s="155"/>
      <c r="BW62" s="155"/>
      <c r="BX62" s="155"/>
      <c r="BY62" s="155"/>
      <c r="BZ62" s="155"/>
      <c r="CA62" s="155"/>
    </row>
    <row r="63" spans="1:79">
      <c r="A63" s="152" t="s">
        <v>109</v>
      </c>
      <c r="B63" s="152">
        <v>1</v>
      </c>
      <c r="C63" s="218">
        <v>6440000</v>
      </c>
      <c r="D63" s="152"/>
      <c r="E63" s="218"/>
      <c r="F63" s="152"/>
      <c r="G63" s="218"/>
      <c r="H63" s="152"/>
      <c r="I63" s="218"/>
      <c r="J63" s="152"/>
      <c r="K63" s="218"/>
      <c r="L63" s="152"/>
      <c r="M63" s="218"/>
      <c r="N63" s="152"/>
      <c r="O63" s="218"/>
      <c r="P63" s="152"/>
      <c r="Q63" s="218"/>
      <c r="R63" s="152"/>
      <c r="S63" s="218"/>
      <c r="T63" s="152"/>
      <c r="U63" s="218"/>
      <c r="V63" s="152"/>
      <c r="W63" s="218">
        <v>508421</v>
      </c>
      <c r="X63" s="152"/>
      <c r="Y63" s="218"/>
      <c r="Z63" s="152">
        <v>1</v>
      </c>
      <c r="AA63" s="160">
        <f t="shared" si="6"/>
        <v>6948421</v>
      </c>
      <c r="AB63" s="155"/>
      <c r="AC63" s="155"/>
      <c r="AD63" s="155"/>
      <c r="AE63" s="155"/>
      <c r="AF63" s="155"/>
      <c r="AG63" s="155"/>
      <c r="AH63" s="155"/>
      <c r="AI63" s="155"/>
      <c r="AJ63" s="155"/>
      <c r="AK63" s="155"/>
      <c r="AL63" s="155"/>
      <c r="AM63" s="155"/>
      <c r="AO63" s="152" t="s">
        <v>109</v>
      </c>
      <c r="AP63" s="152">
        <v>1</v>
      </c>
      <c r="AQ63" s="218">
        <v>6440000</v>
      </c>
      <c r="AR63" s="152"/>
      <c r="AS63" s="218"/>
      <c r="AT63" s="298"/>
      <c r="AU63" s="152"/>
      <c r="AV63" s="153">
        <v>1</v>
      </c>
      <c r="AW63" s="152"/>
      <c r="AX63" s="153">
        <v>1</v>
      </c>
      <c r="AY63" s="152"/>
      <c r="AZ63" s="153">
        <v>1</v>
      </c>
      <c r="BA63" s="152"/>
      <c r="BB63" s="153"/>
      <c r="BC63" s="153"/>
      <c r="BD63" s="153"/>
      <c r="BE63" s="153"/>
      <c r="BF63" s="153"/>
      <c r="BG63" s="153"/>
      <c r="BH63" s="153"/>
      <c r="BI63" s="153"/>
      <c r="BJ63" s="153"/>
      <c r="BK63" s="153"/>
      <c r="BL63" s="153"/>
      <c r="BM63" s="153"/>
      <c r="BN63" s="153">
        <v>1</v>
      </c>
      <c r="BO63" s="160">
        <f t="shared" si="7"/>
        <v>6440001</v>
      </c>
      <c r="BP63" s="196"/>
      <c r="BQ63" s="196"/>
      <c r="BR63" s="196"/>
      <c r="BS63" s="196"/>
      <c r="BT63" s="197"/>
      <c r="BU63" s="197"/>
      <c r="BV63" s="155"/>
      <c r="BW63" s="155"/>
      <c r="BX63" s="155"/>
      <c r="BY63" s="155"/>
      <c r="BZ63" s="155"/>
      <c r="CA63" s="155"/>
    </row>
    <row r="64" spans="1:79">
      <c r="A64" s="152" t="s">
        <v>110</v>
      </c>
      <c r="B64" s="152">
        <v>1</v>
      </c>
      <c r="C64" s="218">
        <v>6440000</v>
      </c>
      <c r="D64" s="152"/>
      <c r="E64" s="218"/>
      <c r="F64" s="152"/>
      <c r="G64" s="218"/>
      <c r="H64" s="152"/>
      <c r="I64" s="218"/>
      <c r="J64" s="152"/>
      <c r="K64" s="218"/>
      <c r="L64" s="152"/>
      <c r="M64" s="218"/>
      <c r="N64" s="152"/>
      <c r="O64" s="218"/>
      <c r="P64" s="152"/>
      <c r="Q64" s="218"/>
      <c r="R64" s="152"/>
      <c r="S64" s="218"/>
      <c r="T64" s="152"/>
      <c r="U64" s="218"/>
      <c r="V64" s="152"/>
      <c r="W64" s="218">
        <v>508421</v>
      </c>
      <c r="X64" s="152"/>
      <c r="Y64" s="218"/>
      <c r="Z64" s="152">
        <v>1</v>
      </c>
      <c r="AA64" s="160">
        <f t="shared" si="6"/>
        <v>6948421</v>
      </c>
      <c r="AB64" s="155"/>
      <c r="AC64" s="155"/>
      <c r="AD64" s="155"/>
      <c r="AE64" s="155"/>
      <c r="AF64" s="155"/>
      <c r="AG64" s="155"/>
      <c r="AH64" s="155"/>
      <c r="AI64" s="155"/>
      <c r="AJ64" s="155"/>
      <c r="AK64" s="155"/>
      <c r="AL64" s="155"/>
      <c r="AM64" s="155"/>
      <c r="AO64" s="152" t="s">
        <v>110</v>
      </c>
      <c r="AP64" s="152">
        <v>1</v>
      </c>
      <c r="AQ64" s="218">
        <v>6440000</v>
      </c>
      <c r="AR64" s="152"/>
      <c r="AS64" s="218"/>
      <c r="AT64" s="298"/>
      <c r="AU64" s="152"/>
      <c r="AV64" s="153">
        <v>1</v>
      </c>
      <c r="AW64" s="152"/>
      <c r="AX64" s="153"/>
      <c r="AY64" s="152"/>
      <c r="AZ64" s="153">
        <v>1</v>
      </c>
      <c r="BA64" s="152"/>
      <c r="BB64" s="153"/>
      <c r="BC64" s="153"/>
      <c r="BD64" s="153"/>
      <c r="BE64" s="153"/>
      <c r="BF64" s="153"/>
      <c r="BG64" s="153"/>
      <c r="BH64" s="153"/>
      <c r="BI64" s="153"/>
      <c r="BJ64" s="153"/>
      <c r="BK64" s="153"/>
      <c r="BL64" s="153"/>
      <c r="BM64" s="153"/>
      <c r="BN64" s="153">
        <v>1</v>
      </c>
      <c r="BO64" s="160">
        <f t="shared" si="7"/>
        <v>6440001</v>
      </c>
      <c r="BP64" s="196"/>
      <c r="BQ64" s="196"/>
      <c r="BR64" s="196"/>
      <c r="BS64" s="196"/>
      <c r="BT64" s="197"/>
      <c r="BU64" s="197"/>
      <c r="BV64" s="155"/>
      <c r="BW64" s="155"/>
      <c r="BX64" s="155"/>
      <c r="BY64" s="155"/>
      <c r="BZ64" s="155"/>
      <c r="CA64" s="155"/>
    </row>
    <row r="65" spans="1:79">
      <c r="A65" s="152" t="s">
        <v>111</v>
      </c>
      <c r="B65" s="152">
        <v>1</v>
      </c>
      <c r="C65" s="218">
        <v>6440000</v>
      </c>
      <c r="D65" s="152"/>
      <c r="E65" s="218"/>
      <c r="F65" s="152"/>
      <c r="G65" s="218"/>
      <c r="H65" s="152"/>
      <c r="I65" s="218"/>
      <c r="J65" s="152"/>
      <c r="K65" s="218"/>
      <c r="L65" s="152"/>
      <c r="M65" s="218"/>
      <c r="N65" s="152"/>
      <c r="O65" s="218"/>
      <c r="P65" s="152"/>
      <c r="Q65" s="218"/>
      <c r="R65" s="152"/>
      <c r="S65" s="218"/>
      <c r="T65" s="152"/>
      <c r="U65" s="218"/>
      <c r="V65" s="152"/>
      <c r="W65" s="218">
        <v>508421</v>
      </c>
      <c r="X65" s="152"/>
      <c r="Y65" s="218"/>
      <c r="Z65" s="152">
        <v>1</v>
      </c>
      <c r="AA65" s="160">
        <f t="shared" si="6"/>
        <v>6948421</v>
      </c>
      <c r="AB65" s="155"/>
      <c r="AC65" s="155"/>
      <c r="AD65" s="155"/>
      <c r="AE65" s="155"/>
      <c r="AF65" s="155"/>
      <c r="AG65" s="155"/>
      <c r="AH65" s="155"/>
      <c r="AI65" s="155"/>
      <c r="AJ65" s="155"/>
      <c r="AK65" s="155"/>
      <c r="AL65" s="155"/>
      <c r="AM65" s="155"/>
      <c r="AO65" s="152" t="s">
        <v>111</v>
      </c>
      <c r="AP65" s="152">
        <v>1</v>
      </c>
      <c r="AQ65" s="218">
        <v>6440000</v>
      </c>
      <c r="AR65" s="152"/>
      <c r="AS65" s="218"/>
      <c r="AT65" s="298">
        <v>1</v>
      </c>
      <c r="AU65" s="218"/>
      <c r="AV65" s="153">
        <v>1</v>
      </c>
      <c r="AW65" s="152"/>
      <c r="AX65" s="153"/>
      <c r="AY65" s="152"/>
      <c r="AZ65" s="153">
        <v>1</v>
      </c>
      <c r="BA65" s="152"/>
      <c r="BB65" s="153"/>
      <c r="BC65" s="153"/>
      <c r="BD65" s="153"/>
      <c r="BE65" s="153"/>
      <c r="BF65" s="153"/>
      <c r="BG65" s="153"/>
      <c r="BH65" s="153"/>
      <c r="BI65" s="153"/>
      <c r="BJ65" s="153"/>
      <c r="BK65" s="153"/>
      <c r="BL65" s="153"/>
      <c r="BM65" s="153"/>
      <c r="BN65" s="153">
        <v>1</v>
      </c>
      <c r="BO65" s="160">
        <f t="shared" si="7"/>
        <v>6440001</v>
      </c>
      <c r="BP65" s="196"/>
      <c r="BQ65" s="196"/>
      <c r="BR65" s="196"/>
      <c r="BS65" s="196"/>
      <c r="BT65" s="197"/>
      <c r="BU65" s="197"/>
      <c r="BV65" s="155"/>
      <c r="BW65" s="155"/>
      <c r="BX65" s="155"/>
      <c r="BY65" s="155"/>
      <c r="BZ65" s="155"/>
      <c r="CA65" s="155"/>
    </row>
    <row r="66" spans="1:79" ht="28.5" customHeight="1">
      <c r="A66" s="152" t="s">
        <v>112</v>
      </c>
      <c r="B66" s="152">
        <v>1</v>
      </c>
      <c r="C66" s="218">
        <v>6440000</v>
      </c>
      <c r="D66" s="152"/>
      <c r="E66" s="218"/>
      <c r="F66" s="152"/>
      <c r="G66" s="218"/>
      <c r="H66" s="152"/>
      <c r="I66" s="218"/>
      <c r="J66" s="152"/>
      <c r="K66" s="218"/>
      <c r="L66" s="152"/>
      <c r="M66" s="218"/>
      <c r="N66" s="152"/>
      <c r="O66" s="218"/>
      <c r="P66" s="152"/>
      <c r="Q66" s="218"/>
      <c r="R66" s="152"/>
      <c r="S66" s="218"/>
      <c r="T66" s="152"/>
      <c r="U66" s="218"/>
      <c r="V66" s="152"/>
      <c r="W66" s="218">
        <v>508421</v>
      </c>
      <c r="X66" s="152"/>
      <c r="Y66" s="218"/>
      <c r="Z66" s="152">
        <v>1</v>
      </c>
      <c r="AA66" s="160">
        <f t="shared" si="6"/>
        <v>6948421</v>
      </c>
      <c r="AB66" s="155"/>
      <c r="AC66" s="155"/>
      <c r="AD66" s="155"/>
      <c r="AE66" s="155"/>
      <c r="AF66" s="155"/>
      <c r="AG66" s="155"/>
      <c r="AH66" s="155"/>
      <c r="AI66" s="155"/>
      <c r="AJ66" s="155"/>
      <c r="AK66" s="155"/>
      <c r="AL66" s="155"/>
      <c r="AM66" s="155"/>
      <c r="AO66" s="152" t="s">
        <v>112</v>
      </c>
      <c r="AP66" s="152">
        <v>1</v>
      </c>
      <c r="AQ66" s="218">
        <v>6440000</v>
      </c>
      <c r="AR66" s="152"/>
      <c r="AS66" s="218"/>
      <c r="AT66" s="298">
        <v>1</v>
      </c>
      <c r="AU66" s="218"/>
      <c r="AV66" s="153">
        <v>1</v>
      </c>
      <c r="AW66" s="152"/>
      <c r="AX66" s="153">
        <v>1</v>
      </c>
      <c r="AY66" s="152"/>
      <c r="AZ66" s="153">
        <v>1</v>
      </c>
      <c r="BA66" s="152"/>
      <c r="BB66" s="153"/>
      <c r="BC66" s="153"/>
      <c r="BD66" s="153"/>
      <c r="BE66" s="153"/>
      <c r="BF66" s="153"/>
      <c r="BG66" s="153"/>
      <c r="BH66" s="153"/>
      <c r="BI66" s="153"/>
      <c r="BJ66" s="153"/>
      <c r="BK66" s="153"/>
      <c r="BL66" s="153"/>
      <c r="BM66" s="153"/>
      <c r="BN66" s="153">
        <v>1</v>
      </c>
      <c r="BO66" s="160">
        <f t="shared" si="7"/>
        <v>6440001</v>
      </c>
      <c r="BP66" s="196"/>
      <c r="BQ66" s="196"/>
      <c r="BR66" s="196"/>
      <c r="BS66" s="196"/>
      <c r="BT66" s="197"/>
      <c r="BU66" s="197"/>
      <c r="BV66" s="155"/>
      <c r="BW66" s="155"/>
      <c r="BX66" s="155"/>
      <c r="BY66" s="155"/>
      <c r="BZ66" s="155"/>
      <c r="CA66" s="155"/>
    </row>
    <row r="67" spans="1:79">
      <c r="A67" s="152" t="s">
        <v>113</v>
      </c>
      <c r="B67" s="152">
        <v>1</v>
      </c>
      <c r="C67" s="218">
        <v>6440000</v>
      </c>
      <c r="D67" s="152"/>
      <c r="E67" s="218"/>
      <c r="F67" s="152"/>
      <c r="G67" s="218"/>
      <c r="H67" s="152"/>
      <c r="I67" s="218"/>
      <c r="J67" s="152"/>
      <c r="K67" s="218"/>
      <c r="L67" s="152"/>
      <c r="M67" s="218"/>
      <c r="N67" s="152"/>
      <c r="O67" s="218"/>
      <c r="P67" s="152"/>
      <c r="Q67" s="218"/>
      <c r="R67" s="152"/>
      <c r="S67" s="218"/>
      <c r="T67" s="152"/>
      <c r="U67" s="218"/>
      <c r="V67" s="152"/>
      <c r="W67" s="218">
        <v>508422</v>
      </c>
      <c r="X67" s="152"/>
      <c r="Y67" s="218"/>
      <c r="Z67" s="152">
        <v>1</v>
      </c>
      <c r="AA67" s="160">
        <f t="shared" si="6"/>
        <v>6948422</v>
      </c>
      <c r="AB67" s="155"/>
      <c r="AC67" s="155"/>
      <c r="AD67" s="155"/>
      <c r="AE67" s="155"/>
      <c r="AF67" s="155"/>
      <c r="AG67" s="155"/>
      <c r="AH67" s="155"/>
      <c r="AI67" s="155"/>
      <c r="AJ67" s="155"/>
      <c r="AK67" s="155"/>
      <c r="AL67" s="155"/>
      <c r="AM67" s="155"/>
      <c r="AO67" s="152" t="s">
        <v>113</v>
      </c>
      <c r="AP67" s="152">
        <v>1</v>
      </c>
      <c r="AQ67" s="218">
        <v>6440000</v>
      </c>
      <c r="AR67" s="152"/>
      <c r="AS67" s="218"/>
      <c r="AT67" s="298"/>
      <c r="AU67" s="152"/>
      <c r="AV67" s="153">
        <v>1</v>
      </c>
      <c r="AW67" s="152"/>
      <c r="AX67" s="153"/>
      <c r="AY67" s="152"/>
      <c r="AZ67" s="153">
        <v>1</v>
      </c>
      <c r="BA67" s="152"/>
      <c r="BB67" s="153">
        <v>1</v>
      </c>
      <c r="BC67" s="153"/>
      <c r="BD67" s="153"/>
      <c r="BE67" s="153"/>
      <c r="BF67" s="153"/>
      <c r="BG67" s="153"/>
      <c r="BH67" s="153"/>
      <c r="BI67" s="153"/>
      <c r="BJ67" s="153"/>
      <c r="BK67" s="153"/>
      <c r="BL67" s="153"/>
      <c r="BM67" s="153"/>
      <c r="BN67" s="153">
        <v>1</v>
      </c>
      <c r="BO67" s="160">
        <f t="shared" si="7"/>
        <v>6440001</v>
      </c>
      <c r="BP67" s="196"/>
      <c r="BQ67" s="196"/>
      <c r="BR67" s="196"/>
      <c r="BS67" s="196"/>
      <c r="BT67" s="197"/>
      <c r="BU67" s="197"/>
      <c r="BV67" s="155"/>
      <c r="BW67" s="155"/>
      <c r="BX67" s="155"/>
      <c r="BY67" s="155"/>
      <c r="BZ67" s="155"/>
      <c r="CA67" s="155"/>
    </row>
    <row r="68" spans="1:79" ht="15" customHeight="1">
      <c r="A68" s="157" t="s">
        <v>114</v>
      </c>
      <c r="B68" s="154">
        <f t="shared" ref="B68:AM68" si="8">SUM(B47:B67)</f>
        <v>19</v>
      </c>
      <c r="C68" s="154">
        <f t="shared" si="8"/>
        <v>122360000</v>
      </c>
      <c r="D68" s="154">
        <f t="shared" si="8"/>
        <v>0</v>
      </c>
      <c r="E68" s="160">
        <f t="shared" si="8"/>
        <v>0</v>
      </c>
      <c r="F68" s="154">
        <f t="shared" si="8"/>
        <v>0</v>
      </c>
      <c r="G68" s="160">
        <f t="shared" si="8"/>
        <v>0</v>
      </c>
      <c r="H68" s="154">
        <f t="shared" si="8"/>
        <v>0</v>
      </c>
      <c r="I68" s="160">
        <f t="shared" si="8"/>
        <v>0</v>
      </c>
      <c r="J68" s="154">
        <f t="shared" si="8"/>
        <v>0</v>
      </c>
      <c r="K68" s="160">
        <f t="shared" si="8"/>
        <v>0</v>
      </c>
      <c r="L68" s="154">
        <f t="shared" si="8"/>
        <v>0</v>
      </c>
      <c r="M68" s="160">
        <f t="shared" si="8"/>
        <v>0</v>
      </c>
      <c r="N68" s="154">
        <f t="shared" si="8"/>
        <v>0</v>
      </c>
      <c r="O68" s="160">
        <f t="shared" si="8"/>
        <v>0</v>
      </c>
      <c r="P68" s="154">
        <f t="shared" si="8"/>
        <v>0</v>
      </c>
      <c r="Q68" s="160">
        <f t="shared" si="8"/>
        <v>0</v>
      </c>
      <c r="R68" s="154">
        <f t="shared" si="8"/>
        <v>0</v>
      </c>
      <c r="S68" s="160">
        <f t="shared" si="8"/>
        <v>0</v>
      </c>
      <c r="T68" s="154">
        <f t="shared" si="8"/>
        <v>0</v>
      </c>
      <c r="U68" s="160">
        <f t="shared" si="8"/>
        <v>0</v>
      </c>
      <c r="V68" s="154">
        <f t="shared" si="8"/>
        <v>0</v>
      </c>
      <c r="W68" s="160">
        <f t="shared" si="8"/>
        <v>9660000</v>
      </c>
      <c r="X68" s="154">
        <f t="shared" si="8"/>
        <v>0</v>
      </c>
      <c r="Y68" s="160">
        <f t="shared" si="8"/>
        <v>0</v>
      </c>
      <c r="Z68" s="154">
        <f t="shared" si="8"/>
        <v>19</v>
      </c>
      <c r="AA68" s="160">
        <f t="shared" si="8"/>
        <v>132020000</v>
      </c>
      <c r="AB68" s="154">
        <f t="shared" si="8"/>
        <v>0</v>
      </c>
      <c r="AC68" s="154">
        <f t="shared" si="8"/>
        <v>0</v>
      </c>
      <c r="AD68" s="154">
        <f t="shared" si="8"/>
        <v>0</v>
      </c>
      <c r="AE68" s="154">
        <f t="shared" si="8"/>
        <v>0</v>
      </c>
      <c r="AF68" s="154">
        <f t="shared" si="8"/>
        <v>0</v>
      </c>
      <c r="AG68" s="154">
        <f t="shared" si="8"/>
        <v>0</v>
      </c>
      <c r="AH68" s="154">
        <f t="shared" si="8"/>
        <v>0</v>
      </c>
      <c r="AI68" s="154">
        <f t="shared" si="8"/>
        <v>0</v>
      </c>
      <c r="AJ68" s="154">
        <f t="shared" si="8"/>
        <v>0</v>
      </c>
      <c r="AK68" s="154">
        <f t="shared" si="8"/>
        <v>0</v>
      </c>
      <c r="AL68" s="154">
        <f t="shared" si="8"/>
        <v>0</v>
      </c>
      <c r="AM68" s="154">
        <f t="shared" si="8"/>
        <v>0</v>
      </c>
      <c r="AO68" s="157" t="s">
        <v>114</v>
      </c>
      <c r="AP68" s="154">
        <f t="shared" ref="AP68:BB68" si="9">SUM(AP47:AP67)</f>
        <v>19</v>
      </c>
      <c r="AQ68" s="154">
        <f t="shared" si="9"/>
        <v>122360000</v>
      </c>
      <c r="AR68" s="154">
        <f t="shared" si="9"/>
        <v>1</v>
      </c>
      <c r="AS68" s="160">
        <f t="shared" si="9"/>
        <v>0</v>
      </c>
      <c r="AT68" s="154">
        <f t="shared" si="9"/>
        <v>11</v>
      </c>
      <c r="AU68" s="160">
        <f t="shared" si="9"/>
        <v>0</v>
      </c>
      <c r="AV68" s="154">
        <f t="shared" si="9"/>
        <v>11</v>
      </c>
      <c r="AW68" s="154">
        <f t="shared" si="9"/>
        <v>0</v>
      </c>
      <c r="AX68" s="154">
        <f t="shared" si="9"/>
        <v>9</v>
      </c>
      <c r="AY68" s="154">
        <f t="shared" si="9"/>
        <v>0</v>
      </c>
      <c r="AZ68" s="154">
        <f t="shared" si="9"/>
        <v>16</v>
      </c>
      <c r="BA68" s="154">
        <f t="shared" si="9"/>
        <v>0</v>
      </c>
      <c r="BB68" s="154">
        <f t="shared" si="9"/>
        <v>9</v>
      </c>
      <c r="BC68" s="154">
        <f>SUM(BC47:BC67)</f>
        <v>0</v>
      </c>
      <c r="BD68" s="154">
        <f t="shared" ref="BD68:CA68" si="10">SUM(BD47:BD67)</f>
        <v>0</v>
      </c>
      <c r="BE68" s="154">
        <f t="shared" si="10"/>
        <v>0</v>
      </c>
      <c r="BF68" s="154">
        <f t="shared" si="10"/>
        <v>0</v>
      </c>
      <c r="BG68" s="154">
        <f t="shared" si="10"/>
        <v>0</v>
      </c>
      <c r="BH68" s="154">
        <f t="shared" si="10"/>
        <v>0</v>
      </c>
      <c r="BI68" s="154">
        <f t="shared" si="10"/>
        <v>0</v>
      </c>
      <c r="BJ68" s="154">
        <f t="shared" si="10"/>
        <v>0</v>
      </c>
      <c r="BK68" s="154">
        <f t="shared" si="10"/>
        <v>0</v>
      </c>
      <c r="BL68" s="154">
        <f t="shared" si="10"/>
        <v>0</v>
      </c>
      <c r="BM68" s="154">
        <f t="shared" si="10"/>
        <v>0</v>
      </c>
      <c r="BN68" s="154">
        <f>SUM(BN47:BN67)</f>
        <v>19</v>
      </c>
      <c r="BO68" s="161">
        <f t="shared" si="10"/>
        <v>122360019</v>
      </c>
      <c r="BP68" s="154">
        <f t="shared" si="10"/>
        <v>0</v>
      </c>
      <c r="BQ68" s="154">
        <f t="shared" si="10"/>
        <v>0</v>
      </c>
      <c r="BR68" s="154">
        <f t="shared" si="10"/>
        <v>0</v>
      </c>
      <c r="BS68" s="154">
        <f t="shared" si="10"/>
        <v>0</v>
      </c>
      <c r="BT68" s="154">
        <f t="shared" si="10"/>
        <v>0</v>
      </c>
      <c r="BU68" s="154">
        <f t="shared" si="10"/>
        <v>0</v>
      </c>
      <c r="BV68" s="154">
        <f>SUM(BV47:BV67)</f>
        <v>0</v>
      </c>
      <c r="BW68" s="154">
        <f t="shared" si="10"/>
        <v>0</v>
      </c>
      <c r="BX68" s="154">
        <f t="shared" si="10"/>
        <v>0</v>
      </c>
      <c r="BY68" s="154">
        <f t="shared" si="10"/>
        <v>0</v>
      </c>
      <c r="BZ68" s="154">
        <f t="shared" si="10"/>
        <v>0</v>
      </c>
      <c r="CA68" s="154">
        <f t="shared" si="10"/>
        <v>0</v>
      </c>
    </row>
    <row r="70" spans="1:79" ht="30">
      <c r="A70" s="158" t="s">
        <v>290</v>
      </c>
      <c r="B70" s="818"/>
      <c r="C70" s="818"/>
      <c r="D70" s="818"/>
      <c r="E70" s="818"/>
      <c r="F70" s="818"/>
      <c r="G70" s="818"/>
      <c r="H70" s="818"/>
      <c r="I70" s="818"/>
      <c r="J70" s="818"/>
      <c r="K70" s="818"/>
      <c r="L70" s="818"/>
      <c r="M70" s="818"/>
      <c r="N70" s="818"/>
      <c r="O70" s="818"/>
      <c r="P70" s="818"/>
      <c r="Q70" s="818"/>
      <c r="R70" s="818"/>
      <c r="S70" s="818"/>
      <c r="T70" s="818"/>
      <c r="U70" s="818"/>
      <c r="V70" s="818"/>
      <c r="W70" s="818"/>
      <c r="X70" s="818"/>
      <c r="Y70" s="818"/>
      <c r="Z70" s="818"/>
      <c r="AA70" s="818"/>
      <c r="AB70" s="818"/>
      <c r="AC70" s="818"/>
      <c r="AD70" s="818"/>
      <c r="AE70" s="818"/>
      <c r="AF70" s="818"/>
      <c r="AG70" s="818"/>
      <c r="AH70" s="818"/>
      <c r="AI70" s="818"/>
      <c r="AJ70" s="818"/>
      <c r="AK70" s="818"/>
      <c r="AL70" s="818"/>
      <c r="AM70" s="818"/>
      <c r="AN70" s="818"/>
      <c r="AO70" s="818"/>
      <c r="AP70" s="818"/>
      <c r="AQ70" s="818"/>
      <c r="AR70" s="818"/>
      <c r="AS70" s="818"/>
      <c r="AT70" s="818"/>
      <c r="AU70" s="818"/>
      <c r="AV70" s="818"/>
      <c r="AW70" s="818"/>
      <c r="AX70" s="818"/>
      <c r="AY70" s="818"/>
      <c r="AZ70" s="818"/>
      <c r="BA70" s="818"/>
      <c r="BB70" s="818"/>
      <c r="BC70" s="818"/>
      <c r="BD70" s="818"/>
      <c r="BE70" s="818"/>
      <c r="BF70" s="818"/>
      <c r="BG70" s="818"/>
      <c r="BH70" s="818"/>
      <c r="BI70" s="818"/>
      <c r="BJ70" s="818"/>
      <c r="BK70" s="818"/>
      <c r="BL70" s="818"/>
      <c r="BM70" s="818"/>
      <c r="BN70" s="818"/>
      <c r="BO70" s="818"/>
      <c r="BP70" s="818"/>
      <c r="BQ70" s="818"/>
      <c r="BR70" s="818"/>
      <c r="BS70" s="818"/>
      <c r="BT70" s="818"/>
      <c r="BU70" s="818"/>
      <c r="BV70" s="818"/>
      <c r="BW70" s="818"/>
      <c r="BX70" s="818"/>
      <c r="BY70" s="818"/>
      <c r="BZ70" s="818"/>
      <c r="CA70" s="818"/>
    </row>
    <row r="71" spans="1:79" ht="30">
      <c r="A71" s="159" t="s">
        <v>177</v>
      </c>
      <c r="B71" s="815" t="s">
        <v>430</v>
      </c>
      <c r="C71" s="816"/>
      <c r="D71" s="816"/>
      <c r="E71" s="816"/>
      <c r="F71" s="816"/>
      <c r="G71" s="816"/>
      <c r="H71" s="816"/>
      <c r="I71" s="816"/>
      <c r="J71" s="816"/>
      <c r="K71" s="816"/>
      <c r="L71" s="816"/>
      <c r="M71" s="816"/>
      <c r="N71" s="816"/>
      <c r="O71" s="816"/>
      <c r="P71" s="816"/>
      <c r="Q71" s="816"/>
      <c r="R71" s="816"/>
      <c r="S71" s="816"/>
      <c r="T71" s="816"/>
      <c r="U71" s="816"/>
      <c r="V71" s="816"/>
      <c r="W71" s="816"/>
      <c r="X71" s="816"/>
      <c r="Y71" s="816"/>
      <c r="Z71" s="816"/>
      <c r="AA71" s="816"/>
      <c r="AB71" s="816"/>
      <c r="AC71" s="816"/>
      <c r="AD71" s="816"/>
      <c r="AE71" s="816"/>
      <c r="AF71" s="816"/>
      <c r="AG71" s="816"/>
      <c r="AH71" s="816"/>
      <c r="AI71" s="816"/>
      <c r="AJ71" s="816"/>
      <c r="AK71" s="816"/>
      <c r="AL71" s="816"/>
      <c r="AM71" s="816"/>
      <c r="AN71" s="816"/>
      <c r="AO71" s="816"/>
      <c r="AP71" s="816"/>
      <c r="AQ71" s="816"/>
      <c r="AR71" s="816"/>
      <c r="AS71" s="816"/>
      <c r="AT71" s="816"/>
      <c r="AU71" s="816"/>
      <c r="AV71" s="816"/>
      <c r="AW71" s="816"/>
      <c r="AX71" s="816"/>
      <c r="AY71" s="816"/>
      <c r="AZ71" s="816"/>
      <c r="BA71" s="816"/>
      <c r="BB71" s="816"/>
      <c r="BC71" s="816"/>
      <c r="BD71" s="816"/>
      <c r="BE71" s="816"/>
      <c r="BF71" s="816"/>
      <c r="BG71" s="816"/>
      <c r="BH71" s="816"/>
      <c r="BI71" s="816"/>
      <c r="BJ71" s="816"/>
      <c r="BK71" s="816"/>
      <c r="BL71" s="816"/>
      <c r="BM71" s="816"/>
      <c r="BN71" s="816"/>
      <c r="BO71" s="816"/>
      <c r="BP71" s="816"/>
      <c r="BQ71" s="816"/>
      <c r="BR71" s="816"/>
      <c r="BS71" s="816"/>
      <c r="BT71" s="816"/>
      <c r="BU71" s="816"/>
      <c r="BV71" s="816"/>
      <c r="BW71" s="816"/>
      <c r="BX71" s="816"/>
      <c r="BY71" s="816"/>
      <c r="BZ71" s="816"/>
      <c r="CA71" s="817"/>
    </row>
    <row r="72" spans="1:79">
      <c r="A72" s="149"/>
      <c r="B72" s="149"/>
      <c r="C72" s="149"/>
      <c r="D72" s="149"/>
      <c r="E72" s="149"/>
      <c r="F72" s="149"/>
      <c r="G72" s="149"/>
      <c r="H72" s="149"/>
      <c r="I72" s="149"/>
      <c r="J72" s="149"/>
      <c r="K72" s="149"/>
      <c r="L72" s="149"/>
      <c r="M72" s="149"/>
      <c r="N72" s="149"/>
      <c r="O72" s="150"/>
      <c r="P72" s="150"/>
      <c r="Q72" s="150"/>
      <c r="R72" s="150"/>
      <c r="S72" s="150"/>
      <c r="T72" s="150"/>
      <c r="U72" s="150"/>
      <c r="V72" s="150"/>
      <c r="W72" s="150"/>
      <c r="X72" s="150"/>
      <c r="Y72" s="150"/>
      <c r="Z72" s="150"/>
      <c r="AA72" s="150"/>
      <c r="AB72" s="150"/>
      <c r="AC72" s="150"/>
      <c r="AD72" s="150"/>
      <c r="AE72" s="150"/>
      <c r="AF72" s="150"/>
      <c r="AG72" s="150"/>
      <c r="AH72" s="150"/>
      <c r="AI72" s="150"/>
      <c r="AJ72" s="150"/>
      <c r="AK72" s="150"/>
      <c r="AL72" s="150"/>
      <c r="AM72" s="150"/>
      <c r="AO72" s="149"/>
      <c r="AP72" s="150"/>
      <c r="AQ72" s="150"/>
      <c r="AR72" s="150"/>
      <c r="AS72" s="150"/>
      <c r="AT72" s="150"/>
      <c r="AU72" s="150"/>
      <c r="AV72" s="150"/>
      <c r="AW72" s="150"/>
      <c r="AX72" s="150"/>
      <c r="AY72" s="150"/>
      <c r="AZ72" s="150"/>
      <c r="BA72" s="150"/>
    </row>
    <row r="73" spans="1:79">
      <c r="A73" s="808" t="s">
        <v>91</v>
      </c>
      <c r="B73" s="805" t="s">
        <v>39</v>
      </c>
      <c r="C73" s="807"/>
      <c r="D73" s="805" t="s">
        <v>40</v>
      </c>
      <c r="E73" s="807"/>
      <c r="F73" s="805" t="s">
        <v>41</v>
      </c>
      <c r="G73" s="807"/>
      <c r="H73" s="805" t="s">
        <v>42</v>
      </c>
      <c r="I73" s="807"/>
      <c r="J73" s="805" t="s">
        <v>43</v>
      </c>
      <c r="K73" s="807"/>
      <c r="L73" s="805" t="s">
        <v>44</v>
      </c>
      <c r="M73" s="807"/>
      <c r="N73" s="805" t="s">
        <v>45</v>
      </c>
      <c r="O73" s="807"/>
      <c r="P73" s="805" t="s">
        <v>46</v>
      </c>
      <c r="Q73" s="807"/>
      <c r="R73" s="805" t="s">
        <v>47</v>
      </c>
      <c r="S73" s="807"/>
      <c r="T73" s="805" t="s">
        <v>48</v>
      </c>
      <c r="U73" s="807"/>
      <c r="V73" s="805" t="s">
        <v>49</v>
      </c>
      <c r="W73" s="807"/>
      <c r="X73" s="805" t="s">
        <v>50</v>
      </c>
      <c r="Y73" s="807"/>
      <c r="Z73" s="805" t="s">
        <v>92</v>
      </c>
      <c r="AA73" s="807"/>
      <c r="AB73" s="805" t="s">
        <v>289</v>
      </c>
      <c r="AC73" s="806"/>
      <c r="AD73" s="806"/>
      <c r="AE73" s="806"/>
      <c r="AF73" s="806"/>
      <c r="AG73" s="807"/>
      <c r="AH73" s="805" t="s">
        <v>288</v>
      </c>
      <c r="AI73" s="806"/>
      <c r="AJ73" s="806"/>
      <c r="AK73" s="806"/>
      <c r="AL73" s="806"/>
      <c r="AM73" s="807"/>
      <c r="AO73" s="808" t="s">
        <v>91</v>
      </c>
      <c r="AP73" s="805" t="s">
        <v>39</v>
      </c>
      <c r="AQ73" s="807"/>
      <c r="AR73" s="805" t="s">
        <v>40</v>
      </c>
      <c r="AS73" s="807"/>
      <c r="AT73" s="805" t="s">
        <v>41</v>
      </c>
      <c r="AU73" s="807"/>
      <c r="AV73" s="805" t="s">
        <v>42</v>
      </c>
      <c r="AW73" s="807"/>
      <c r="AX73" s="805" t="s">
        <v>43</v>
      </c>
      <c r="AY73" s="807"/>
      <c r="AZ73" s="805" t="s">
        <v>44</v>
      </c>
      <c r="BA73" s="807"/>
      <c r="BB73" s="805" t="s">
        <v>45</v>
      </c>
      <c r="BC73" s="807"/>
      <c r="BD73" s="805" t="s">
        <v>46</v>
      </c>
      <c r="BE73" s="807"/>
      <c r="BF73" s="805" t="s">
        <v>47</v>
      </c>
      <c r="BG73" s="807"/>
      <c r="BH73" s="805" t="s">
        <v>48</v>
      </c>
      <c r="BI73" s="807"/>
      <c r="BJ73" s="805" t="s">
        <v>49</v>
      </c>
      <c r="BK73" s="807"/>
      <c r="BL73" s="805" t="s">
        <v>50</v>
      </c>
      <c r="BM73" s="807"/>
      <c r="BN73" s="805" t="s">
        <v>92</v>
      </c>
      <c r="BO73" s="807"/>
      <c r="BP73" s="805" t="s">
        <v>289</v>
      </c>
      <c r="BQ73" s="806"/>
      <c r="BR73" s="806"/>
      <c r="BS73" s="806"/>
      <c r="BT73" s="806"/>
      <c r="BU73" s="807"/>
      <c r="BV73" s="805" t="s">
        <v>288</v>
      </c>
      <c r="BW73" s="806"/>
      <c r="BX73" s="806"/>
      <c r="BY73" s="806"/>
      <c r="BZ73" s="806"/>
      <c r="CA73" s="807"/>
    </row>
    <row r="74" spans="1:79" ht="45">
      <c r="A74" s="809"/>
      <c r="B74" s="229" t="s">
        <v>375</v>
      </c>
      <c r="C74" s="229" t="s">
        <v>376</v>
      </c>
      <c r="D74" s="229" t="s">
        <v>375</v>
      </c>
      <c r="E74" s="229" t="s">
        <v>376</v>
      </c>
      <c r="F74" s="229" t="s">
        <v>375</v>
      </c>
      <c r="G74" s="229" t="s">
        <v>376</v>
      </c>
      <c r="H74" s="229" t="s">
        <v>375</v>
      </c>
      <c r="I74" s="229" t="s">
        <v>376</v>
      </c>
      <c r="J74" s="229" t="s">
        <v>375</v>
      </c>
      <c r="K74" s="229" t="s">
        <v>376</v>
      </c>
      <c r="L74" s="229" t="s">
        <v>375</v>
      </c>
      <c r="M74" s="229" t="s">
        <v>376</v>
      </c>
      <c r="N74" s="229" t="s">
        <v>375</v>
      </c>
      <c r="O74" s="229" t="s">
        <v>376</v>
      </c>
      <c r="P74" s="229" t="s">
        <v>375</v>
      </c>
      <c r="Q74" s="229" t="s">
        <v>376</v>
      </c>
      <c r="R74" s="229" t="s">
        <v>375</v>
      </c>
      <c r="S74" s="229" t="s">
        <v>376</v>
      </c>
      <c r="T74" s="229" t="s">
        <v>375</v>
      </c>
      <c r="U74" s="229" t="s">
        <v>376</v>
      </c>
      <c r="V74" s="229" t="s">
        <v>375</v>
      </c>
      <c r="W74" s="229" t="s">
        <v>376</v>
      </c>
      <c r="X74" s="229" t="s">
        <v>375</v>
      </c>
      <c r="Y74" s="229" t="s">
        <v>376</v>
      </c>
      <c r="Z74" s="229" t="s">
        <v>375</v>
      </c>
      <c r="AA74" s="229" t="s">
        <v>376</v>
      </c>
      <c r="AB74" s="194" t="s">
        <v>396</v>
      </c>
      <c r="AC74" s="194" t="s">
        <v>397</v>
      </c>
      <c r="AD74" s="194" t="s">
        <v>398</v>
      </c>
      <c r="AE74" s="194" t="s">
        <v>306</v>
      </c>
      <c r="AF74" s="195" t="s">
        <v>399</v>
      </c>
      <c r="AG74" s="194" t="s">
        <v>305</v>
      </c>
      <c r="AH74" s="229" t="s">
        <v>390</v>
      </c>
      <c r="AI74" s="151" t="s">
        <v>391</v>
      </c>
      <c r="AJ74" s="229" t="s">
        <v>392</v>
      </c>
      <c r="AK74" s="229" t="s">
        <v>393</v>
      </c>
      <c r="AL74" s="229" t="s">
        <v>394</v>
      </c>
      <c r="AM74" s="229" t="s">
        <v>395</v>
      </c>
      <c r="AO74" s="809"/>
      <c r="AP74" s="229" t="s">
        <v>375</v>
      </c>
      <c r="AQ74" s="229" t="s">
        <v>376</v>
      </c>
      <c r="AR74" s="229" t="s">
        <v>375</v>
      </c>
      <c r="AS74" s="229" t="s">
        <v>376</v>
      </c>
      <c r="AT74" s="229" t="s">
        <v>375</v>
      </c>
      <c r="AU74" s="229" t="s">
        <v>376</v>
      </c>
      <c r="AV74" s="294" t="s">
        <v>375</v>
      </c>
      <c r="AW74" s="229" t="s">
        <v>376</v>
      </c>
      <c r="AX74" s="305" t="s">
        <v>375</v>
      </c>
      <c r="AY74" s="308" t="s">
        <v>376</v>
      </c>
      <c r="AZ74" s="229" t="s">
        <v>375</v>
      </c>
      <c r="BA74" s="229" t="s">
        <v>376</v>
      </c>
      <c r="BB74" s="229" t="s">
        <v>375</v>
      </c>
      <c r="BC74" s="229" t="s">
        <v>376</v>
      </c>
      <c r="BD74" s="229" t="s">
        <v>375</v>
      </c>
      <c r="BE74" s="229" t="s">
        <v>376</v>
      </c>
      <c r="BF74" s="229" t="s">
        <v>375</v>
      </c>
      <c r="BG74" s="229" t="s">
        <v>376</v>
      </c>
      <c r="BH74" s="229" t="s">
        <v>375</v>
      </c>
      <c r="BI74" s="229" t="s">
        <v>376</v>
      </c>
      <c r="BJ74" s="229" t="s">
        <v>375</v>
      </c>
      <c r="BK74" s="229" t="s">
        <v>376</v>
      </c>
      <c r="BL74" s="229" t="s">
        <v>375</v>
      </c>
      <c r="BM74" s="229" t="s">
        <v>376</v>
      </c>
      <c r="BN74" s="229" t="s">
        <v>375</v>
      </c>
      <c r="BO74" s="229" t="s">
        <v>376</v>
      </c>
      <c r="BP74" s="194" t="s">
        <v>396</v>
      </c>
      <c r="BQ74" s="194" t="s">
        <v>397</v>
      </c>
      <c r="BR74" s="194" t="s">
        <v>398</v>
      </c>
      <c r="BS74" s="194" t="s">
        <v>306</v>
      </c>
      <c r="BT74" s="195" t="s">
        <v>399</v>
      </c>
      <c r="BU74" s="194" t="s">
        <v>305</v>
      </c>
      <c r="BV74" s="192" t="s">
        <v>390</v>
      </c>
      <c r="BW74" s="193" t="s">
        <v>391</v>
      </c>
      <c r="BX74" s="192" t="s">
        <v>392</v>
      </c>
      <c r="BY74" s="192" t="s">
        <v>393</v>
      </c>
      <c r="BZ74" s="192" t="s">
        <v>394</v>
      </c>
      <c r="CA74" s="192" t="s">
        <v>395</v>
      </c>
    </row>
    <row r="75" spans="1:79">
      <c r="A75" s="152" t="s">
        <v>93</v>
      </c>
      <c r="B75" s="152"/>
      <c r="C75" s="152"/>
      <c r="D75" s="152"/>
      <c r="E75" s="152"/>
      <c r="F75" s="152"/>
      <c r="G75" s="152"/>
      <c r="H75" s="152"/>
      <c r="I75" s="152"/>
      <c r="J75" s="152"/>
      <c r="K75" s="152"/>
      <c r="L75" s="152"/>
      <c r="M75" s="152"/>
      <c r="N75" s="152"/>
      <c r="O75" s="153"/>
      <c r="P75" s="153"/>
      <c r="Q75" s="153"/>
      <c r="R75" s="153"/>
      <c r="S75" s="153"/>
      <c r="T75" s="153"/>
      <c r="U75" s="153"/>
      <c r="V75" s="153"/>
      <c r="W75" s="153"/>
      <c r="X75" s="153"/>
      <c r="Y75" s="153"/>
      <c r="Z75" s="198">
        <f>B75+D75+F75+H75+J75+L75+N75+P75+R75+T75+V75+X75</f>
        <v>0</v>
      </c>
      <c r="AA75" s="160">
        <f>C75+E75+G75+I75+K75+M75+O75+Q75+S75+U75+W75+Y75</f>
        <v>0</v>
      </c>
      <c r="AB75" s="196"/>
      <c r="AC75" s="196"/>
      <c r="AD75" s="196"/>
      <c r="AE75" s="196"/>
      <c r="AF75" s="196"/>
      <c r="AG75" s="155"/>
      <c r="AH75" s="155"/>
      <c r="AI75" s="155"/>
      <c r="AJ75" s="155"/>
      <c r="AK75" s="155"/>
      <c r="AL75" s="155"/>
      <c r="AM75" s="156"/>
      <c r="AO75" s="152" t="s">
        <v>93</v>
      </c>
      <c r="AP75" s="152"/>
      <c r="AQ75" s="152"/>
      <c r="AR75" s="152"/>
      <c r="AS75" s="152"/>
      <c r="AT75" s="152"/>
      <c r="AU75" s="287"/>
      <c r="AV75" s="153"/>
      <c r="AW75" s="152"/>
      <c r="AX75" s="153"/>
      <c r="AY75" s="152"/>
      <c r="AZ75" s="152"/>
      <c r="BA75" s="152"/>
      <c r="BB75" s="152"/>
      <c r="BC75" s="153"/>
      <c r="BD75" s="153"/>
      <c r="BE75" s="153"/>
      <c r="BF75" s="153"/>
      <c r="BG75" s="153"/>
      <c r="BH75" s="153"/>
      <c r="BI75" s="153"/>
      <c r="BJ75" s="153"/>
      <c r="BK75" s="153"/>
      <c r="BL75" s="153"/>
      <c r="BM75" s="153"/>
      <c r="BN75" s="152"/>
      <c r="BO75" s="160">
        <f>AQ75+AS75+AU75+AW75+AY75+BA75+BC75+BE75+BG75+BI75+BK75+BM75</f>
        <v>0</v>
      </c>
      <c r="BP75" s="155"/>
      <c r="BQ75" s="155"/>
      <c r="BR75" s="155"/>
      <c r="BS75" s="155"/>
      <c r="BT75" s="155"/>
      <c r="BU75" s="155"/>
      <c r="BV75" s="155"/>
      <c r="BW75" s="155"/>
      <c r="BX75" s="155"/>
      <c r="BY75" s="155"/>
      <c r="BZ75" s="155"/>
      <c r="CA75" s="156"/>
    </row>
    <row r="76" spans="1:79">
      <c r="A76" s="152" t="s">
        <v>94</v>
      </c>
      <c r="B76" s="152">
        <v>3</v>
      </c>
      <c r="C76" s="218">
        <v>9086681.25</v>
      </c>
      <c r="D76" s="152"/>
      <c r="E76" s="218"/>
      <c r="F76" s="152"/>
      <c r="G76" s="218"/>
      <c r="H76" s="152"/>
      <c r="I76" s="218"/>
      <c r="J76" s="152"/>
      <c r="K76" s="218"/>
      <c r="L76" s="152"/>
      <c r="M76" s="218"/>
      <c r="N76" s="152"/>
      <c r="O76" s="218">
        <v>42933</v>
      </c>
      <c r="P76" s="152"/>
      <c r="Q76" s="218">
        <v>644000</v>
      </c>
      <c r="R76" s="152"/>
      <c r="S76" s="218">
        <v>644000</v>
      </c>
      <c r="T76" s="152"/>
      <c r="U76" s="218">
        <v>963066</v>
      </c>
      <c r="V76" s="152"/>
      <c r="W76" s="218">
        <v>591266.65</v>
      </c>
      <c r="X76" s="152"/>
      <c r="Y76" s="153"/>
      <c r="Z76" s="198">
        <f t="shared" ref="Z76:AA95" si="11">B76+D76+F76+H76+J76+L76+N76+P76+R76+T76+V76+X76</f>
        <v>3</v>
      </c>
      <c r="AA76" s="160">
        <f t="shared" si="11"/>
        <v>11971946.9</v>
      </c>
      <c r="AB76" s="196"/>
      <c r="AC76" s="196"/>
      <c r="AD76" s="196"/>
      <c r="AE76" s="196"/>
      <c r="AF76" s="196"/>
      <c r="AG76" s="197"/>
      <c r="AH76" s="155"/>
      <c r="AI76" s="155"/>
      <c r="AJ76" s="155"/>
      <c r="AK76" s="155"/>
      <c r="AL76" s="155"/>
      <c r="AM76" s="155"/>
      <c r="AO76" s="152" t="s">
        <v>94</v>
      </c>
      <c r="AP76" s="152">
        <v>3</v>
      </c>
      <c r="AQ76" s="218">
        <v>9086681.25</v>
      </c>
      <c r="AR76" s="152">
        <v>2</v>
      </c>
      <c r="AS76" s="218"/>
      <c r="AT76" s="299">
        <v>3</v>
      </c>
      <c r="AU76" s="218"/>
      <c r="AV76" s="153">
        <v>3</v>
      </c>
      <c r="AW76" s="152"/>
      <c r="AX76" s="153">
        <v>3</v>
      </c>
      <c r="AY76" s="152"/>
      <c r="AZ76" s="153">
        <v>3</v>
      </c>
      <c r="BA76" s="152" t="s">
        <v>94</v>
      </c>
      <c r="BB76" s="153">
        <v>3</v>
      </c>
      <c r="BC76" s="153"/>
      <c r="BD76" s="153"/>
      <c r="BE76" s="153"/>
      <c r="BF76" s="153"/>
      <c r="BG76" s="153"/>
      <c r="BH76" s="153"/>
      <c r="BI76" s="153"/>
      <c r="BJ76" s="153"/>
      <c r="BK76" s="153"/>
      <c r="BL76" s="153"/>
      <c r="BM76" s="153"/>
      <c r="BN76" s="153">
        <v>3</v>
      </c>
      <c r="BO76" s="160" t="e">
        <f t="shared" ref="BO76:BO95" si="12">AQ76+AS76+AU76+AW76+AZ76+BA76+BC76+BE76+BG76+BI76+BK76+BM76</f>
        <v>#VALUE!</v>
      </c>
      <c r="BP76" s="155"/>
      <c r="BQ76" s="155"/>
      <c r="BR76" s="155"/>
      <c r="BS76" s="155"/>
      <c r="BT76" s="155"/>
      <c r="BU76" s="155"/>
      <c r="BV76" s="155"/>
      <c r="BW76" s="155"/>
      <c r="BX76" s="155"/>
      <c r="BY76" s="155"/>
      <c r="BZ76" s="155"/>
      <c r="CA76" s="155"/>
    </row>
    <row r="77" spans="1:79">
      <c r="A77" s="152" t="s">
        <v>95</v>
      </c>
      <c r="B77" s="152">
        <v>3</v>
      </c>
      <c r="C77" s="218">
        <v>9086681.25</v>
      </c>
      <c r="D77" s="152"/>
      <c r="E77" s="218"/>
      <c r="F77" s="152"/>
      <c r="G77" s="218"/>
      <c r="H77" s="152"/>
      <c r="I77" s="218"/>
      <c r="J77" s="152"/>
      <c r="K77" s="218"/>
      <c r="L77" s="152"/>
      <c r="M77" s="218"/>
      <c r="N77" s="152"/>
      <c r="O77" s="218">
        <v>42933</v>
      </c>
      <c r="P77" s="152"/>
      <c r="Q77" s="218">
        <v>644000</v>
      </c>
      <c r="R77" s="152"/>
      <c r="S77" s="218">
        <v>644000</v>
      </c>
      <c r="T77" s="152"/>
      <c r="U77" s="218">
        <v>963066</v>
      </c>
      <c r="V77" s="152"/>
      <c r="W77" s="218">
        <v>591266.65</v>
      </c>
      <c r="X77" s="152"/>
      <c r="Y77" s="153"/>
      <c r="Z77" s="198">
        <f t="shared" si="11"/>
        <v>3</v>
      </c>
      <c r="AA77" s="160">
        <f t="shared" si="11"/>
        <v>11971946.9</v>
      </c>
      <c r="AB77" s="196"/>
      <c r="AC77" s="196"/>
      <c r="AD77" s="196"/>
      <c r="AE77" s="196"/>
      <c r="AF77" s="196"/>
      <c r="AG77" s="197"/>
      <c r="AH77" s="155"/>
      <c r="AI77" s="155"/>
      <c r="AJ77" s="155"/>
      <c r="AK77" s="155"/>
      <c r="AL77" s="155"/>
      <c r="AM77" s="155"/>
      <c r="AO77" s="152" t="s">
        <v>95</v>
      </c>
      <c r="AP77" s="152">
        <v>3</v>
      </c>
      <c r="AQ77" s="218">
        <v>9086681.25</v>
      </c>
      <c r="AR77" s="152">
        <v>2</v>
      </c>
      <c r="AS77" s="218"/>
      <c r="AT77" s="299">
        <v>3</v>
      </c>
      <c r="AU77" s="218"/>
      <c r="AV77" s="153">
        <v>3</v>
      </c>
      <c r="AW77" s="152"/>
      <c r="AX77" s="153">
        <v>3</v>
      </c>
      <c r="AY77" s="152"/>
      <c r="AZ77" s="153">
        <v>3</v>
      </c>
      <c r="BA77" s="152" t="s">
        <v>95</v>
      </c>
      <c r="BB77" s="153">
        <v>2</v>
      </c>
      <c r="BC77" s="153"/>
      <c r="BD77" s="153"/>
      <c r="BE77" s="153"/>
      <c r="BF77" s="153"/>
      <c r="BG77" s="153"/>
      <c r="BH77" s="153"/>
      <c r="BI77" s="153"/>
      <c r="BJ77" s="153"/>
      <c r="BK77" s="153"/>
      <c r="BL77" s="153"/>
      <c r="BM77" s="153"/>
      <c r="BN77" s="153">
        <v>3</v>
      </c>
      <c r="BO77" s="160" t="e">
        <f t="shared" si="12"/>
        <v>#VALUE!</v>
      </c>
      <c r="BP77" s="155"/>
      <c r="BQ77" s="155"/>
      <c r="BR77" s="155"/>
      <c r="BS77" s="155"/>
      <c r="BT77" s="155"/>
      <c r="BU77" s="155"/>
      <c r="BV77" s="155"/>
      <c r="BW77" s="155"/>
      <c r="BX77" s="155"/>
      <c r="BY77" s="155"/>
      <c r="BZ77" s="155"/>
      <c r="CA77" s="155"/>
    </row>
    <row r="78" spans="1:79">
      <c r="A78" s="152" t="s">
        <v>96</v>
      </c>
      <c r="B78" s="152">
        <v>3</v>
      </c>
      <c r="C78" s="218">
        <v>9086681.25</v>
      </c>
      <c r="D78" s="152"/>
      <c r="E78" s="218"/>
      <c r="F78" s="152"/>
      <c r="G78" s="218"/>
      <c r="H78" s="152"/>
      <c r="I78" s="218"/>
      <c r="J78" s="152"/>
      <c r="K78" s="218"/>
      <c r="L78" s="152"/>
      <c r="M78" s="218"/>
      <c r="N78" s="152"/>
      <c r="O78" s="218">
        <v>42933</v>
      </c>
      <c r="P78" s="152"/>
      <c r="Q78" s="218">
        <v>644000</v>
      </c>
      <c r="R78" s="152"/>
      <c r="S78" s="218">
        <v>644000</v>
      </c>
      <c r="T78" s="152"/>
      <c r="U78" s="218">
        <v>963066</v>
      </c>
      <c r="V78" s="152"/>
      <c r="W78" s="218">
        <v>591266.65</v>
      </c>
      <c r="X78" s="152"/>
      <c r="Y78" s="153"/>
      <c r="Z78" s="198">
        <f t="shared" si="11"/>
        <v>3</v>
      </c>
      <c r="AA78" s="160">
        <f t="shared" si="11"/>
        <v>11971946.9</v>
      </c>
      <c r="AB78" s="196"/>
      <c r="AC78" s="196"/>
      <c r="AD78" s="196"/>
      <c r="AE78" s="196"/>
      <c r="AF78" s="196"/>
      <c r="AG78" s="197"/>
      <c r="AH78" s="155"/>
      <c r="AI78" s="155"/>
      <c r="AJ78" s="155"/>
      <c r="AK78" s="155"/>
      <c r="AL78" s="155"/>
      <c r="AM78" s="155"/>
      <c r="AO78" s="152" t="s">
        <v>96</v>
      </c>
      <c r="AP78" s="152">
        <v>3</v>
      </c>
      <c r="AQ78" s="218">
        <v>9086681.25</v>
      </c>
      <c r="AR78" s="152">
        <v>2</v>
      </c>
      <c r="AS78" s="218"/>
      <c r="AT78" s="299">
        <v>3</v>
      </c>
      <c r="AU78" s="218"/>
      <c r="AV78" s="153">
        <v>3</v>
      </c>
      <c r="AW78" s="152"/>
      <c r="AX78" s="153">
        <v>3</v>
      </c>
      <c r="AY78" s="152"/>
      <c r="AZ78" s="153">
        <v>3</v>
      </c>
      <c r="BA78" s="152" t="s">
        <v>96</v>
      </c>
      <c r="BB78" s="153">
        <v>3</v>
      </c>
      <c r="BC78" s="153"/>
      <c r="BD78" s="153"/>
      <c r="BE78" s="153"/>
      <c r="BF78" s="153"/>
      <c r="BG78" s="153"/>
      <c r="BH78" s="153"/>
      <c r="BI78" s="153"/>
      <c r="BJ78" s="153"/>
      <c r="BK78" s="153"/>
      <c r="BL78" s="153"/>
      <c r="BM78" s="153"/>
      <c r="BN78" s="153">
        <v>3</v>
      </c>
      <c r="BO78" s="160" t="e">
        <f t="shared" si="12"/>
        <v>#VALUE!</v>
      </c>
      <c r="BP78" s="155"/>
      <c r="BQ78" s="155"/>
      <c r="BR78" s="155"/>
      <c r="BS78" s="155"/>
      <c r="BT78" s="155"/>
      <c r="BU78" s="155"/>
      <c r="BV78" s="155"/>
      <c r="BW78" s="155"/>
      <c r="BX78" s="155"/>
      <c r="BY78" s="155"/>
      <c r="BZ78" s="155"/>
      <c r="CA78" s="155"/>
    </row>
    <row r="79" spans="1:79">
      <c r="A79" s="152" t="s">
        <v>97</v>
      </c>
      <c r="B79" s="152">
        <v>3</v>
      </c>
      <c r="C79" s="218">
        <v>9086681.25</v>
      </c>
      <c r="D79" s="152"/>
      <c r="E79" s="218"/>
      <c r="F79" s="152"/>
      <c r="G79" s="218"/>
      <c r="H79" s="152"/>
      <c r="I79" s="218"/>
      <c r="J79" s="152"/>
      <c r="K79" s="218"/>
      <c r="L79" s="152"/>
      <c r="M79" s="218"/>
      <c r="N79" s="152"/>
      <c r="O79" s="218">
        <v>42933</v>
      </c>
      <c r="P79" s="152"/>
      <c r="Q79" s="218">
        <v>644000</v>
      </c>
      <c r="R79" s="152"/>
      <c r="S79" s="218">
        <v>644000</v>
      </c>
      <c r="T79" s="152"/>
      <c r="U79" s="218">
        <v>963066</v>
      </c>
      <c r="V79" s="152"/>
      <c r="W79" s="218">
        <v>591266.65</v>
      </c>
      <c r="X79" s="152"/>
      <c r="Y79" s="153"/>
      <c r="Z79" s="198">
        <f t="shared" si="11"/>
        <v>3</v>
      </c>
      <c r="AA79" s="160">
        <f t="shared" si="11"/>
        <v>11971946.9</v>
      </c>
      <c r="AB79" s="196"/>
      <c r="AC79" s="196"/>
      <c r="AD79" s="196"/>
      <c r="AE79" s="196"/>
      <c r="AF79" s="196"/>
      <c r="AG79" s="197"/>
      <c r="AH79" s="155"/>
      <c r="AI79" s="155"/>
      <c r="AJ79" s="155"/>
      <c r="AK79" s="155"/>
      <c r="AL79" s="155"/>
      <c r="AM79" s="155"/>
      <c r="AO79" s="152" t="s">
        <v>97</v>
      </c>
      <c r="AP79" s="152">
        <v>3</v>
      </c>
      <c r="AQ79" s="218">
        <v>9086681.25</v>
      </c>
      <c r="AR79" s="152">
        <v>2</v>
      </c>
      <c r="AS79" s="218"/>
      <c r="AT79" s="299">
        <v>3</v>
      </c>
      <c r="AU79" s="218"/>
      <c r="AV79" s="153">
        <v>2</v>
      </c>
      <c r="AW79" s="152"/>
      <c r="AX79" s="153">
        <v>2</v>
      </c>
      <c r="AY79" s="152"/>
      <c r="AZ79" s="153">
        <v>2</v>
      </c>
      <c r="BA79" s="152" t="s">
        <v>97</v>
      </c>
      <c r="BB79" s="153">
        <v>2</v>
      </c>
      <c r="BC79" s="153"/>
      <c r="BD79" s="153"/>
      <c r="BE79" s="153"/>
      <c r="BF79" s="153"/>
      <c r="BG79" s="153"/>
      <c r="BH79" s="153"/>
      <c r="BI79" s="153"/>
      <c r="BJ79" s="153"/>
      <c r="BK79" s="153"/>
      <c r="BL79" s="153"/>
      <c r="BM79" s="153"/>
      <c r="BN79" s="153">
        <v>3</v>
      </c>
      <c r="BO79" s="160" t="e">
        <f t="shared" si="12"/>
        <v>#VALUE!</v>
      </c>
      <c r="BP79" s="155"/>
      <c r="BQ79" s="155"/>
      <c r="BR79" s="155"/>
      <c r="BS79" s="155"/>
      <c r="BT79" s="155"/>
      <c r="BU79" s="155"/>
      <c r="BV79" s="155"/>
      <c r="BW79" s="155"/>
      <c r="BX79" s="155"/>
      <c r="BY79" s="155"/>
      <c r="BZ79" s="155"/>
      <c r="CA79" s="155"/>
    </row>
    <row r="80" spans="1:79">
      <c r="A80" s="152" t="s">
        <v>98</v>
      </c>
      <c r="B80" s="152">
        <v>3</v>
      </c>
      <c r="C80" s="218">
        <v>9086681.25</v>
      </c>
      <c r="D80" s="152"/>
      <c r="E80" s="218"/>
      <c r="F80" s="152"/>
      <c r="G80" s="218"/>
      <c r="H80" s="152"/>
      <c r="I80" s="218"/>
      <c r="J80" s="152"/>
      <c r="K80" s="218"/>
      <c r="L80" s="152"/>
      <c r="M80" s="218"/>
      <c r="N80" s="152"/>
      <c r="O80" s="218">
        <v>42933</v>
      </c>
      <c r="P80" s="152"/>
      <c r="Q80" s="218">
        <v>644000</v>
      </c>
      <c r="R80" s="152"/>
      <c r="S80" s="218">
        <v>644000</v>
      </c>
      <c r="T80" s="152"/>
      <c r="U80" s="218">
        <v>963066</v>
      </c>
      <c r="V80" s="152"/>
      <c r="W80" s="218">
        <v>591266.65</v>
      </c>
      <c r="X80" s="152"/>
      <c r="Y80" s="153"/>
      <c r="Z80" s="198">
        <f t="shared" si="11"/>
        <v>3</v>
      </c>
      <c r="AA80" s="160">
        <f t="shared" si="11"/>
        <v>11971946.9</v>
      </c>
      <c r="AB80" s="196"/>
      <c r="AC80" s="196"/>
      <c r="AD80" s="196"/>
      <c r="AE80" s="196"/>
      <c r="AF80" s="196"/>
      <c r="AG80" s="197"/>
      <c r="AH80" s="155"/>
      <c r="AI80" s="155"/>
      <c r="AJ80" s="155"/>
      <c r="AK80" s="155"/>
      <c r="AL80" s="155"/>
      <c r="AM80" s="155"/>
      <c r="AO80" s="152" t="s">
        <v>98</v>
      </c>
      <c r="AP80" s="152">
        <v>3</v>
      </c>
      <c r="AQ80" s="218">
        <v>9086681.25</v>
      </c>
      <c r="AR80" s="152">
        <v>2</v>
      </c>
      <c r="AS80" s="218"/>
      <c r="AT80" s="299">
        <v>2</v>
      </c>
      <c r="AU80" s="218"/>
      <c r="AV80" s="153">
        <v>2</v>
      </c>
      <c r="AW80" s="152"/>
      <c r="AX80" s="153">
        <v>1</v>
      </c>
      <c r="AY80" s="152"/>
      <c r="AZ80" s="153">
        <v>2</v>
      </c>
      <c r="BA80" s="152" t="s">
        <v>98</v>
      </c>
      <c r="BB80" s="153">
        <v>2</v>
      </c>
      <c r="BC80" s="153"/>
      <c r="BD80" s="153"/>
      <c r="BE80" s="153"/>
      <c r="BF80" s="153"/>
      <c r="BG80" s="153"/>
      <c r="BH80" s="153"/>
      <c r="BI80" s="153"/>
      <c r="BJ80" s="153"/>
      <c r="BK80" s="153"/>
      <c r="BL80" s="153"/>
      <c r="BM80" s="153"/>
      <c r="BN80" s="153">
        <v>3</v>
      </c>
      <c r="BO80" s="160" t="e">
        <f t="shared" si="12"/>
        <v>#VALUE!</v>
      </c>
      <c r="BP80" s="155"/>
      <c r="BQ80" s="155"/>
      <c r="BR80" s="155"/>
      <c r="BS80" s="155"/>
      <c r="BT80" s="155"/>
      <c r="BU80" s="155"/>
      <c r="BV80" s="155"/>
      <c r="BW80" s="155"/>
      <c r="BX80" s="155"/>
      <c r="BY80" s="155"/>
      <c r="BZ80" s="155"/>
      <c r="CA80" s="155"/>
    </row>
    <row r="81" spans="1:79">
      <c r="A81" s="152" t="s">
        <v>99</v>
      </c>
      <c r="B81" s="152">
        <v>3</v>
      </c>
      <c r="C81" s="218">
        <v>9086681.25</v>
      </c>
      <c r="D81" s="152"/>
      <c r="E81" s="218"/>
      <c r="F81" s="152"/>
      <c r="G81" s="218"/>
      <c r="H81" s="152"/>
      <c r="I81" s="218"/>
      <c r="J81" s="152"/>
      <c r="K81" s="218"/>
      <c r="L81" s="152"/>
      <c r="M81" s="218"/>
      <c r="N81" s="152"/>
      <c r="O81" s="218">
        <v>42933</v>
      </c>
      <c r="P81" s="152"/>
      <c r="Q81" s="218">
        <v>644000</v>
      </c>
      <c r="R81" s="152"/>
      <c r="S81" s="218">
        <v>644000</v>
      </c>
      <c r="T81" s="152"/>
      <c r="U81" s="218">
        <v>963066</v>
      </c>
      <c r="V81" s="152"/>
      <c r="W81" s="218">
        <v>591266.65</v>
      </c>
      <c r="X81" s="152"/>
      <c r="Y81" s="153"/>
      <c r="Z81" s="198">
        <f t="shared" si="11"/>
        <v>3</v>
      </c>
      <c r="AA81" s="160">
        <f t="shared" si="11"/>
        <v>11971946.9</v>
      </c>
      <c r="AB81" s="196"/>
      <c r="AC81" s="196"/>
      <c r="AD81" s="196"/>
      <c r="AE81" s="196"/>
      <c r="AF81" s="196"/>
      <c r="AG81" s="197"/>
      <c r="AH81" s="155"/>
      <c r="AI81" s="155"/>
      <c r="AJ81" s="155"/>
      <c r="AK81" s="155"/>
      <c r="AL81" s="155"/>
      <c r="AM81" s="155"/>
      <c r="AO81" s="152" t="s">
        <v>99</v>
      </c>
      <c r="AP81" s="152">
        <v>3</v>
      </c>
      <c r="AQ81" s="218">
        <v>9086681.25</v>
      </c>
      <c r="AR81" s="152">
        <v>3</v>
      </c>
      <c r="AS81" s="218"/>
      <c r="AT81" s="299">
        <v>3</v>
      </c>
      <c r="AU81" s="218"/>
      <c r="AV81" s="153">
        <v>3</v>
      </c>
      <c r="AW81" s="152"/>
      <c r="AX81" s="153">
        <v>3</v>
      </c>
      <c r="AY81" s="152"/>
      <c r="AZ81" s="153">
        <v>3</v>
      </c>
      <c r="BA81" s="152" t="s">
        <v>99</v>
      </c>
      <c r="BB81" s="153">
        <v>3</v>
      </c>
      <c r="BC81" s="153"/>
      <c r="BD81" s="153"/>
      <c r="BE81" s="153"/>
      <c r="BF81" s="153"/>
      <c r="BG81" s="153"/>
      <c r="BH81" s="153"/>
      <c r="BI81" s="153"/>
      <c r="BJ81" s="153"/>
      <c r="BK81" s="153"/>
      <c r="BL81" s="153"/>
      <c r="BM81" s="153"/>
      <c r="BN81" s="153">
        <v>3</v>
      </c>
      <c r="BO81" s="160" t="e">
        <f t="shared" si="12"/>
        <v>#VALUE!</v>
      </c>
      <c r="BP81" s="155"/>
      <c r="BQ81" s="155"/>
      <c r="BR81" s="155"/>
      <c r="BS81" s="155"/>
      <c r="BT81" s="155"/>
      <c r="BU81" s="155"/>
      <c r="BV81" s="155"/>
      <c r="BW81" s="155"/>
      <c r="BX81" s="155"/>
      <c r="BY81" s="155"/>
      <c r="BZ81" s="155"/>
      <c r="CA81" s="155"/>
    </row>
    <row r="82" spans="1:79">
      <c r="A82" s="152" t="s">
        <v>100</v>
      </c>
      <c r="B82" s="152">
        <v>3</v>
      </c>
      <c r="C82" s="218">
        <v>9086681.25</v>
      </c>
      <c r="D82" s="152"/>
      <c r="E82" s="218"/>
      <c r="F82" s="152"/>
      <c r="G82" s="218"/>
      <c r="H82" s="152"/>
      <c r="I82" s="218"/>
      <c r="J82" s="152"/>
      <c r="K82" s="218"/>
      <c r="L82" s="152"/>
      <c r="M82" s="218"/>
      <c r="N82" s="152"/>
      <c r="O82" s="218">
        <v>42933</v>
      </c>
      <c r="P82" s="152"/>
      <c r="Q82" s="218">
        <v>644000</v>
      </c>
      <c r="R82" s="152"/>
      <c r="S82" s="218">
        <v>644000</v>
      </c>
      <c r="T82" s="152"/>
      <c r="U82" s="218">
        <v>963066</v>
      </c>
      <c r="V82" s="152"/>
      <c r="W82" s="218">
        <v>591266.65</v>
      </c>
      <c r="X82" s="152"/>
      <c r="Y82" s="153"/>
      <c r="Z82" s="198">
        <f t="shared" si="11"/>
        <v>3</v>
      </c>
      <c r="AA82" s="160">
        <f t="shared" si="11"/>
        <v>11971946.9</v>
      </c>
      <c r="AB82" s="196"/>
      <c r="AC82" s="196"/>
      <c r="AD82" s="196"/>
      <c r="AE82" s="196"/>
      <c r="AF82" s="196"/>
      <c r="AG82" s="197"/>
      <c r="AH82" s="155"/>
      <c r="AI82" s="155"/>
      <c r="AJ82" s="155"/>
      <c r="AK82" s="155"/>
      <c r="AL82" s="155"/>
      <c r="AM82" s="155"/>
      <c r="AO82" s="152" t="s">
        <v>100</v>
      </c>
      <c r="AP82" s="152">
        <v>3</v>
      </c>
      <c r="AQ82" s="218">
        <v>9086681.25</v>
      </c>
      <c r="AR82" s="152">
        <v>2</v>
      </c>
      <c r="AS82" s="218"/>
      <c r="AT82" s="299">
        <v>3</v>
      </c>
      <c r="AU82" s="218"/>
      <c r="AV82" s="153">
        <v>2</v>
      </c>
      <c r="AW82" s="152"/>
      <c r="AX82" s="153">
        <v>3</v>
      </c>
      <c r="AY82" s="152"/>
      <c r="AZ82" s="153">
        <v>3</v>
      </c>
      <c r="BA82" s="152" t="s">
        <v>100</v>
      </c>
      <c r="BB82" s="153">
        <v>3</v>
      </c>
      <c r="BC82" s="153"/>
      <c r="BD82" s="153"/>
      <c r="BE82" s="153"/>
      <c r="BF82" s="153"/>
      <c r="BG82" s="153"/>
      <c r="BH82" s="153"/>
      <c r="BI82" s="153"/>
      <c r="BJ82" s="153"/>
      <c r="BK82" s="153"/>
      <c r="BL82" s="153"/>
      <c r="BM82" s="153"/>
      <c r="BN82" s="153">
        <v>3</v>
      </c>
      <c r="BO82" s="160" t="e">
        <f t="shared" si="12"/>
        <v>#VALUE!</v>
      </c>
      <c r="BP82" s="155"/>
      <c r="BQ82" s="155"/>
      <c r="BR82" s="155"/>
      <c r="BS82" s="155"/>
      <c r="BT82" s="155"/>
      <c r="BU82" s="155"/>
      <c r="BV82" s="155"/>
      <c r="BW82" s="155"/>
      <c r="BX82" s="155"/>
      <c r="BY82" s="155"/>
      <c r="BZ82" s="155"/>
      <c r="CA82" s="155"/>
    </row>
    <row r="83" spans="1:79">
      <c r="A83" s="152" t="s">
        <v>101</v>
      </c>
      <c r="B83" s="152">
        <v>3</v>
      </c>
      <c r="C83" s="218">
        <v>9086681.25</v>
      </c>
      <c r="D83" s="152"/>
      <c r="E83" s="218"/>
      <c r="F83" s="152"/>
      <c r="G83" s="218"/>
      <c r="H83" s="152"/>
      <c r="I83" s="218"/>
      <c r="J83" s="152"/>
      <c r="K83" s="218"/>
      <c r="L83" s="152"/>
      <c r="M83" s="218"/>
      <c r="N83" s="152"/>
      <c r="O83" s="218">
        <v>42933</v>
      </c>
      <c r="P83" s="152"/>
      <c r="Q83" s="218">
        <v>644000</v>
      </c>
      <c r="R83" s="152"/>
      <c r="S83" s="218">
        <v>644000</v>
      </c>
      <c r="T83" s="152"/>
      <c r="U83" s="218">
        <v>963066</v>
      </c>
      <c r="V83" s="152"/>
      <c r="W83" s="218">
        <v>591266.65</v>
      </c>
      <c r="X83" s="152"/>
      <c r="Y83" s="153"/>
      <c r="Z83" s="198">
        <f t="shared" si="11"/>
        <v>3</v>
      </c>
      <c r="AA83" s="160">
        <f t="shared" si="11"/>
        <v>11971946.9</v>
      </c>
      <c r="AB83" s="196"/>
      <c r="AC83" s="196"/>
      <c r="AD83" s="196"/>
      <c r="AE83" s="196"/>
      <c r="AF83" s="196"/>
      <c r="AG83" s="197"/>
      <c r="AH83" s="155"/>
      <c r="AI83" s="155"/>
      <c r="AJ83" s="155"/>
      <c r="AK83" s="155"/>
      <c r="AL83" s="155"/>
      <c r="AM83" s="155"/>
      <c r="AO83" s="152" t="s">
        <v>101</v>
      </c>
      <c r="AP83" s="152">
        <v>3</v>
      </c>
      <c r="AQ83" s="218">
        <v>9086681.25</v>
      </c>
      <c r="AR83" s="152">
        <v>2</v>
      </c>
      <c r="AS83" s="218"/>
      <c r="AT83" s="299">
        <v>3</v>
      </c>
      <c r="AU83" s="218"/>
      <c r="AV83" s="153">
        <v>3</v>
      </c>
      <c r="AW83" s="152"/>
      <c r="AX83" s="153">
        <v>3</v>
      </c>
      <c r="AY83" s="152"/>
      <c r="AZ83" s="153">
        <v>3</v>
      </c>
      <c r="BA83" s="152" t="s">
        <v>101</v>
      </c>
      <c r="BB83" s="153">
        <v>3</v>
      </c>
      <c r="BC83" s="153"/>
      <c r="BD83" s="153"/>
      <c r="BE83" s="153"/>
      <c r="BF83" s="153"/>
      <c r="BG83" s="153"/>
      <c r="BH83" s="153"/>
      <c r="BI83" s="153"/>
      <c r="BJ83" s="153"/>
      <c r="BK83" s="153"/>
      <c r="BL83" s="153"/>
      <c r="BM83" s="153"/>
      <c r="BN83" s="153">
        <v>3</v>
      </c>
      <c r="BO83" s="160" t="e">
        <f t="shared" si="12"/>
        <v>#VALUE!</v>
      </c>
      <c r="BP83" s="155"/>
      <c r="BQ83" s="155"/>
      <c r="BR83" s="155"/>
      <c r="BS83" s="155"/>
      <c r="BT83" s="155"/>
      <c r="BU83" s="155"/>
      <c r="BV83" s="155"/>
      <c r="BW83" s="155"/>
      <c r="BX83" s="155"/>
      <c r="BY83" s="155"/>
      <c r="BZ83" s="155"/>
      <c r="CA83" s="155"/>
    </row>
    <row r="84" spans="1:79">
      <c r="A84" s="152" t="s">
        <v>102</v>
      </c>
      <c r="B84" s="152">
        <v>3</v>
      </c>
      <c r="C84" s="218">
        <v>9086681.25</v>
      </c>
      <c r="D84" s="152"/>
      <c r="E84" s="218"/>
      <c r="F84" s="152"/>
      <c r="G84" s="218"/>
      <c r="H84" s="152"/>
      <c r="I84" s="218"/>
      <c r="J84" s="152"/>
      <c r="K84" s="218"/>
      <c r="L84" s="152"/>
      <c r="M84" s="218"/>
      <c r="N84" s="152"/>
      <c r="O84" s="218">
        <v>42933</v>
      </c>
      <c r="P84" s="152"/>
      <c r="Q84" s="218">
        <v>644000</v>
      </c>
      <c r="R84" s="152"/>
      <c r="S84" s="218">
        <v>644000</v>
      </c>
      <c r="T84" s="152"/>
      <c r="U84" s="218">
        <v>963066</v>
      </c>
      <c r="V84" s="152"/>
      <c r="W84" s="218">
        <v>591266.65</v>
      </c>
      <c r="X84" s="152"/>
      <c r="Y84" s="153"/>
      <c r="Z84" s="198">
        <f t="shared" si="11"/>
        <v>3</v>
      </c>
      <c r="AA84" s="160">
        <f t="shared" si="11"/>
        <v>11971946.9</v>
      </c>
      <c r="AB84" s="196"/>
      <c r="AC84" s="196"/>
      <c r="AD84" s="196"/>
      <c r="AE84" s="196"/>
      <c r="AF84" s="196"/>
      <c r="AG84" s="197"/>
      <c r="AH84" s="155"/>
      <c r="AI84" s="155"/>
      <c r="AJ84" s="155"/>
      <c r="AK84" s="155"/>
      <c r="AL84" s="155"/>
      <c r="AM84" s="155"/>
      <c r="AO84" s="152" t="s">
        <v>102</v>
      </c>
      <c r="AP84" s="152">
        <v>3</v>
      </c>
      <c r="AQ84" s="218">
        <v>9086681.25</v>
      </c>
      <c r="AR84" s="152">
        <v>2</v>
      </c>
      <c r="AS84" s="218"/>
      <c r="AT84" s="299">
        <v>2</v>
      </c>
      <c r="AU84" s="218"/>
      <c r="AV84" s="153">
        <v>3</v>
      </c>
      <c r="AW84" s="152"/>
      <c r="AX84" s="153">
        <v>2</v>
      </c>
      <c r="AY84" s="152"/>
      <c r="AZ84" s="153">
        <v>3</v>
      </c>
      <c r="BA84" s="152" t="s">
        <v>102</v>
      </c>
      <c r="BB84" s="153">
        <v>3</v>
      </c>
      <c r="BC84" s="153"/>
      <c r="BD84" s="153"/>
      <c r="BE84" s="153"/>
      <c r="BF84" s="153"/>
      <c r="BG84" s="153"/>
      <c r="BH84" s="153"/>
      <c r="BI84" s="153"/>
      <c r="BJ84" s="153"/>
      <c r="BK84" s="153"/>
      <c r="BL84" s="153"/>
      <c r="BM84" s="153"/>
      <c r="BN84" s="153">
        <v>3</v>
      </c>
      <c r="BO84" s="160" t="e">
        <f t="shared" si="12"/>
        <v>#VALUE!</v>
      </c>
      <c r="BP84" s="155"/>
      <c r="BQ84" s="155"/>
      <c r="BR84" s="155"/>
      <c r="BS84" s="155"/>
      <c r="BT84" s="155"/>
      <c r="BU84" s="155"/>
      <c r="BV84" s="155"/>
      <c r="BW84" s="155"/>
      <c r="BX84" s="155"/>
      <c r="BY84" s="155"/>
      <c r="BZ84" s="155"/>
      <c r="CA84" s="155"/>
    </row>
    <row r="85" spans="1:79">
      <c r="A85" s="152" t="s">
        <v>103</v>
      </c>
      <c r="B85" s="152">
        <v>3</v>
      </c>
      <c r="C85" s="218">
        <v>9086681.25</v>
      </c>
      <c r="D85" s="152"/>
      <c r="E85" s="218"/>
      <c r="F85" s="152"/>
      <c r="G85" s="218"/>
      <c r="H85" s="152"/>
      <c r="I85" s="218"/>
      <c r="J85" s="152"/>
      <c r="K85" s="218"/>
      <c r="L85" s="152"/>
      <c r="M85" s="218"/>
      <c r="N85" s="152"/>
      <c r="O85" s="218">
        <v>42933</v>
      </c>
      <c r="P85" s="152"/>
      <c r="Q85" s="218">
        <v>644000</v>
      </c>
      <c r="R85" s="152"/>
      <c r="S85" s="218">
        <v>644000</v>
      </c>
      <c r="T85" s="152"/>
      <c r="U85" s="218">
        <v>963066</v>
      </c>
      <c r="V85" s="152"/>
      <c r="W85" s="218">
        <v>591266.65</v>
      </c>
      <c r="X85" s="152"/>
      <c r="Y85" s="153"/>
      <c r="Z85" s="198">
        <f t="shared" si="11"/>
        <v>3</v>
      </c>
      <c r="AA85" s="160">
        <f t="shared" si="11"/>
        <v>11971946.9</v>
      </c>
      <c r="AB85" s="196"/>
      <c r="AC85" s="196"/>
      <c r="AD85" s="196"/>
      <c r="AE85" s="196"/>
      <c r="AF85" s="196"/>
      <c r="AG85" s="197"/>
      <c r="AH85" s="155"/>
      <c r="AI85" s="155"/>
      <c r="AJ85" s="155"/>
      <c r="AK85" s="155"/>
      <c r="AL85" s="155"/>
      <c r="AM85" s="155"/>
      <c r="AO85" s="152" t="s">
        <v>103</v>
      </c>
      <c r="AP85" s="152">
        <v>3</v>
      </c>
      <c r="AQ85" s="218">
        <v>9086681.25</v>
      </c>
      <c r="AR85" s="152">
        <v>3</v>
      </c>
      <c r="AS85" s="218"/>
      <c r="AT85" s="299">
        <v>3</v>
      </c>
      <c r="AU85" s="218"/>
      <c r="AV85" s="153">
        <v>3</v>
      </c>
      <c r="AW85" s="152"/>
      <c r="AX85" s="153">
        <v>3</v>
      </c>
      <c r="AY85" s="152"/>
      <c r="AZ85" s="153">
        <v>3</v>
      </c>
      <c r="BA85" s="152" t="s">
        <v>103</v>
      </c>
      <c r="BB85" s="153">
        <v>2</v>
      </c>
      <c r="BC85" s="153"/>
      <c r="BD85" s="153"/>
      <c r="BE85" s="153"/>
      <c r="BF85" s="153"/>
      <c r="BG85" s="153"/>
      <c r="BH85" s="153"/>
      <c r="BI85" s="153"/>
      <c r="BJ85" s="153"/>
      <c r="BK85" s="153"/>
      <c r="BL85" s="153"/>
      <c r="BM85" s="153"/>
      <c r="BN85" s="153">
        <v>3</v>
      </c>
      <c r="BO85" s="160" t="e">
        <f t="shared" si="12"/>
        <v>#VALUE!</v>
      </c>
      <c r="BP85" s="155"/>
      <c r="BQ85" s="155"/>
      <c r="BR85" s="155"/>
      <c r="BS85" s="155"/>
      <c r="BT85" s="155"/>
      <c r="BU85" s="155"/>
      <c r="BV85" s="155"/>
      <c r="BW85" s="155"/>
      <c r="BX85" s="155"/>
      <c r="BY85" s="155"/>
      <c r="BZ85" s="155"/>
      <c r="CA85" s="155"/>
    </row>
    <row r="86" spans="1:79">
      <c r="A86" s="152" t="s">
        <v>104</v>
      </c>
      <c r="B86" s="152">
        <v>3</v>
      </c>
      <c r="C86" s="218">
        <v>9086681.25</v>
      </c>
      <c r="D86" s="152"/>
      <c r="E86" s="218"/>
      <c r="F86" s="152"/>
      <c r="G86" s="218"/>
      <c r="H86" s="152"/>
      <c r="I86" s="218"/>
      <c r="J86" s="152"/>
      <c r="K86" s="218"/>
      <c r="L86" s="152"/>
      <c r="M86" s="218"/>
      <c r="N86" s="152"/>
      <c r="O86" s="218">
        <v>42933</v>
      </c>
      <c r="P86" s="152"/>
      <c r="Q86" s="218">
        <v>644000</v>
      </c>
      <c r="R86" s="152"/>
      <c r="S86" s="218">
        <v>644000</v>
      </c>
      <c r="T86" s="152"/>
      <c r="U86" s="218">
        <v>963066</v>
      </c>
      <c r="V86" s="152"/>
      <c r="W86" s="218">
        <v>591266.65</v>
      </c>
      <c r="X86" s="152"/>
      <c r="Y86" s="153"/>
      <c r="Z86" s="198">
        <f t="shared" si="11"/>
        <v>3</v>
      </c>
      <c r="AA86" s="160">
        <f t="shared" si="11"/>
        <v>11971946.9</v>
      </c>
      <c r="AB86" s="196"/>
      <c r="AC86" s="196"/>
      <c r="AD86" s="196"/>
      <c r="AE86" s="196"/>
      <c r="AF86" s="196"/>
      <c r="AG86" s="197"/>
      <c r="AH86" s="155"/>
      <c r="AI86" s="155"/>
      <c r="AJ86" s="155"/>
      <c r="AK86" s="155"/>
      <c r="AL86" s="155"/>
      <c r="AM86" s="155"/>
      <c r="AO86" s="152" t="s">
        <v>104</v>
      </c>
      <c r="AP86" s="152">
        <v>3</v>
      </c>
      <c r="AQ86" s="218">
        <v>9086681.25</v>
      </c>
      <c r="AR86" s="152">
        <v>2</v>
      </c>
      <c r="AS86" s="218"/>
      <c r="AT86" s="299">
        <v>2</v>
      </c>
      <c r="AU86" s="218"/>
      <c r="AV86" s="153">
        <v>2</v>
      </c>
      <c r="AW86" s="152"/>
      <c r="AX86" s="153">
        <v>2</v>
      </c>
      <c r="AY86" s="152"/>
      <c r="AZ86" s="153">
        <v>3</v>
      </c>
      <c r="BA86" s="152" t="s">
        <v>104</v>
      </c>
      <c r="BB86" s="153">
        <v>3</v>
      </c>
      <c r="BC86" s="153"/>
      <c r="BD86" s="153"/>
      <c r="BE86" s="153"/>
      <c r="BF86" s="153"/>
      <c r="BG86" s="153"/>
      <c r="BH86" s="153"/>
      <c r="BI86" s="153"/>
      <c r="BJ86" s="153"/>
      <c r="BK86" s="153"/>
      <c r="BL86" s="153"/>
      <c r="BM86" s="153"/>
      <c r="BN86" s="153">
        <v>3</v>
      </c>
      <c r="BO86" s="160" t="e">
        <f t="shared" si="12"/>
        <v>#VALUE!</v>
      </c>
      <c r="BP86" s="155"/>
      <c r="BQ86" s="155"/>
      <c r="BR86" s="155"/>
      <c r="BS86" s="155"/>
      <c r="BT86" s="155"/>
      <c r="BU86" s="155"/>
      <c r="BV86" s="155"/>
      <c r="BW86" s="155"/>
      <c r="BX86" s="155"/>
      <c r="BY86" s="155"/>
      <c r="BZ86" s="155"/>
      <c r="CA86" s="155"/>
    </row>
    <row r="87" spans="1:79">
      <c r="A87" s="152" t="s">
        <v>105</v>
      </c>
      <c r="B87" s="152">
        <v>3</v>
      </c>
      <c r="C87" s="218">
        <v>9086681.25</v>
      </c>
      <c r="D87" s="152"/>
      <c r="E87" s="218"/>
      <c r="F87" s="152"/>
      <c r="G87" s="218"/>
      <c r="H87" s="152"/>
      <c r="I87" s="218"/>
      <c r="J87" s="152"/>
      <c r="K87" s="218"/>
      <c r="L87" s="152"/>
      <c r="M87" s="218"/>
      <c r="N87" s="152"/>
      <c r="O87" s="218">
        <v>42933</v>
      </c>
      <c r="P87" s="152"/>
      <c r="Q87" s="218">
        <v>644000</v>
      </c>
      <c r="R87" s="152"/>
      <c r="S87" s="218">
        <v>644000</v>
      </c>
      <c r="T87" s="152"/>
      <c r="U87" s="218">
        <v>963066</v>
      </c>
      <c r="V87" s="152"/>
      <c r="W87" s="218">
        <v>591266.65</v>
      </c>
      <c r="X87" s="152"/>
      <c r="Y87" s="153"/>
      <c r="Z87" s="198">
        <f t="shared" si="11"/>
        <v>3</v>
      </c>
      <c r="AA87" s="160">
        <f t="shared" si="11"/>
        <v>11971946.9</v>
      </c>
      <c r="AB87" s="196"/>
      <c r="AC87" s="196"/>
      <c r="AD87" s="196"/>
      <c r="AE87" s="196"/>
      <c r="AF87" s="196"/>
      <c r="AG87" s="197"/>
      <c r="AH87" s="155"/>
      <c r="AI87" s="155"/>
      <c r="AJ87" s="155"/>
      <c r="AK87" s="155"/>
      <c r="AL87" s="155"/>
      <c r="AM87" s="155"/>
      <c r="AO87" s="152" t="s">
        <v>105</v>
      </c>
      <c r="AP87" s="152">
        <v>3</v>
      </c>
      <c r="AQ87" s="218">
        <v>9086681.25</v>
      </c>
      <c r="AR87" s="152">
        <v>2</v>
      </c>
      <c r="AS87" s="218"/>
      <c r="AT87" s="299">
        <v>3</v>
      </c>
      <c r="AU87" s="218"/>
      <c r="AV87" s="153">
        <v>2</v>
      </c>
      <c r="AW87" s="152"/>
      <c r="AX87" s="153">
        <v>3</v>
      </c>
      <c r="AY87" s="152"/>
      <c r="AZ87" s="153">
        <v>3</v>
      </c>
      <c r="BA87" s="152" t="s">
        <v>105</v>
      </c>
      <c r="BB87" s="153">
        <v>3</v>
      </c>
      <c r="BC87" s="153"/>
      <c r="BD87" s="153"/>
      <c r="BE87" s="153"/>
      <c r="BF87" s="153"/>
      <c r="BG87" s="153"/>
      <c r="BH87" s="153"/>
      <c r="BI87" s="153"/>
      <c r="BJ87" s="153"/>
      <c r="BK87" s="153"/>
      <c r="BL87" s="153"/>
      <c r="BM87" s="153"/>
      <c r="BN87" s="153">
        <v>3</v>
      </c>
      <c r="BO87" s="160" t="e">
        <f t="shared" si="12"/>
        <v>#VALUE!</v>
      </c>
      <c r="BP87" s="155"/>
      <c r="BQ87" s="155"/>
      <c r="BR87" s="155"/>
      <c r="BS87" s="155"/>
      <c r="BT87" s="155"/>
      <c r="BU87" s="155"/>
      <c r="BV87" s="155"/>
      <c r="BW87" s="155"/>
      <c r="BX87" s="155"/>
      <c r="BY87" s="155"/>
      <c r="BZ87" s="155"/>
      <c r="CA87" s="155"/>
    </row>
    <row r="88" spans="1:79">
      <c r="A88" s="152" t="s">
        <v>106</v>
      </c>
      <c r="B88" s="152">
        <v>3</v>
      </c>
      <c r="C88" s="218">
        <v>9086681.25</v>
      </c>
      <c r="D88" s="152"/>
      <c r="E88" s="218"/>
      <c r="F88" s="152"/>
      <c r="G88" s="218"/>
      <c r="H88" s="152"/>
      <c r="I88" s="218"/>
      <c r="J88" s="152"/>
      <c r="K88" s="218"/>
      <c r="L88" s="152"/>
      <c r="M88" s="218"/>
      <c r="N88" s="152"/>
      <c r="O88" s="218">
        <v>42933</v>
      </c>
      <c r="P88" s="152"/>
      <c r="Q88" s="218">
        <v>644000</v>
      </c>
      <c r="R88" s="152"/>
      <c r="S88" s="218">
        <v>644000</v>
      </c>
      <c r="T88" s="152"/>
      <c r="U88" s="218">
        <v>963066</v>
      </c>
      <c r="V88" s="152"/>
      <c r="W88" s="218">
        <v>591266.65</v>
      </c>
      <c r="X88" s="152"/>
      <c r="Y88" s="153"/>
      <c r="Z88" s="198">
        <f t="shared" si="11"/>
        <v>3</v>
      </c>
      <c r="AA88" s="160">
        <f t="shared" si="11"/>
        <v>11971946.9</v>
      </c>
      <c r="AB88" s="196"/>
      <c r="AC88" s="196"/>
      <c r="AD88" s="196"/>
      <c r="AE88" s="196"/>
      <c r="AF88" s="196"/>
      <c r="AG88" s="197"/>
      <c r="AH88" s="155"/>
      <c r="AI88" s="155"/>
      <c r="AJ88" s="155"/>
      <c r="AK88" s="155"/>
      <c r="AL88" s="155"/>
      <c r="AM88" s="155"/>
      <c r="AO88" s="152" t="s">
        <v>106</v>
      </c>
      <c r="AP88" s="152">
        <v>3</v>
      </c>
      <c r="AQ88" s="218">
        <v>9086681.25</v>
      </c>
      <c r="AR88" s="152">
        <v>2</v>
      </c>
      <c r="AS88" s="218"/>
      <c r="AT88" s="299">
        <v>3</v>
      </c>
      <c r="AU88" s="218"/>
      <c r="AV88" s="153">
        <v>1</v>
      </c>
      <c r="AW88" s="152"/>
      <c r="AX88" s="153">
        <v>2</v>
      </c>
      <c r="AY88" s="152"/>
      <c r="AZ88" s="153">
        <v>3</v>
      </c>
      <c r="BA88" s="152" t="s">
        <v>106</v>
      </c>
      <c r="BB88" s="153">
        <v>1</v>
      </c>
      <c r="BC88" s="153"/>
      <c r="BD88" s="153"/>
      <c r="BE88" s="153"/>
      <c r="BF88" s="153"/>
      <c r="BG88" s="153"/>
      <c r="BH88" s="153"/>
      <c r="BI88" s="153"/>
      <c r="BJ88" s="153"/>
      <c r="BK88" s="153"/>
      <c r="BL88" s="153"/>
      <c r="BM88" s="153"/>
      <c r="BN88" s="153">
        <v>3</v>
      </c>
      <c r="BO88" s="160" t="e">
        <f t="shared" si="12"/>
        <v>#VALUE!</v>
      </c>
      <c r="BP88" s="155"/>
      <c r="BQ88" s="155"/>
      <c r="BR88" s="155"/>
      <c r="BS88" s="155"/>
      <c r="BT88" s="155"/>
      <c r="BU88" s="155"/>
      <c r="BV88" s="155"/>
      <c r="BW88" s="155"/>
      <c r="BX88" s="155"/>
      <c r="BY88" s="155"/>
      <c r="BZ88" s="155"/>
      <c r="CA88" s="155"/>
    </row>
    <row r="89" spans="1:79">
      <c r="A89" s="152" t="s">
        <v>107</v>
      </c>
      <c r="B89" s="152">
        <v>3</v>
      </c>
      <c r="C89" s="218">
        <v>9086681.25</v>
      </c>
      <c r="D89" s="152"/>
      <c r="E89" s="218"/>
      <c r="F89" s="152"/>
      <c r="G89" s="218"/>
      <c r="H89" s="152"/>
      <c r="I89" s="218"/>
      <c r="J89" s="152"/>
      <c r="K89" s="218"/>
      <c r="L89" s="152"/>
      <c r="M89" s="218"/>
      <c r="N89" s="152"/>
      <c r="O89" s="218">
        <v>42934</v>
      </c>
      <c r="P89" s="152"/>
      <c r="Q89" s="218">
        <v>644000</v>
      </c>
      <c r="R89" s="152"/>
      <c r="S89" s="218">
        <v>644000</v>
      </c>
      <c r="T89" s="152"/>
      <c r="U89" s="218">
        <v>963066</v>
      </c>
      <c r="V89" s="152"/>
      <c r="W89" s="218">
        <v>591266.65</v>
      </c>
      <c r="X89" s="152"/>
      <c r="Y89" s="153"/>
      <c r="Z89" s="198">
        <f t="shared" si="11"/>
        <v>3</v>
      </c>
      <c r="AA89" s="160">
        <f t="shared" si="11"/>
        <v>11971947.9</v>
      </c>
      <c r="AB89" s="196"/>
      <c r="AC89" s="196"/>
      <c r="AD89" s="196"/>
      <c r="AE89" s="196"/>
      <c r="AF89" s="196"/>
      <c r="AG89" s="197"/>
      <c r="AH89" s="155"/>
      <c r="AI89" s="155"/>
      <c r="AJ89" s="155"/>
      <c r="AK89" s="155"/>
      <c r="AL89" s="155"/>
      <c r="AM89" s="155"/>
      <c r="AO89" s="152" t="s">
        <v>107</v>
      </c>
      <c r="AP89" s="152">
        <v>3</v>
      </c>
      <c r="AQ89" s="218">
        <v>9086681.25</v>
      </c>
      <c r="AR89" s="152">
        <v>2</v>
      </c>
      <c r="AS89" s="218"/>
      <c r="AT89" s="299">
        <v>3</v>
      </c>
      <c r="AU89" s="218"/>
      <c r="AV89" s="153">
        <v>2</v>
      </c>
      <c r="AW89" s="152"/>
      <c r="AX89" s="153">
        <v>2</v>
      </c>
      <c r="AY89" s="152"/>
      <c r="AZ89" s="153">
        <v>3</v>
      </c>
      <c r="BA89" s="152" t="s">
        <v>107</v>
      </c>
      <c r="BB89" s="153">
        <v>3</v>
      </c>
      <c r="BC89" s="153"/>
      <c r="BD89" s="153"/>
      <c r="BE89" s="153"/>
      <c r="BF89" s="153"/>
      <c r="BG89" s="153"/>
      <c r="BH89" s="153"/>
      <c r="BI89" s="153"/>
      <c r="BJ89" s="153"/>
      <c r="BK89" s="153"/>
      <c r="BL89" s="153"/>
      <c r="BM89" s="153"/>
      <c r="BN89" s="153">
        <v>3</v>
      </c>
      <c r="BO89" s="160" t="e">
        <f t="shared" si="12"/>
        <v>#VALUE!</v>
      </c>
      <c r="BP89" s="155"/>
      <c r="BQ89" s="155"/>
      <c r="BR89" s="155"/>
      <c r="BS89" s="155"/>
      <c r="BT89" s="155"/>
      <c r="BU89" s="155"/>
      <c r="BV89" s="155"/>
      <c r="BW89" s="155"/>
      <c r="BX89" s="155"/>
      <c r="BY89" s="155"/>
      <c r="BZ89" s="155"/>
      <c r="CA89" s="155"/>
    </row>
    <row r="90" spans="1:79">
      <c r="A90" s="152" t="s">
        <v>108</v>
      </c>
      <c r="B90" s="152">
        <v>3</v>
      </c>
      <c r="C90" s="218">
        <v>9086681.25</v>
      </c>
      <c r="D90" s="152"/>
      <c r="E90" s="218"/>
      <c r="F90" s="152"/>
      <c r="G90" s="218"/>
      <c r="H90" s="152"/>
      <c r="I90" s="218"/>
      <c r="J90" s="152"/>
      <c r="K90" s="218"/>
      <c r="L90" s="152"/>
      <c r="M90" s="218"/>
      <c r="N90" s="152"/>
      <c r="O90" s="218">
        <v>42934</v>
      </c>
      <c r="P90" s="152"/>
      <c r="Q90" s="218">
        <v>644000</v>
      </c>
      <c r="R90" s="152"/>
      <c r="S90" s="218">
        <v>644000</v>
      </c>
      <c r="T90" s="152"/>
      <c r="U90" s="218">
        <v>963066</v>
      </c>
      <c r="V90" s="152"/>
      <c r="W90" s="218">
        <v>591266.65</v>
      </c>
      <c r="X90" s="152"/>
      <c r="Y90" s="153"/>
      <c r="Z90" s="198">
        <f t="shared" si="11"/>
        <v>3</v>
      </c>
      <c r="AA90" s="160">
        <f t="shared" si="11"/>
        <v>11971947.9</v>
      </c>
      <c r="AB90" s="196"/>
      <c r="AC90" s="196"/>
      <c r="AD90" s="196"/>
      <c r="AE90" s="196"/>
      <c r="AF90" s="196"/>
      <c r="AG90" s="197"/>
      <c r="AH90" s="155"/>
      <c r="AI90" s="155"/>
      <c r="AJ90" s="155"/>
      <c r="AK90" s="155"/>
      <c r="AL90" s="155"/>
      <c r="AM90" s="155"/>
      <c r="AO90" s="152" t="s">
        <v>108</v>
      </c>
      <c r="AP90" s="152">
        <v>3</v>
      </c>
      <c r="AQ90" s="218">
        <v>9086681.25</v>
      </c>
      <c r="AR90" s="152">
        <v>2</v>
      </c>
      <c r="AS90" s="218"/>
      <c r="AT90" s="299">
        <v>2</v>
      </c>
      <c r="AU90" s="218"/>
      <c r="AV90" s="153">
        <v>2</v>
      </c>
      <c r="AW90" s="152"/>
      <c r="AX90" s="153">
        <v>3</v>
      </c>
      <c r="AY90" s="152"/>
      <c r="AZ90" s="153">
        <v>3</v>
      </c>
      <c r="BA90" s="152" t="s">
        <v>108</v>
      </c>
      <c r="BB90" s="153">
        <v>3</v>
      </c>
      <c r="BC90" s="153"/>
      <c r="BD90" s="153"/>
      <c r="BE90" s="153"/>
      <c r="BF90" s="153"/>
      <c r="BG90" s="153"/>
      <c r="BH90" s="153"/>
      <c r="BI90" s="153"/>
      <c r="BJ90" s="153"/>
      <c r="BK90" s="153"/>
      <c r="BL90" s="153"/>
      <c r="BM90" s="153"/>
      <c r="BN90" s="153">
        <v>3</v>
      </c>
      <c r="BO90" s="160" t="e">
        <f t="shared" si="12"/>
        <v>#VALUE!</v>
      </c>
      <c r="BP90" s="155"/>
      <c r="BQ90" s="155"/>
      <c r="BR90" s="155"/>
      <c r="BS90" s="155"/>
      <c r="BT90" s="155"/>
      <c r="BU90" s="155"/>
      <c r="BV90" s="155"/>
      <c r="BW90" s="155"/>
      <c r="BX90" s="155"/>
      <c r="BY90" s="155"/>
      <c r="BZ90" s="155"/>
      <c r="CA90" s="155"/>
    </row>
    <row r="91" spans="1:79">
      <c r="A91" s="152" t="s">
        <v>109</v>
      </c>
      <c r="B91" s="152">
        <v>3</v>
      </c>
      <c r="C91" s="218">
        <v>9086681.25</v>
      </c>
      <c r="D91" s="152"/>
      <c r="E91" s="218"/>
      <c r="F91" s="152"/>
      <c r="G91" s="218"/>
      <c r="H91" s="152"/>
      <c r="I91" s="218"/>
      <c r="J91" s="152"/>
      <c r="K91" s="218"/>
      <c r="L91" s="152"/>
      <c r="M91" s="218"/>
      <c r="N91" s="152"/>
      <c r="O91" s="218">
        <v>42934</v>
      </c>
      <c r="P91" s="152"/>
      <c r="Q91" s="218">
        <v>644000</v>
      </c>
      <c r="R91" s="152"/>
      <c r="S91" s="218">
        <v>644000</v>
      </c>
      <c r="T91" s="152"/>
      <c r="U91" s="218">
        <v>963066</v>
      </c>
      <c r="V91" s="152"/>
      <c r="W91" s="218">
        <v>591266.65</v>
      </c>
      <c r="X91" s="152"/>
      <c r="Y91" s="153"/>
      <c r="Z91" s="198">
        <f t="shared" si="11"/>
        <v>3</v>
      </c>
      <c r="AA91" s="160">
        <f t="shared" si="11"/>
        <v>11971947.9</v>
      </c>
      <c r="AB91" s="196"/>
      <c r="AC91" s="196"/>
      <c r="AD91" s="196"/>
      <c r="AE91" s="196"/>
      <c r="AF91" s="196"/>
      <c r="AG91" s="197"/>
      <c r="AH91" s="155"/>
      <c r="AI91" s="155"/>
      <c r="AJ91" s="155"/>
      <c r="AK91" s="155"/>
      <c r="AL91" s="155"/>
      <c r="AM91" s="155"/>
      <c r="AO91" s="152" t="s">
        <v>109</v>
      </c>
      <c r="AP91" s="152">
        <v>3</v>
      </c>
      <c r="AQ91" s="218">
        <v>9086681.25</v>
      </c>
      <c r="AR91" s="152">
        <v>1</v>
      </c>
      <c r="AS91" s="218"/>
      <c r="AT91" s="299">
        <v>3</v>
      </c>
      <c r="AU91" s="218"/>
      <c r="AV91" s="153">
        <v>1</v>
      </c>
      <c r="AW91" s="152"/>
      <c r="AX91" s="153">
        <v>2</v>
      </c>
      <c r="AY91" s="152"/>
      <c r="AZ91" s="153">
        <v>2</v>
      </c>
      <c r="BA91" s="152" t="s">
        <v>109</v>
      </c>
      <c r="BB91" s="153">
        <v>2</v>
      </c>
      <c r="BC91" s="153"/>
      <c r="BD91" s="153"/>
      <c r="BE91" s="153"/>
      <c r="BF91" s="153"/>
      <c r="BG91" s="153"/>
      <c r="BH91" s="153"/>
      <c r="BI91" s="153"/>
      <c r="BJ91" s="153"/>
      <c r="BK91" s="153"/>
      <c r="BL91" s="153"/>
      <c r="BM91" s="153"/>
      <c r="BN91" s="153">
        <v>3</v>
      </c>
      <c r="BO91" s="160" t="e">
        <f t="shared" si="12"/>
        <v>#VALUE!</v>
      </c>
      <c r="BP91" s="155"/>
      <c r="BQ91" s="155"/>
      <c r="BR91" s="155"/>
      <c r="BS91" s="155"/>
      <c r="BT91" s="155"/>
      <c r="BU91" s="155"/>
      <c r="BV91" s="155"/>
      <c r="BW91" s="155"/>
      <c r="BX91" s="155"/>
      <c r="BY91" s="155"/>
      <c r="BZ91" s="155"/>
      <c r="CA91" s="155"/>
    </row>
    <row r="92" spans="1:79">
      <c r="A92" s="152" t="s">
        <v>110</v>
      </c>
      <c r="B92" s="152">
        <v>3</v>
      </c>
      <c r="C92" s="218">
        <v>9086681.25</v>
      </c>
      <c r="D92" s="152"/>
      <c r="E92" s="218"/>
      <c r="F92" s="152"/>
      <c r="G92" s="218"/>
      <c r="H92" s="152"/>
      <c r="I92" s="218"/>
      <c r="J92" s="152"/>
      <c r="K92" s="218"/>
      <c r="L92" s="152"/>
      <c r="M92" s="218"/>
      <c r="N92" s="152"/>
      <c r="O92" s="218">
        <v>42934</v>
      </c>
      <c r="P92" s="152"/>
      <c r="Q92" s="218">
        <v>644000</v>
      </c>
      <c r="R92" s="152"/>
      <c r="S92" s="218">
        <v>644000</v>
      </c>
      <c r="T92" s="152"/>
      <c r="U92" s="218">
        <v>963066</v>
      </c>
      <c r="V92" s="152"/>
      <c r="W92" s="218">
        <v>591266.65</v>
      </c>
      <c r="X92" s="152"/>
      <c r="Y92" s="153"/>
      <c r="Z92" s="198">
        <f t="shared" si="11"/>
        <v>3</v>
      </c>
      <c r="AA92" s="160">
        <f t="shared" si="11"/>
        <v>11971947.9</v>
      </c>
      <c r="AB92" s="196"/>
      <c r="AC92" s="196"/>
      <c r="AD92" s="196"/>
      <c r="AE92" s="196"/>
      <c r="AF92" s="196"/>
      <c r="AG92" s="197"/>
      <c r="AH92" s="155"/>
      <c r="AI92" s="155"/>
      <c r="AJ92" s="155"/>
      <c r="AK92" s="155"/>
      <c r="AL92" s="155"/>
      <c r="AM92" s="155"/>
      <c r="AO92" s="152" t="s">
        <v>110</v>
      </c>
      <c r="AP92" s="152">
        <v>3</v>
      </c>
      <c r="AQ92" s="218">
        <v>9086681.25</v>
      </c>
      <c r="AR92" s="152">
        <v>2</v>
      </c>
      <c r="AS92" s="218"/>
      <c r="AT92" s="299">
        <v>2</v>
      </c>
      <c r="AU92" s="218"/>
      <c r="AV92" s="153">
        <v>2</v>
      </c>
      <c r="AW92" s="152"/>
      <c r="AX92" s="153">
        <v>3</v>
      </c>
      <c r="AY92" s="152"/>
      <c r="AZ92" s="153">
        <v>2</v>
      </c>
      <c r="BA92" s="152" t="s">
        <v>110</v>
      </c>
      <c r="BB92" s="153">
        <v>3</v>
      </c>
      <c r="BC92" s="153"/>
      <c r="BD92" s="153"/>
      <c r="BE92" s="153"/>
      <c r="BF92" s="153"/>
      <c r="BG92" s="153"/>
      <c r="BH92" s="153"/>
      <c r="BI92" s="153"/>
      <c r="BJ92" s="153"/>
      <c r="BK92" s="153"/>
      <c r="BL92" s="153"/>
      <c r="BM92" s="153"/>
      <c r="BN92" s="153">
        <v>3</v>
      </c>
      <c r="BO92" s="160" t="e">
        <f t="shared" si="12"/>
        <v>#VALUE!</v>
      </c>
      <c r="BP92" s="155"/>
      <c r="BQ92" s="155"/>
      <c r="BR92" s="155"/>
      <c r="BS92" s="155"/>
      <c r="BT92" s="155"/>
      <c r="BU92" s="155"/>
      <c r="BV92" s="155"/>
      <c r="BW92" s="155"/>
      <c r="BX92" s="155"/>
      <c r="BY92" s="155"/>
      <c r="BZ92" s="155"/>
      <c r="CA92" s="155"/>
    </row>
    <row r="93" spans="1:79">
      <c r="A93" s="152" t="s">
        <v>111</v>
      </c>
      <c r="B93" s="152">
        <v>3</v>
      </c>
      <c r="C93" s="218">
        <v>9086681.25</v>
      </c>
      <c r="D93" s="152"/>
      <c r="E93" s="218"/>
      <c r="F93" s="152"/>
      <c r="G93" s="218"/>
      <c r="H93" s="152"/>
      <c r="I93" s="218"/>
      <c r="J93" s="152"/>
      <c r="K93" s="218"/>
      <c r="L93" s="152"/>
      <c r="M93" s="218"/>
      <c r="N93" s="152"/>
      <c r="O93" s="218">
        <v>42934</v>
      </c>
      <c r="P93" s="152"/>
      <c r="Q93" s="218">
        <v>644000</v>
      </c>
      <c r="R93" s="152"/>
      <c r="S93" s="218">
        <v>644000</v>
      </c>
      <c r="T93" s="152"/>
      <c r="U93" s="218">
        <v>963066</v>
      </c>
      <c r="V93" s="152"/>
      <c r="W93" s="218">
        <v>591266.65</v>
      </c>
      <c r="X93" s="152"/>
      <c r="Y93" s="153"/>
      <c r="Z93" s="198">
        <f t="shared" si="11"/>
        <v>3</v>
      </c>
      <c r="AA93" s="160">
        <f t="shared" si="11"/>
        <v>11971947.9</v>
      </c>
      <c r="AB93" s="196"/>
      <c r="AC93" s="196"/>
      <c r="AD93" s="196"/>
      <c r="AE93" s="196"/>
      <c r="AF93" s="196"/>
      <c r="AG93" s="197"/>
      <c r="AH93" s="155"/>
      <c r="AI93" s="155"/>
      <c r="AJ93" s="155"/>
      <c r="AK93" s="155"/>
      <c r="AL93" s="155"/>
      <c r="AM93" s="155"/>
      <c r="AO93" s="152" t="s">
        <v>111</v>
      </c>
      <c r="AP93" s="152">
        <v>3</v>
      </c>
      <c r="AQ93" s="218">
        <v>9086681.25</v>
      </c>
      <c r="AR93" s="152">
        <v>1</v>
      </c>
      <c r="AS93" s="218"/>
      <c r="AT93" s="299">
        <v>2</v>
      </c>
      <c r="AU93" s="218"/>
      <c r="AV93" s="153">
        <v>3</v>
      </c>
      <c r="AW93" s="152"/>
      <c r="AX93" s="153">
        <v>3</v>
      </c>
      <c r="AY93" s="152"/>
      <c r="AZ93" s="153">
        <v>2</v>
      </c>
      <c r="BA93" s="152" t="s">
        <v>111</v>
      </c>
      <c r="BB93" s="153">
        <v>3</v>
      </c>
      <c r="BC93" s="153"/>
      <c r="BD93" s="153"/>
      <c r="BE93" s="153"/>
      <c r="BF93" s="153"/>
      <c r="BG93" s="153"/>
      <c r="BH93" s="153"/>
      <c r="BI93" s="153"/>
      <c r="BJ93" s="153"/>
      <c r="BK93" s="153"/>
      <c r="BL93" s="153"/>
      <c r="BM93" s="153"/>
      <c r="BN93" s="153">
        <v>3</v>
      </c>
      <c r="BO93" s="160" t="e">
        <f t="shared" si="12"/>
        <v>#VALUE!</v>
      </c>
      <c r="BP93" s="155"/>
      <c r="BQ93" s="155"/>
      <c r="BR93" s="155"/>
      <c r="BS93" s="155"/>
      <c r="BT93" s="155"/>
      <c r="BU93" s="155"/>
      <c r="BV93" s="155"/>
      <c r="BW93" s="155"/>
      <c r="BX93" s="155"/>
      <c r="BY93" s="155"/>
      <c r="BZ93" s="155"/>
      <c r="CA93" s="155"/>
    </row>
    <row r="94" spans="1:79">
      <c r="A94" s="152" t="s">
        <v>112</v>
      </c>
      <c r="B94" s="152">
        <v>3</v>
      </c>
      <c r="C94" s="218">
        <v>9086681.25</v>
      </c>
      <c r="D94" s="152"/>
      <c r="E94" s="218"/>
      <c r="F94" s="152"/>
      <c r="G94" s="218"/>
      <c r="H94" s="289"/>
      <c r="I94" s="218"/>
      <c r="J94" s="152"/>
      <c r="K94" s="218"/>
      <c r="L94" s="152"/>
      <c r="M94" s="218"/>
      <c r="N94" s="152"/>
      <c r="O94" s="218">
        <v>42934</v>
      </c>
      <c r="P94" s="152"/>
      <c r="Q94" s="218">
        <v>644000</v>
      </c>
      <c r="R94" s="152"/>
      <c r="S94" s="218">
        <v>644000</v>
      </c>
      <c r="T94" s="152"/>
      <c r="U94" s="218">
        <v>963066</v>
      </c>
      <c r="V94" s="152"/>
      <c r="W94" s="218">
        <v>591266.65</v>
      </c>
      <c r="X94" s="152"/>
      <c r="Y94" s="153"/>
      <c r="Z94" s="198">
        <f t="shared" si="11"/>
        <v>3</v>
      </c>
      <c r="AA94" s="160">
        <f t="shared" si="11"/>
        <v>11971947.9</v>
      </c>
      <c r="AB94" s="196"/>
      <c r="AC94" s="196"/>
      <c r="AD94" s="196"/>
      <c r="AE94" s="196"/>
      <c r="AF94" s="196"/>
      <c r="AG94" s="197"/>
      <c r="AH94" s="155"/>
      <c r="AI94" s="155"/>
      <c r="AJ94" s="155"/>
      <c r="AK94" s="155"/>
      <c r="AL94" s="155"/>
      <c r="AM94" s="155"/>
      <c r="AO94" s="152" t="s">
        <v>112</v>
      </c>
      <c r="AP94" s="152">
        <v>3</v>
      </c>
      <c r="AQ94" s="218">
        <v>9086681.25</v>
      </c>
      <c r="AR94" s="152">
        <v>2</v>
      </c>
      <c r="AS94" s="218"/>
      <c r="AT94" s="299">
        <v>3</v>
      </c>
      <c r="AU94" s="218"/>
      <c r="AV94" s="153">
        <v>3</v>
      </c>
      <c r="AW94" s="152"/>
      <c r="AX94" s="153">
        <v>3</v>
      </c>
      <c r="AY94" s="152"/>
      <c r="AZ94" s="153">
        <v>3</v>
      </c>
      <c r="BA94" s="152" t="s">
        <v>112</v>
      </c>
      <c r="BB94" s="153">
        <v>3</v>
      </c>
      <c r="BC94" s="153"/>
      <c r="BD94" s="153"/>
      <c r="BE94" s="153"/>
      <c r="BF94" s="153"/>
      <c r="BG94" s="153"/>
      <c r="BH94" s="153"/>
      <c r="BI94" s="153"/>
      <c r="BJ94" s="153"/>
      <c r="BK94" s="153"/>
      <c r="BL94" s="153"/>
      <c r="BM94" s="153"/>
      <c r="BN94" s="153">
        <v>3</v>
      </c>
      <c r="BO94" s="160" t="e">
        <f t="shared" si="12"/>
        <v>#VALUE!</v>
      </c>
      <c r="BP94" s="155"/>
      <c r="BQ94" s="155"/>
      <c r="BR94" s="155"/>
      <c r="BS94" s="155"/>
      <c r="BT94" s="155"/>
      <c r="BU94" s="155"/>
      <c r="BV94" s="155"/>
      <c r="BW94" s="155"/>
      <c r="BX94" s="155"/>
      <c r="BY94" s="155"/>
      <c r="BZ94" s="155"/>
      <c r="CA94" s="155"/>
    </row>
    <row r="95" spans="1:79">
      <c r="A95" s="152" t="s">
        <v>113</v>
      </c>
      <c r="B95" s="152">
        <v>3</v>
      </c>
      <c r="C95" s="218">
        <v>9086681.25</v>
      </c>
      <c r="D95" s="152"/>
      <c r="E95" s="218"/>
      <c r="F95" s="152"/>
      <c r="G95" s="218"/>
      <c r="H95" s="152"/>
      <c r="I95" s="218"/>
      <c r="J95" s="152"/>
      <c r="K95" s="218"/>
      <c r="L95" s="152"/>
      <c r="M95" s="218"/>
      <c r="N95" s="152"/>
      <c r="O95" s="218">
        <v>42934</v>
      </c>
      <c r="P95" s="152"/>
      <c r="Q95" s="218">
        <v>644000</v>
      </c>
      <c r="R95" s="152"/>
      <c r="S95" s="218">
        <v>644000</v>
      </c>
      <c r="T95" s="152"/>
      <c r="U95" s="218">
        <v>963069</v>
      </c>
      <c r="V95" s="152"/>
      <c r="W95" s="218">
        <v>591266.65</v>
      </c>
      <c r="X95" s="152"/>
      <c r="Y95" s="153"/>
      <c r="Z95" s="198">
        <f t="shared" si="11"/>
        <v>3</v>
      </c>
      <c r="AA95" s="160">
        <f t="shared" si="11"/>
        <v>11971950.9</v>
      </c>
      <c r="AB95" s="196"/>
      <c r="AC95" s="196"/>
      <c r="AD95" s="196"/>
      <c r="AE95" s="196"/>
      <c r="AF95" s="196"/>
      <c r="AG95" s="197"/>
      <c r="AH95" s="155"/>
      <c r="AI95" s="155"/>
      <c r="AJ95" s="155"/>
      <c r="AK95" s="155"/>
      <c r="AL95" s="155"/>
      <c r="AM95" s="155"/>
      <c r="AO95" s="152" t="s">
        <v>113</v>
      </c>
      <c r="AP95" s="152">
        <v>3</v>
      </c>
      <c r="AQ95" s="218">
        <v>9086681.25</v>
      </c>
      <c r="AR95" s="152">
        <v>2</v>
      </c>
      <c r="AS95" s="218"/>
      <c r="AT95" s="153">
        <v>2</v>
      </c>
      <c r="AU95" s="218"/>
      <c r="AV95" s="153">
        <v>0</v>
      </c>
      <c r="AW95" s="152"/>
      <c r="AX95" s="153">
        <v>2</v>
      </c>
      <c r="AY95" s="152"/>
      <c r="AZ95" s="153">
        <v>2</v>
      </c>
      <c r="BA95" s="152" t="s">
        <v>113</v>
      </c>
      <c r="BB95" s="153">
        <v>2</v>
      </c>
      <c r="BC95" s="153"/>
      <c r="BD95" s="153"/>
      <c r="BE95" s="153"/>
      <c r="BF95" s="153"/>
      <c r="BG95" s="153"/>
      <c r="BH95" s="153"/>
      <c r="BI95" s="153"/>
      <c r="BJ95" s="153"/>
      <c r="BK95" s="153"/>
      <c r="BL95" s="153"/>
      <c r="BM95" s="153"/>
      <c r="BN95" s="153">
        <v>3</v>
      </c>
      <c r="BO95" s="160" t="e">
        <f t="shared" si="12"/>
        <v>#VALUE!</v>
      </c>
      <c r="BP95" s="155"/>
      <c r="BQ95" s="155"/>
      <c r="BR95" s="155"/>
      <c r="BS95" s="155"/>
      <c r="BT95" s="155"/>
      <c r="BU95" s="155"/>
      <c r="BV95" s="155"/>
      <c r="BW95" s="155"/>
      <c r="BX95" s="155"/>
      <c r="BY95" s="155"/>
      <c r="BZ95" s="155"/>
      <c r="CA95" s="155"/>
    </row>
    <row r="96" spans="1:79">
      <c r="A96" s="157" t="s">
        <v>114</v>
      </c>
      <c r="B96" s="154">
        <f>SUM(B75:B95)</f>
        <v>60</v>
      </c>
      <c r="C96" s="154">
        <f t="shared" ref="C96:AM96" si="13">SUM(C75:C95)</f>
        <v>181733625</v>
      </c>
      <c r="D96" s="154">
        <f t="shared" si="13"/>
        <v>0</v>
      </c>
      <c r="E96" s="160">
        <f t="shared" si="13"/>
        <v>0</v>
      </c>
      <c r="F96" s="154">
        <f t="shared" si="13"/>
        <v>0</v>
      </c>
      <c r="G96" s="160">
        <f t="shared" si="13"/>
        <v>0</v>
      </c>
      <c r="H96" s="154">
        <f t="shared" si="13"/>
        <v>0</v>
      </c>
      <c r="I96" s="160">
        <f t="shared" si="13"/>
        <v>0</v>
      </c>
      <c r="J96" s="154">
        <f t="shared" si="13"/>
        <v>0</v>
      </c>
      <c r="K96" s="160">
        <f t="shared" si="13"/>
        <v>0</v>
      </c>
      <c r="L96" s="154">
        <f t="shared" si="13"/>
        <v>0</v>
      </c>
      <c r="M96" s="160">
        <f t="shared" si="13"/>
        <v>0</v>
      </c>
      <c r="N96" s="154">
        <f t="shared" si="13"/>
        <v>0</v>
      </c>
      <c r="O96" s="160">
        <f t="shared" si="13"/>
        <v>858667</v>
      </c>
      <c r="P96" s="154">
        <f t="shared" si="13"/>
        <v>0</v>
      </c>
      <c r="Q96" s="160">
        <f t="shared" si="13"/>
        <v>12880000</v>
      </c>
      <c r="R96" s="154">
        <f t="shared" si="13"/>
        <v>0</v>
      </c>
      <c r="S96" s="160">
        <f t="shared" si="13"/>
        <v>12880000</v>
      </c>
      <c r="T96" s="154">
        <f t="shared" si="13"/>
        <v>0</v>
      </c>
      <c r="U96" s="160">
        <f t="shared" si="13"/>
        <v>19261323</v>
      </c>
      <c r="V96" s="154">
        <f t="shared" si="13"/>
        <v>0</v>
      </c>
      <c r="W96" s="160">
        <f t="shared" si="13"/>
        <v>11825333.000000004</v>
      </c>
      <c r="X96" s="154">
        <f t="shared" si="13"/>
        <v>0</v>
      </c>
      <c r="Y96" s="154">
        <f t="shared" si="13"/>
        <v>0</v>
      </c>
      <c r="Z96" s="154">
        <f t="shared" si="13"/>
        <v>60</v>
      </c>
      <c r="AA96" s="160">
        <f t="shared" si="13"/>
        <v>239438948.00000009</v>
      </c>
      <c r="AB96" s="154">
        <f t="shared" si="13"/>
        <v>0</v>
      </c>
      <c r="AC96" s="154">
        <f t="shared" si="13"/>
        <v>0</v>
      </c>
      <c r="AD96" s="154">
        <f t="shared" si="13"/>
        <v>0</v>
      </c>
      <c r="AE96" s="154">
        <f t="shared" si="13"/>
        <v>0</v>
      </c>
      <c r="AF96" s="154">
        <f t="shared" si="13"/>
        <v>0</v>
      </c>
      <c r="AG96" s="154">
        <f t="shared" si="13"/>
        <v>0</v>
      </c>
      <c r="AH96" s="154">
        <f t="shared" si="13"/>
        <v>0</v>
      </c>
      <c r="AI96" s="154">
        <f t="shared" si="13"/>
        <v>0</v>
      </c>
      <c r="AJ96" s="154">
        <f t="shared" si="13"/>
        <v>0</v>
      </c>
      <c r="AK96" s="154">
        <f t="shared" si="13"/>
        <v>0</v>
      </c>
      <c r="AL96" s="154">
        <f t="shared" si="13"/>
        <v>0</v>
      </c>
      <c r="AM96" s="154">
        <f t="shared" si="13"/>
        <v>0</v>
      </c>
      <c r="AO96" s="157" t="s">
        <v>114</v>
      </c>
      <c r="AP96" s="154">
        <f t="shared" ref="AP96:BB96" si="14">SUM(AP75:AP95)</f>
        <v>60</v>
      </c>
      <c r="AQ96" s="301">
        <f t="shared" si="14"/>
        <v>181733625</v>
      </c>
      <c r="AR96" s="154">
        <f t="shared" si="14"/>
        <v>40</v>
      </c>
      <c r="AS96" s="160">
        <f t="shared" si="14"/>
        <v>0</v>
      </c>
      <c r="AT96" s="154">
        <f>SUM(AT75:AT95)</f>
        <v>53</v>
      </c>
      <c r="AU96" s="160">
        <f t="shared" si="14"/>
        <v>0</v>
      </c>
      <c r="AV96" s="154">
        <f t="shared" si="14"/>
        <v>45</v>
      </c>
      <c r="AW96" s="160">
        <f t="shared" si="14"/>
        <v>0</v>
      </c>
      <c r="AX96" s="154">
        <f t="shared" si="14"/>
        <v>51</v>
      </c>
      <c r="AY96" s="160">
        <f t="shared" si="14"/>
        <v>0</v>
      </c>
      <c r="AZ96" s="154">
        <f>SUM(AZ75:AZ95)</f>
        <v>54</v>
      </c>
      <c r="BA96" s="160">
        <f t="shared" si="14"/>
        <v>0</v>
      </c>
      <c r="BB96" s="154">
        <f t="shared" si="14"/>
        <v>52</v>
      </c>
      <c r="BC96" s="154">
        <f>SUM(BC75:BC95)</f>
        <v>0</v>
      </c>
      <c r="BD96" s="154">
        <f t="shared" ref="BD96:CA96" si="15">SUM(BD75:BD95)</f>
        <v>0</v>
      </c>
      <c r="BE96" s="154">
        <f t="shared" si="15"/>
        <v>0</v>
      </c>
      <c r="BF96" s="154">
        <f t="shared" si="15"/>
        <v>0</v>
      </c>
      <c r="BG96" s="154">
        <f t="shared" si="15"/>
        <v>0</v>
      </c>
      <c r="BH96" s="154">
        <f t="shared" si="15"/>
        <v>0</v>
      </c>
      <c r="BI96" s="154">
        <f t="shared" si="15"/>
        <v>0</v>
      </c>
      <c r="BJ96" s="154">
        <f t="shared" si="15"/>
        <v>0</v>
      </c>
      <c r="BK96" s="154">
        <f t="shared" si="15"/>
        <v>0</v>
      </c>
      <c r="BL96" s="154">
        <f t="shared" si="15"/>
        <v>0</v>
      </c>
      <c r="BM96" s="154">
        <f t="shared" si="15"/>
        <v>0</v>
      </c>
      <c r="BN96" s="154">
        <f>SUM(BN75:BN95)</f>
        <v>60</v>
      </c>
      <c r="BO96" s="161" t="e">
        <f t="shared" si="15"/>
        <v>#VALUE!</v>
      </c>
      <c r="BP96" s="154">
        <f t="shared" si="15"/>
        <v>0</v>
      </c>
      <c r="BQ96" s="154">
        <f t="shared" si="15"/>
        <v>0</v>
      </c>
      <c r="BR96" s="154">
        <f t="shared" si="15"/>
        <v>0</v>
      </c>
      <c r="BS96" s="154">
        <f t="shared" si="15"/>
        <v>0</v>
      </c>
      <c r="BT96" s="154">
        <f t="shared" si="15"/>
        <v>0</v>
      </c>
      <c r="BU96" s="154">
        <f t="shared" si="15"/>
        <v>0</v>
      </c>
      <c r="BV96" s="154">
        <f t="shared" si="15"/>
        <v>0</v>
      </c>
      <c r="BW96" s="154">
        <f t="shared" si="15"/>
        <v>0</v>
      </c>
      <c r="BX96" s="154">
        <f t="shared" si="15"/>
        <v>0</v>
      </c>
      <c r="BY96" s="154">
        <f t="shared" si="15"/>
        <v>0</v>
      </c>
      <c r="BZ96" s="154">
        <f t="shared" si="15"/>
        <v>0</v>
      </c>
      <c r="CA96" s="154">
        <f t="shared" si="15"/>
        <v>0</v>
      </c>
    </row>
    <row r="99" spans="15:46" ht="15">
      <c r="AS99" s="277"/>
      <c r="AT99" s="275"/>
    </row>
    <row r="100" spans="15:46" ht="15">
      <c r="O100" s="277"/>
      <c r="P100" s="277"/>
      <c r="Q100" s="277"/>
      <c r="R100" s="277"/>
      <c r="S100" s="277"/>
    </row>
  </sheetData>
  <mergeCells count="122">
    <mergeCell ref="BN45:BO45"/>
    <mergeCell ref="BP45:BU45"/>
    <mergeCell ref="BV45:CA45"/>
    <mergeCell ref="B70:CA70"/>
    <mergeCell ref="B71:CA71"/>
    <mergeCell ref="R73:S73"/>
    <mergeCell ref="T73:U73"/>
    <mergeCell ref="V73:W73"/>
    <mergeCell ref="X73:Y73"/>
    <mergeCell ref="Z73:AA73"/>
    <mergeCell ref="BN73:BO73"/>
    <mergeCell ref="BP73:BU73"/>
    <mergeCell ref="BV73:CA73"/>
    <mergeCell ref="BB73:BC73"/>
    <mergeCell ref="BD73:BE73"/>
    <mergeCell ref="BF73:BG73"/>
    <mergeCell ref="BH73:BI73"/>
    <mergeCell ref="BJ73:BK73"/>
    <mergeCell ref="BL73:BM73"/>
    <mergeCell ref="AB73:AG73"/>
    <mergeCell ref="AH73:AM73"/>
    <mergeCell ref="AO73:AO74"/>
    <mergeCell ref="AP73:AQ73"/>
    <mergeCell ref="AR73:AS73"/>
    <mergeCell ref="A73:A74"/>
    <mergeCell ref="B73:C73"/>
    <mergeCell ref="D73:E73"/>
    <mergeCell ref="F73:G73"/>
    <mergeCell ref="H73:I73"/>
    <mergeCell ref="J73:K73"/>
    <mergeCell ref="L73:M73"/>
    <mergeCell ref="N73:O73"/>
    <mergeCell ref="P73:Q73"/>
    <mergeCell ref="AV45:AW45"/>
    <mergeCell ref="AX45:AY45"/>
    <mergeCell ref="AZ45:BA45"/>
    <mergeCell ref="BB45:BC45"/>
    <mergeCell ref="AT73:AU73"/>
    <mergeCell ref="AV73:AW73"/>
    <mergeCell ref="AX73:AY73"/>
    <mergeCell ref="AZ73:BA73"/>
    <mergeCell ref="BD45:BE45"/>
    <mergeCell ref="BF45:BG45"/>
    <mergeCell ref="BH45:BI45"/>
    <mergeCell ref="BJ45:BK45"/>
    <mergeCell ref="BL45:BM45"/>
    <mergeCell ref="BN14:BO14"/>
    <mergeCell ref="BP14:BU14"/>
    <mergeCell ref="BV14:CA14"/>
    <mergeCell ref="B42:CA42"/>
    <mergeCell ref="R45:S45"/>
    <mergeCell ref="T45:U45"/>
    <mergeCell ref="V45:W45"/>
    <mergeCell ref="X45:Y45"/>
    <mergeCell ref="Z45:AA45"/>
    <mergeCell ref="AB45:AG45"/>
    <mergeCell ref="AH45:AM45"/>
    <mergeCell ref="AO45:AO46"/>
    <mergeCell ref="AP45:AQ45"/>
    <mergeCell ref="AR45:AS45"/>
    <mergeCell ref="AT45:AU45"/>
    <mergeCell ref="AV14:AW14"/>
    <mergeCell ref="AX14:AY14"/>
    <mergeCell ref="AZ14:BA14"/>
    <mergeCell ref="BB14:BC14"/>
    <mergeCell ref="T14:U14"/>
    <mergeCell ref="V14:W14"/>
    <mergeCell ref="X14:Y14"/>
    <mergeCell ref="Z14:AA14"/>
    <mergeCell ref="AB14:AG14"/>
    <mergeCell ref="A45:A46"/>
    <mergeCell ref="B45:C45"/>
    <mergeCell ref="D45:E45"/>
    <mergeCell ref="F45:G45"/>
    <mergeCell ref="H45:I45"/>
    <mergeCell ref="J45:K45"/>
    <mergeCell ref="L45:M45"/>
    <mergeCell ref="N45:O45"/>
    <mergeCell ref="P45:Q45"/>
    <mergeCell ref="B43:T43"/>
    <mergeCell ref="B14:C14"/>
    <mergeCell ref="D14:E14"/>
    <mergeCell ref="F14:G14"/>
    <mergeCell ref="H14:I14"/>
    <mergeCell ref="J14:K14"/>
    <mergeCell ref="L14:M14"/>
    <mergeCell ref="N14:O14"/>
    <mergeCell ref="P14:Q14"/>
    <mergeCell ref="R14:S14"/>
    <mergeCell ref="AH14:AM14"/>
    <mergeCell ref="AO14:AO15"/>
    <mergeCell ref="AP14:AQ14"/>
    <mergeCell ref="AR14:AS14"/>
    <mergeCell ref="AT14:AU14"/>
    <mergeCell ref="A9:BX9"/>
    <mergeCell ref="A5:AM5"/>
    <mergeCell ref="BY4:CA4"/>
    <mergeCell ref="A4:BX4"/>
    <mergeCell ref="A7:BX7"/>
    <mergeCell ref="BY7:CA7"/>
    <mergeCell ref="A8:BX8"/>
    <mergeCell ref="BY8:CA8"/>
    <mergeCell ref="BY9:CA9"/>
    <mergeCell ref="BD14:BE14"/>
    <mergeCell ref="BF14:BG14"/>
    <mergeCell ref="BH14:BI14"/>
    <mergeCell ref="BJ14:BK14"/>
    <mergeCell ref="BL14:BM14"/>
    <mergeCell ref="A10:AM10"/>
    <mergeCell ref="AO10:CA10"/>
    <mergeCell ref="B11:CA11"/>
    <mergeCell ref="B12:CA12"/>
    <mergeCell ref="A14:A15"/>
    <mergeCell ref="BY1:CA1"/>
    <mergeCell ref="BY2:CA2"/>
    <mergeCell ref="BY3:CA3"/>
    <mergeCell ref="A1:BX1"/>
    <mergeCell ref="A2:BX2"/>
    <mergeCell ref="A3:BX3"/>
    <mergeCell ref="AO5:CA5"/>
    <mergeCell ref="A6:BX6"/>
    <mergeCell ref="BY6:CA6"/>
  </mergeCells>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1"/>
  <sheetViews>
    <sheetView topLeftCell="A31" zoomScale="90" zoomScaleNormal="90" workbookViewId="0">
      <selection activeCell="A39" sqref="A39:B39"/>
    </sheetView>
  </sheetViews>
  <sheetFormatPr baseColWidth="10" defaultColWidth="10.83203125" defaultRowHeight="14"/>
  <cols>
    <col min="1" max="1" width="48.5" style="131" customWidth="1"/>
    <col min="2" max="2" width="73.5" style="131" customWidth="1"/>
    <col min="3" max="3" width="10.83203125" style="131"/>
    <col min="4" max="4" width="31.1640625" style="131" customWidth="1"/>
    <col min="5" max="5" width="70.1640625" style="131" customWidth="1"/>
    <col min="6" max="6" width="17.5" style="131" customWidth="1"/>
    <col min="7" max="8" width="21.83203125" style="131" customWidth="1"/>
    <col min="9" max="9" width="19.5" style="131" customWidth="1"/>
    <col min="10" max="10" width="42" style="131" customWidth="1"/>
    <col min="11" max="16384" width="10.83203125" style="131"/>
  </cols>
  <sheetData>
    <row r="1" spans="1:2" ht="25.5" customHeight="1">
      <c r="A1" s="822" t="s">
        <v>195</v>
      </c>
      <c r="B1" s="823"/>
    </row>
    <row r="2" spans="1:2" ht="25.5" customHeight="1">
      <c r="A2" s="824" t="s">
        <v>405</v>
      </c>
      <c r="B2" s="825"/>
    </row>
    <row r="3" spans="1:2">
      <c r="A3" s="133" t="s">
        <v>325</v>
      </c>
      <c r="B3" s="133" t="s">
        <v>326</v>
      </c>
    </row>
    <row r="4" spans="1:2">
      <c r="A4" s="134" t="s">
        <v>71</v>
      </c>
      <c r="B4" s="143" t="s">
        <v>359</v>
      </c>
    </row>
    <row r="5" spans="1:2" ht="105">
      <c r="A5" s="134" t="s">
        <v>67</v>
      </c>
      <c r="B5" s="142" t="s">
        <v>360</v>
      </c>
    </row>
    <row r="6" spans="1:2" s="132" customFormat="1">
      <c r="A6" s="134" t="s">
        <v>0</v>
      </c>
      <c r="B6" s="826" t="s">
        <v>354</v>
      </c>
    </row>
    <row r="7" spans="1:2" s="132" customFormat="1">
      <c r="A7" s="134" t="s">
        <v>77</v>
      </c>
      <c r="B7" s="827"/>
    </row>
    <row r="8" spans="1:2" s="132" customFormat="1">
      <c r="A8" s="134" t="s">
        <v>73</v>
      </c>
      <c r="B8" s="827"/>
    </row>
    <row r="9" spans="1:2" s="132" customFormat="1">
      <c r="A9" s="134" t="s">
        <v>334</v>
      </c>
      <c r="B9" s="828"/>
    </row>
    <row r="10" spans="1:2" s="132" customFormat="1" ht="30">
      <c r="A10" s="134" t="s">
        <v>293</v>
      </c>
      <c r="B10" s="135" t="s">
        <v>361</v>
      </c>
    </row>
    <row r="11" spans="1:2" s="132" customFormat="1" ht="30">
      <c r="A11" s="134" t="s">
        <v>1</v>
      </c>
      <c r="B11" s="135" t="s">
        <v>378</v>
      </c>
    </row>
    <row r="12" spans="1:2" s="132" customFormat="1" ht="60">
      <c r="A12" s="134" t="s">
        <v>15</v>
      </c>
      <c r="B12" s="136" t="s">
        <v>355</v>
      </c>
    </row>
    <row r="13" spans="1:2" s="132" customFormat="1" ht="30">
      <c r="A13" s="134" t="s">
        <v>332</v>
      </c>
      <c r="B13" s="136" t="s">
        <v>356</v>
      </c>
    </row>
    <row r="14" spans="1:2" s="132" customFormat="1" ht="30">
      <c r="A14" s="134" t="s">
        <v>333</v>
      </c>
      <c r="B14" s="136" t="s">
        <v>362</v>
      </c>
    </row>
    <row r="15" spans="1:2" ht="72" customHeight="1">
      <c r="A15" s="137" t="s">
        <v>330</v>
      </c>
      <c r="B15" s="138" t="s">
        <v>357</v>
      </c>
    </row>
    <row r="16" spans="1:2" ht="180">
      <c r="A16" s="137" t="s">
        <v>331</v>
      </c>
      <c r="B16" s="139" t="s">
        <v>358</v>
      </c>
    </row>
    <row r="17" spans="1:2" ht="25.5" customHeight="1">
      <c r="A17" s="824" t="s">
        <v>406</v>
      </c>
      <c r="B17" s="825"/>
    </row>
    <row r="18" spans="1:2">
      <c r="A18" s="133" t="s">
        <v>325</v>
      </c>
      <c r="B18" s="133" t="s">
        <v>326</v>
      </c>
    </row>
    <row r="19" spans="1:2">
      <c r="A19" s="134" t="s">
        <v>71</v>
      </c>
      <c r="B19" s="143" t="s">
        <v>359</v>
      </c>
    </row>
    <row r="20" spans="1:2" ht="105">
      <c r="A20" s="134" t="s">
        <v>67</v>
      </c>
      <c r="B20" s="142" t="s">
        <v>360</v>
      </c>
    </row>
    <row r="21" spans="1:2" ht="30">
      <c r="A21" s="134" t="s">
        <v>335</v>
      </c>
      <c r="B21" s="136" t="s">
        <v>336</v>
      </c>
    </row>
    <row r="22" spans="1:2" ht="45">
      <c r="A22" s="134" t="s">
        <v>328</v>
      </c>
      <c r="B22" s="136" t="s">
        <v>363</v>
      </c>
    </row>
    <row r="23" spans="1:2" ht="60">
      <c r="A23" s="134" t="s">
        <v>337</v>
      </c>
      <c r="B23" s="136" t="s">
        <v>338</v>
      </c>
    </row>
    <row r="24" spans="1:2" ht="30">
      <c r="A24" s="134" t="s">
        <v>327</v>
      </c>
      <c r="B24" s="140" t="s">
        <v>364</v>
      </c>
    </row>
    <row r="25" spans="1:2" ht="30">
      <c r="A25" s="134" t="s">
        <v>302</v>
      </c>
      <c r="B25" s="140" t="s">
        <v>365</v>
      </c>
    </row>
    <row r="26" spans="1:2" ht="46" customHeight="1">
      <c r="A26" s="134" t="s">
        <v>339</v>
      </c>
      <c r="B26" s="141" t="s">
        <v>374</v>
      </c>
    </row>
    <row r="27" spans="1:2" ht="60">
      <c r="A27" s="134" t="s">
        <v>279</v>
      </c>
      <c r="B27" s="141" t="s">
        <v>368</v>
      </c>
    </row>
    <row r="28" spans="1:2" ht="45">
      <c r="A28" s="134" t="s">
        <v>340</v>
      </c>
      <c r="B28" s="141" t="s">
        <v>341</v>
      </c>
    </row>
    <row r="29" spans="1:2" ht="30">
      <c r="A29" s="134" t="s">
        <v>367</v>
      </c>
      <c r="B29" s="141" t="s">
        <v>369</v>
      </c>
    </row>
    <row r="30" spans="1:2" ht="45">
      <c r="A30" s="134" t="s">
        <v>117</v>
      </c>
      <c r="B30" s="141" t="s">
        <v>370</v>
      </c>
    </row>
    <row r="31" spans="1:2" ht="144" customHeight="1">
      <c r="A31" s="134" t="s">
        <v>342</v>
      </c>
      <c r="B31" s="141" t="s">
        <v>371</v>
      </c>
    </row>
    <row r="32" spans="1:2" ht="30">
      <c r="A32" s="134" t="s">
        <v>343</v>
      </c>
      <c r="B32" s="141" t="s">
        <v>346</v>
      </c>
    </row>
    <row r="33" spans="1:2" ht="30">
      <c r="A33" s="134" t="s">
        <v>344</v>
      </c>
      <c r="B33" s="141" t="s">
        <v>345</v>
      </c>
    </row>
    <row r="34" spans="1:2" ht="30">
      <c r="A34" s="134" t="s">
        <v>323</v>
      </c>
      <c r="B34" s="141" t="s">
        <v>372</v>
      </c>
    </row>
    <row r="35" spans="1:2" ht="30">
      <c r="A35" s="134" t="s">
        <v>351</v>
      </c>
      <c r="B35" s="141" t="s">
        <v>347</v>
      </c>
    </row>
    <row r="36" spans="1:2" ht="90">
      <c r="A36" s="134" t="s">
        <v>298</v>
      </c>
      <c r="B36" s="141" t="s">
        <v>349</v>
      </c>
    </row>
    <row r="37" spans="1:2" ht="45">
      <c r="A37" s="134" t="s">
        <v>329</v>
      </c>
      <c r="B37" s="141" t="s">
        <v>348</v>
      </c>
    </row>
    <row r="38" spans="1:2" ht="45">
      <c r="A38" s="137" t="s">
        <v>300</v>
      </c>
      <c r="B38" s="141" t="s">
        <v>350</v>
      </c>
    </row>
    <row r="39" spans="1:2" ht="25.5" customHeight="1">
      <c r="A39" s="824" t="s">
        <v>352</v>
      </c>
      <c r="B39" s="825"/>
    </row>
    <row r="40" spans="1:2">
      <c r="A40" s="822" t="s">
        <v>353</v>
      </c>
      <c r="B40" s="823"/>
    </row>
    <row r="41" spans="1:2" ht="72" customHeight="1">
      <c r="A41" s="820" t="s">
        <v>400</v>
      </c>
      <c r="B41" s="821"/>
    </row>
  </sheetData>
  <mergeCells count="7">
    <mergeCell ref="A41:B41"/>
    <mergeCell ref="A1:B1"/>
    <mergeCell ref="A2:B2"/>
    <mergeCell ref="B6:B9"/>
    <mergeCell ref="A17:B17"/>
    <mergeCell ref="A39:B39"/>
    <mergeCell ref="A40:B40"/>
  </mergeCell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0/xmlns/"/>
    <ds:schemaRef ds:uri="http://www.w3.org/2001/XMLSchema"/>
    <ds:schemaRef ds:uri="bea38547-d34c-4dfd-b958-4ddc302b48de"/>
    <ds:schemaRef ds:uri="fe9e2b3d-4c1d-4923-bca8-f2013ad4d455"/>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Meta 1 Paridad </vt:lpstr>
      <vt:lpstr>Meta 2 Escuela </vt:lpstr>
      <vt:lpstr>Meta 1..n</vt:lpstr>
      <vt:lpstr>Meta 4 Bancada </vt:lpstr>
      <vt:lpstr>Meta 6- 60 Instancias </vt:lpstr>
      <vt:lpstr>Meta- Veeduría</vt:lpstr>
      <vt:lpstr>Indicadores </vt:lpstr>
      <vt:lpstr>Territorialización PA</vt:lpstr>
      <vt:lpstr>Instructivo</vt:lpstr>
      <vt:lpstr>Generalidades</vt:lpstr>
      <vt:lpstr>resumen pptal</vt:lpstr>
      <vt:lpstr>Hoja13</vt:lpstr>
      <vt:lpstr>Hoja1</vt:lpstr>
      <vt:lpstr>'Indicadores '!Área_de_impresión</vt:lpstr>
      <vt:lpstr>'Meta 1 Paridad '!Área_de_impresión</vt:lpstr>
      <vt:lpstr>'Meta 2 Escuela '!Área_de_impresión</vt:lpstr>
      <vt:lpstr>'Meta 4 Bancada '!Área_de_impresión</vt:lpstr>
      <vt:lpstr>'Meta 6- 60 Instancias '!Área_de_impresión</vt:lpstr>
      <vt:lpstr>'Meta- Veeduría'!Área_de_impresión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Catalina Puerta Velásquez</cp:lastModifiedBy>
  <cp:lastPrinted>2022-08-06T02:07:41Z</cp:lastPrinted>
  <dcterms:created xsi:type="dcterms:W3CDTF">2011-04-26T22:16:52Z</dcterms:created>
  <dcterms:modified xsi:type="dcterms:W3CDTF">2022-08-06T02:08:44Z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