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comments14.xml" ContentType="application/vnd.openxmlformats-officedocument.spreadsheetml.comments+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6.xml" ContentType="application/vnd.openxmlformats-officedocument.spreadsheetml.comments+xml"/>
  <Override PartName="/xl/drawings/drawing22.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Toshiba\Documents\3. SDLMUJER\5. POA\0. 2021\1TRIMESTRE\"/>
    </mc:Choice>
  </mc:AlternateContent>
  <xr:revisionPtr revIDLastSave="0" documentId="13_ncr:1_{9647A8CE-8001-4E09-B7D7-264BF154867C}" xr6:coauthVersionLast="46" xr6:coauthVersionMax="46" xr10:uidLastSave="{00000000-0000-0000-0000-000000000000}"/>
  <bookViews>
    <workbookView xWindow="-120" yWindow="-120" windowWidth="20730" windowHeight="11160" tabRatio="935" activeTab="9" xr2:uid="{ABAC0CDE-69FF-487E-B7C5-98C13372082E}"/>
  </bookViews>
  <sheets>
    <sheet name="Direccionamiento Estrategico" sheetId="1" r:id="rId1"/>
    <sheet name="Comunicacion Estrategica " sheetId="2" r:id="rId2"/>
    <sheet name="Planeacion y Gestión" sheetId="3" r:id="rId3"/>
    <sheet name="Gestión del Conocimiento" sheetId="4" r:id="rId4"/>
    <sheet name="Prevención y Atención a Mujeres" sheetId="5" r:id="rId5"/>
    <sheet name="Trasversalización de Enfoque G." sheetId="6" r:id="rId6"/>
    <sheet name="Gestión de Politicas Publicas" sheetId="7" r:id="rId7"/>
    <sheet name="Territorializaciòn PP" sheetId="8" r:id="rId8"/>
    <sheet name="Promocion del Acceso a la Justi" sheetId="9" r:id="rId9"/>
    <sheet name="Promociòn y Participacion " sheetId="10" r:id="rId10"/>
    <sheet name="Desarrollo de capacidades" sheetId="11" r:id="rId11"/>
    <sheet name="Gestión del Sistema de Cuidado" sheetId="12" r:id="rId12"/>
    <sheet name="Gestión Administrativa" sheetId="13" r:id="rId13"/>
    <sheet name="Gestiòn Documental" sheetId="14" r:id="rId14"/>
    <sheet name="Gestion Financiera" sheetId="15" r:id="rId15"/>
    <sheet name="Gestión Tecnologica" sheetId="16" r:id="rId16"/>
    <sheet name="Gestión Jurídica" sheetId="17" r:id="rId17"/>
    <sheet name="Gestión Contractual " sheetId="18" r:id="rId18"/>
    <sheet name="Gestión Talento Humano" sheetId="19" r:id="rId19"/>
    <sheet name="Atención a la Ciudadania" sheetId="20" r:id="rId20"/>
    <sheet name="Seguimiento Evaluación y Contro" sheetId="21" r:id="rId21"/>
    <sheet name="Gestión Disciplinaría"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0" l="1"/>
  <c r="O19" i="10"/>
  <c r="O18" i="10"/>
  <c r="O16" i="10"/>
  <c r="O17" i="5"/>
  <c r="O18" i="9"/>
  <c r="O16" i="8"/>
  <c r="O15" i="8"/>
  <c r="O14" i="8"/>
  <c r="O13" i="8"/>
  <c r="O12" i="8"/>
  <c r="Z11" i="8"/>
  <c r="U11" i="8"/>
  <c r="O11" i="8"/>
  <c r="U14" i="13" l="1"/>
  <c r="U13" i="13"/>
  <c r="U12" i="13"/>
  <c r="U11" i="13"/>
  <c r="O20" i="12"/>
  <c r="O19" i="12"/>
  <c r="O18" i="12"/>
  <c r="O17" i="12"/>
  <c r="O16" i="12"/>
  <c r="O15" i="12"/>
  <c r="O14" i="12"/>
  <c r="O13" i="12"/>
  <c r="N13" i="12"/>
  <c r="M13" i="12"/>
  <c r="L13" i="12"/>
  <c r="K13" i="12"/>
  <c r="H13" i="12"/>
  <c r="O12" i="12"/>
  <c r="O11" i="12"/>
  <c r="O10" i="12"/>
  <c r="U10" i="11"/>
  <c r="U14" i="21" l="1"/>
  <c r="U13" i="21"/>
  <c r="U12" i="21"/>
  <c r="U15" i="7" l="1"/>
  <c r="O15" i="7"/>
  <c r="U14" i="7"/>
  <c r="O14" i="7"/>
  <c r="U13" i="7"/>
  <c r="O13" i="7"/>
  <c r="Z12" i="7"/>
  <c r="Y13" i="7" s="1"/>
  <c r="U12" i="7"/>
  <c r="O12" i="7"/>
  <c r="U11" i="7"/>
  <c r="O11" i="7"/>
  <c r="U17" i="6"/>
  <c r="U16" i="6"/>
  <c r="U15" i="6"/>
  <c r="O15" i="6"/>
  <c r="U14" i="6"/>
  <c r="O14" i="6"/>
  <c r="U13" i="6"/>
  <c r="O13" i="6"/>
  <c r="U12" i="6"/>
  <c r="O12" i="6"/>
  <c r="U11" i="6"/>
  <c r="O11" i="6"/>
  <c r="U13" i="4" l="1"/>
  <c r="U12" i="4"/>
  <c r="U11" i="4"/>
  <c r="U17" i="14" l="1"/>
  <c r="U16" i="14"/>
  <c r="U15" i="14"/>
  <c r="U14" i="14"/>
  <c r="U13" i="14"/>
  <c r="U12" i="14"/>
  <c r="U11" i="14"/>
  <c r="U12" i="15"/>
  <c r="U11" i="15"/>
  <c r="U18" i="19"/>
  <c r="U17" i="19"/>
  <c r="U15" i="19"/>
  <c r="U14" i="19"/>
  <c r="U13" i="19"/>
  <c r="U12" i="19"/>
  <c r="U11" i="19"/>
  <c r="U21" i="20"/>
  <c r="U20" i="20"/>
  <c r="U19" i="20"/>
  <c r="U18" i="20"/>
  <c r="U17" i="20"/>
  <c r="U16" i="20"/>
  <c r="U15" i="20"/>
  <c r="U14" i="20"/>
  <c r="U13" i="20"/>
  <c r="U11" i="20"/>
  <c r="O12" i="11" l="1"/>
  <c r="O11" i="11"/>
  <c r="O10" i="11"/>
  <c r="O11" i="19"/>
  <c r="O12" i="19"/>
  <c r="O13" i="19"/>
  <c r="O14" i="19"/>
  <c r="O15" i="19"/>
  <c r="O16" i="19"/>
  <c r="O17" i="19"/>
  <c r="O18" i="19"/>
  <c r="O14" i="21"/>
  <c r="O13" i="21"/>
  <c r="O12" i="21"/>
  <c r="N12" i="21"/>
  <c r="M12" i="21"/>
  <c r="L12" i="21"/>
  <c r="K12" i="21"/>
  <c r="O11" i="21"/>
  <c r="N11" i="21"/>
  <c r="M11" i="21"/>
  <c r="L11" i="21"/>
  <c r="K11" i="21"/>
  <c r="O21" i="20"/>
  <c r="O20" i="20"/>
  <c r="O19" i="20"/>
  <c r="O18" i="20"/>
  <c r="O17" i="20"/>
  <c r="O16" i="20"/>
  <c r="O15" i="20"/>
  <c r="O14" i="20"/>
  <c r="O13" i="20"/>
  <c r="O12" i="20"/>
  <c r="O11" i="20"/>
  <c r="O18" i="18"/>
  <c r="O17" i="18"/>
  <c r="O16" i="18"/>
  <c r="O15" i="18"/>
  <c r="O14" i="18"/>
  <c r="O13" i="18"/>
  <c r="O12" i="18"/>
  <c r="O11" i="18"/>
  <c r="O18" i="16"/>
  <c r="O17" i="16"/>
  <c r="O16" i="16"/>
  <c r="O15" i="16"/>
  <c r="O14" i="16"/>
  <c r="O13" i="16"/>
  <c r="Y12" i="16"/>
  <c r="Y13" i="16" s="1"/>
  <c r="O12" i="16"/>
  <c r="Y11" i="16"/>
  <c r="O11" i="16"/>
  <c r="O15" i="15"/>
  <c r="O14" i="15"/>
  <c r="O13" i="15"/>
  <c r="O12" i="15"/>
  <c r="O11" i="15"/>
  <c r="O17" i="14" l="1"/>
  <c r="O16" i="14"/>
  <c r="O15" i="14"/>
  <c r="O14" i="14"/>
  <c r="O13" i="14"/>
  <c r="O12" i="14"/>
  <c r="O14" i="13"/>
  <c r="O13" i="13"/>
  <c r="O12" i="13"/>
  <c r="O11" i="13"/>
  <c r="O13" i="4" l="1"/>
  <c r="O12" i="4"/>
  <c r="O11" i="4"/>
  <c r="O18" i="3"/>
  <c r="O17" i="3"/>
  <c r="O16" i="3"/>
  <c r="O15" i="3"/>
  <c r="O14" i="3"/>
  <c r="O13" i="3"/>
  <c r="O12" i="3"/>
  <c r="O11" i="3"/>
  <c r="O15" i="1"/>
  <c r="O14" i="1"/>
  <c r="O13" i="1"/>
  <c r="O12" i="1"/>
  <c r="O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CD40B9AF-F22A-4129-883E-5D16569ECC26}">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6" authorId="0" shapeId="0" xr:uid="{2458C51C-41A2-4072-B8C7-C83B3D29C34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15AC9AB9-8C62-4AD5-A7DE-DD69D03F378B}">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40027EAC-93A7-4E51-BF89-6E216933A30C}">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A199022F-B992-432B-878B-BA7E8BD665D1}">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FED66E5F-5253-49D3-B726-019163324578}">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0" authorId="0" shapeId="0" xr:uid="{5549D1DD-A5A9-44A4-B5B6-310B3F372C83}">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6" authorId="0" shapeId="0" xr:uid="{3B5B3D27-8984-4F26-8F28-152F9609534D}">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8" authorId="0" shapeId="0" xr:uid="{1A730B9D-2404-4FE7-B4C3-A8C24765FACE}">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61A70894-B773-4981-914E-D4D36BACA3D1}">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9" authorId="0" shapeId="0" xr:uid="{4C12404C-671B-4249-B2C6-616FFAA457B6}">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7" authorId="0" shapeId="0" xr:uid="{75208DC9-350F-4B39-9E6B-F30B8544F94A}">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2" authorId="0" shapeId="0" xr:uid="{42076DF4-6EC3-4C66-993F-38621DDA908F}">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1" authorId="0" shapeId="0" xr:uid="{135C8BC0-A42F-402E-892D-DA2C5D7EADD3}">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23" authorId="0" shapeId="0" xr:uid="{5C1A1FA0-9258-4088-A53B-C73B93B26896}">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4" authorId="0" shapeId="0" xr:uid="{99D107BE-CEDA-4DAC-9FD8-FC33DE3A1188}">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Cristina</author>
    <author>ANDREA PAOLA BELLO VARGAS</author>
  </authors>
  <commentList>
    <comment ref="A10" authorId="0" shapeId="0" xr:uid="{D0FC0B62-1B39-44E0-B279-990B6C62A139}">
      <text>
        <r>
          <rPr>
            <b/>
            <sz val="9"/>
            <color indexed="8"/>
            <rFont val="Tahoma"/>
            <family val="2"/>
          </rPr>
          <t>Cristina:</t>
        </r>
        <r>
          <rPr>
            <sz val="9"/>
            <color indexed="8"/>
            <rFont val="Tahoma"/>
            <family val="2"/>
          </rPr>
          <t xml:space="preserve">
</t>
        </r>
        <r>
          <rPr>
            <sz val="9"/>
            <color indexed="8"/>
            <rFont val="Tahoma"/>
            <family val="2"/>
          </rPr>
          <t xml:space="preserve">Se ajustó el texto de acuerdo con el objetivo remitido vía e mail 03/08/2020 en la Base de definición de objetivos estrategicos.  </t>
        </r>
      </text>
    </comment>
    <comment ref="H13" authorId="0" shapeId="0" xr:uid="{CD4B4E88-6C48-4364-AFEC-D9DB09FB1C29}">
      <text>
        <r>
          <rPr>
            <b/>
            <sz val="9"/>
            <color indexed="8"/>
            <rFont val="Tahoma"/>
            <family val="2"/>
          </rPr>
          <t>Cristina:</t>
        </r>
        <r>
          <rPr>
            <sz val="9"/>
            <color indexed="8"/>
            <rFont val="Tahoma"/>
            <family val="2"/>
          </rPr>
          <t xml:space="preserve">
</t>
        </r>
        <r>
          <rPr>
            <sz val="9"/>
            <color indexed="8"/>
            <rFont val="Tahoma"/>
            <family val="2"/>
          </rPr>
          <t>12 UTA SIDICU + 4 Comisión con o sin Mecanismo de Participación</t>
        </r>
      </text>
    </comment>
    <comment ref="B22" authorId="1" shapeId="0" xr:uid="{6E17F0AF-CE70-4541-9F8C-34D13552A474}">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<sst xmlns="http://schemas.openxmlformats.org/spreadsheetml/2006/main" count="2454" uniqueCount="1102">
  <si>
    <t>SECRETARIA DISTRITAL DE LA MUJER</t>
  </si>
  <si>
    <t>Código: DE-FO-06</t>
  </si>
  <si>
    <t xml:space="preserve">PLANEACIÓN Y GESTIÓN </t>
  </si>
  <si>
    <t>Versión: 06</t>
  </si>
  <si>
    <t>FORMULACIÓN Y SEGUIMIENTO PLANES OPERATIVOS ANUALES</t>
  </si>
  <si>
    <t>Fecha de Emisión: 18 de diciembre de 2020</t>
  </si>
  <si>
    <t>Pagina 1 de 1</t>
  </si>
  <si>
    <t xml:space="preserve">PROCESO </t>
  </si>
  <si>
    <t>OBJETIVO ESTRATEGICO</t>
  </si>
  <si>
    <t xml:space="preserve">META PROYECTO DE INVERSIÓN </t>
  </si>
  <si>
    <t>No.</t>
  </si>
  <si>
    <t>ACTIVIDADES ASOCIADAS A LA META</t>
  </si>
  <si>
    <t>ÁREA RESPONSABLE</t>
  </si>
  <si>
    <t xml:space="preserve"> INDICADOR </t>
  </si>
  <si>
    <t>FORMULA DEL INDICADOR</t>
  </si>
  <si>
    <t>MAGNITUD / UNIDAD DE MEDIDA</t>
  </si>
  <si>
    <t>TIPO DE INDICADOR</t>
  </si>
  <si>
    <t xml:space="preserve">MEDIOS DE VERIFICACIÓN </t>
  </si>
  <si>
    <t>PROGRAMACIÓN (Trimestral)</t>
  </si>
  <si>
    <t>AVANCE DE EJECUCIÓN
(Trimestral)</t>
  </si>
  <si>
    <t>DESCRIPCIÓN CUALITATIVA DEL AVANCE</t>
  </si>
  <si>
    <t>RETRASOS Y FACTORES LIMITANTES PARA EL CUMPLIMIENTO</t>
  </si>
  <si>
    <t>SOLUCIONES PROPUESTAS PARA RESOLVER LOS RETRASOS Y FACTORES LIMITANTES PARA EL CUMPLIMIENTO</t>
  </si>
  <si>
    <t>TRIM I</t>
  </si>
  <si>
    <t>TRIM II</t>
  </si>
  <si>
    <t>TRIM III</t>
  </si>
  <si>
    <t>TRIM IV</t>
  </si>
  <si>
    <t>TOTAL</t>
  </si>
  <si>
    <t>TIMR I</t>
  </si>
  <si>
    <t>Implementar buenas prácticas de gestión en la Secretaría Distrital de la Mujer.</t>
  </si>
  <si>
    <t>Ejecutar el 100% las actividades programadas para una
correcta gestión administrativa y organizaciona</t>
  </si>
  <si>
    <t>Asesorar y coordinar la  formulación  de los planes operativos por proceso de la entidad</t>
  </si>
  <si>
    <t xml:space="preserve">Equipo Direccionamiento estratégico </t>
  </si>
  <si>
    <t>Planes operativos formulados</t>
  </si>
  <si>
    <t>(No. De planes de acción formulados / No. de Procesos de la Entidad)*100</t>
  </si>
  <si>
    <t>%</t>
  </si>
  <si>
    <t>Resultado</t>
  </si>
  <si>
    <t>Página web institucional - Link Transparencia / Planes</t>
  </si>
  <si>
    <t>Asesorar y coordinar la formulación y actualización de los planes de acción de los proyectos de inversión de la entidad</t>
  </si>
  <si>
    <t>Planes de acción formulados</t>
  </si>
  <si>
    <t>(No. De planes de acción formulados / No. Proyectos de inversión registrados)*100</t>
  </si>
  <si>
    <t>Planes de Acción proyectos de inversión formulados</t>
  </si>
  <si>
    <t>Realizar el seguimiento y reporte de los planes operativos y de acción de la entidad</t>
  </si>
  <si>
    <t>Planes operativos y de acción con seguimiento</t>
  </si>
  <si>
    <t>(No. De planes operativos y de acción con reporte de seguimiento / No. Planes operativos y de acción formulados)*100</t>
  </si>
  <si>
    <t>Reportes de seguimiento planes operativos y de acción de la entidad
Sistema de información SEGPLAN - SPI</t>
  </si>
  <si>
    <t xml:space="preserve"> Realizar seguimiento al Plan Estratégico Institucional 2020 - 2024</t>
  </si>
  <si>
    <t>PEI con seguimiento</t>
  </si>
  <si>
    <t xml:space="preserve">(No.  de seguimiento realizados / No. de seguimientos programados )*100
</t>
  </si>
  <si>
    <t>Presentación cumplimiento PEI</t>
  </si>
  <si>
    <t>Realizar la preparación del anteproyecto de presupuesto para la vigencia correspondinete y gestionar su presentación ante las Secretarías Distritales de Hacienda y Planeación.</t>
  </si>
  <si>
    <t>Anteproyecto presupuestal vigencia 2022</t>
  </si>
  <si>
    <t>(%  del proceso de anteproyecto presupuestal formulado /% del anteproyecto presupuestal programado) *100</t>
  </si>
  <si>
    <t>Versión inicial anteproyecto previa a las mesas de trabajo con SDHacienda
Versión ajustado de forma posterior a las mesas SDHacienda  
Presentación Versión final para presentación ante el Concejo de Bogotá</t>
  </si>
  <si>
    <t xml:space="preserve">FECHA DE ELABORACIÓN
Seleccione con una (X) la información a presentar:  </t>
  </si>
  <si>
    <t>ELABORÓ</t>
  </si>
  <si>
    <t>Firma:</t>
  </si>
  <si>
    <t>APROBÓ</t>
  </si>
  <si>
    <t>REVISIÓN OFICINA ASESORA DE PLANEACIÓN</t>
  </si>
  <si>
    <t xml:space="preserve">VoBo. </t>
  </si>
  <si>
    <t xml:space="preserve">(___) Actualización: </t>
  </si>
  <si>
    <t>Nombre:</t>
  </si>
  <si>
    <t>(___)Seguimiento:</t>
  </si>
  <si>
    <t>Cargo:</t>
  </si>
  <si>
    <t>Cargo: Jefa Oficina Asesora de Planeación</t>
  </si>
  <si>
    <t>FORMULACIÓN Y SEGUIMIENTO PLANES OPERATIVOS POR PROCESO</t>
  </si>
  <si>
    <t>Fecha de Emisión: 15 de diciembre de 2020</t>
  </si>
  <si>
    <t>Consolidar la Secretaría Distrital de la Mujer como una entidad innovadora y eficiente, para contribuir con la garantía de derechos de las mujeres en el Distrito Capital.</t>
  </si>
  <si>
    <t xml:space="preserve"> Implementar lineamientos de comunicación interna y externa que incorporen los enfoques de género libre de sexismo.</t>
  </si>
  <si>
    <t>Construcción y publicación de información sobre la misionalidad, derechos de las mujeres, cultura no sexista y acciones desarrolladas por la SDMujer.</t>
  </si>
  <si>
    <t>Asesora de Despacho,  profesional especializada, contratistas periodistas y contratista redes sociales.</t>
  </si>
  <si>
    <t>Publicaciones en medios institucionales</t>
  </si>
  <si>
    <t>(No. de publicaciones  difundidas/No. de publicaciones redactadas) * 100</t>
  </si>
  <si>
    <t>Eficacia</t>
  </si>
  <si>
    <t xml:space="preserve">Página web, Facebokk y Twitter de la Entidad. 
Revisiones previas a las publicaciones, para emitirlas de acuerdo a lo establecido por la Ley 1712 de 2014, en un lenguaje comprensible a la ciudadanía </t>
  </si>
  <si>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</si>
  <si>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</si>
  <si>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 xml:space="preserve">Notas de información de la SDMujer en medios de comunicación no institucionales </t>
  </si>
  <si>
    <t xml:space="preserve">(No. de notas publicadas en medios de comunicación / No de notas a publicar) *100    </t>
  </si>
  <si>
    <t>Enlaces web a notas publicadas</t>
  </si>
  <si>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</si>
  <si>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</si>
  <si>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</si>
  <si>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</si>
  <si>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</si>
  <si>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</si>
  <si>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</si>
  <si>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</si>
  <si>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</si>
  <si>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</si>
  <si>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</si>
  <si>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</si>
  <si>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</si>
  <si>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</si>
  <si>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</si>
  <si>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</si>
  <si>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</si>
  <si>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</si>
  <si>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</si>
  <si>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</si>
  <si>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</si>
  <si>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</si>
  <si>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</si>
  <si>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</si>
  <si>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t xml:space="preserve">Publicar las rendiciones de cuentas de la entidad en los canales de comunicación existentes </t>
  </si>
  <si>
    <t>Asesora de Despacho, contratistas audiovisuales y contratista redes sociales.</t>
  </si>
  <si>
    <t>Redición de cuentas publicadas en medios de comunicación de la Entidad</t>
  </si>
  <si>
    <t>No notas informativas de Rendición de Cuentas publicadas/ No de notas informativas de Rendición de Cuentas programadas * 100</t>
  </si>
  <si>
    <t>Medios informativos de la Entidad</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</si>
  <si>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</si>
  <si>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</si>
  <si>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</si>
  <si>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</si>
  <si>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t>Personas alcanzadas en canales digitales</t>
  </si>
  <si>
    <t xml:space="preserve">Seguidores en canales digitales </t>
  </si>
  <si>
    <t xml:space="preserve">No de Seguidores en canales digitales </t>
  </si>
  <si>
    <t>Reporte de Redes</t>
  </si>
  <si>
    <t>Claudia Patricia López Herrera</t>
  </si>
  <si>
    <t xml:space="preserve">Nombre: Claudia M. Rincón Caicedo </t>
  </si>
  <si>
    <t>Nombre: Adriana Estupiñan</t>
  </si>
  <si>
    <t>Lideresa tecnica</t>
  </si>
  <si>
    <t xml:space="preserve">Soportar el 100% la implementación del Modelo Integrado de Planeación y Gestión </t>
  </si>
  <si>
    <t>Ejecutar el Plan de Sostenibilidad y Mantenimiento de MIPG</t>
  </si>
  <si>
    <t xml:space="preserve">Oficina Asesora de Planeación </t>
  </si>
  <si>
    <t>% de ejecución en los Planes de mejora FURAG</t>
  </si>
  <si>
    <t>Gestión</t>
  </si>
  <si>
    <t>1. Avances en la implementación de los planes de mejora FURAG</t>
  </si>
  <si>
    <t>Apoyar la formulación de planes de mejoramiento derivadas de las auditorias internas y externas, actualizando las acciones definidas y hacer seguimiento a éstas.</t>
  </si>
  <si>
    <t>% de ejecución en los Planes de mejora Auditorias</t>
  </si>
  <si>
    <t>((No acciones ejecutadas / No. Total de acciones programadas)*100) * peso porcentual del periodo</t>
  </si>
  <si>
    <t xml:space="preserve">1. Correos electrónicos y/o evidencias de reuniones(actas) y/o  Informes  </t>
  </si>
  <si>
    <t>Ejecución del Plan de Acción del Plan Institucional de Gestión Ambiental - PIGA</t>
  </si>
  <si>
    <t>% de Actividades ejecutadas del Plan de Acción -PIGA.</t>
  </si>
  <si>
    <t>(No. de actividades ejecutadas del Plan de Acción del PIGA/ No. de actividades programadas del Plan de Acción del PIGA) * 100 * peso porcentual del periodo</t>
  </si>
  <si>
    <t xml:space="preserve">1. Correos electrónicos y/o evidencias de reuniones, comunicaciones internas, externas y/o  Informes  </t>
  </si>
  <si>
    <t>Atender los requerimientos de entes de control o entidades interesadas en el desarrollo del valor de lo público en las particularidades misionales de la Secretaría</t>
  </si>
  <si>
    <t>% de Requerimientos gestionados y respondidos</t>
  </si>
  <si>
    <t>(No. Requerimientos atendidos / No. Requerimientos recibidos) * 100 * peso porcentual del periodo</t>
  </si>
  <si>
    <t>Solicitudes atendidas y entregadas oficialmente desde el correo instiucional o en las plataformas institucionales destinadas para ello.</t>
  </si>
  <si>
    <t>Construir y socializar el Plan Anticorrupción y Atención a la Ciudadanía  y desarrollar las acciones correspondientes a la Oficina Asesora de Planeación y hacer seguimiento al mismo.</t>
  </si>
  <si>
    <t>% Avance del PAAC</t>
  </si>
  <si>
    <t>(No. de actividades del plan implementadas / No. de actividades del plan programadas) * 100 * peso porcentual del periodo</t>
  </si>
  <si>
    <t xml:space="preserve">1. Correos electrónicos y/o evidencias de reuniones, publicaciones en la pagina y sus seguimientos </t>
  </si>
  <si>
    <t>Asesorar a los procesos en la revisión y actualización de documentos de calidad (manual, formatos, procedimientos, instructivos etc,)</t>
  </si>
  <si>
    <t>(No. de documentos actualizados en LUCHA / No. de solicitudes de actualizacion de documentos) * 100  * peso porcentual del periodo</t>
  </si>
  <si>
    <t xml:space="preserve">1. Informe del aplicativo LUCHA y
Correos electrónicos
</t>
  </si>
  <si>
    <t>Desarrollar la metodología general de riesgos de la entidad</t>
  </si>
  <si>
    <t>% avance de Guía metodologíca</t>
  </si>
  <si>
    <t>(No. de actividades desarrolladas/ No. de actividades programadas) * 100 * peso porcentual del periodo</t>
  </si>
  <si>
    <t>1. Correos electrónicos y/o evidencias de reuniones</t>
  </si>
  <si>
    <t>Realizar la implementación y seguimientos de los riesgos</t>
  </si>
  <si>
    <t>Cantidad de seguimientos</t>
  </si>
  <si>
    <t>4 seguimientos al año</t>
  </si>
  <si>
    <t>1. Correos electrónicos y/o evidencias de reuniones (4 seguimientos)</t>
  </si>
  <si>
    <t>Diana Hernandez
Monica De la cruz</t>
  </si>
  <si>
    <t xml:space="preserve">Nombre: </t>
  </si>
  <si>
    <t>Contratista Oficina Asesora de Planeación</t>
  </si>
  <si>
    <t>Aumentar la generación, disponibilidad y análisis de información sobre la situación
de derechos de las mujeres en Bogotá, que permita una adecuada toma de
decisiones basada en evidencia con enfoques de género y diferencial.</t>
  </si>
  <si>
    <t xml:space="preserve"> Operar (1) un Sistema de Información sobre los derechos de las mujeres, con datos  proveniente de diferentes fuentes de información internas y externas</t>
  </si>
  <si>
    <t xml:space="preserve">Ofrecer información sobre la situación, posición o condición de las mujeres en el Distrito Capital en materia de sus derechos </t>
  </si>
  <si>
    <t xml:space="preserve">Dirección Gestión del Conocimiento
</t>
  </si>
  <si>
    <t>Radicados con solicitudes realizadas y radicados con respuestas ofrecidas</t>
  </si>
  <si>
    <t>Dirección Gestión del Conocimiento</t>
  </si>
  <si>
    <t>Informacion incorporada en la bateria de indicadores del OMEG</t>
  </si>
  <si>
    <t>(No. de requerimientos de información solicitados/ No. de necesidades de información identificadas) * 100</t>
  </si>
  <si>
    <t>Actas de reunión y/o
correos de solicitud de información.
Base de indicadores actualizados con la información gestionada</t>
  </si>
  <si>
    <t>Formular e Implementar una (1) estrategia metodológica que permita incluir la perspectiva de género y diferencial en la captura de la información</t>
  </si>
  <si>
    <t>Ofrecer asistencia técnica al interior de la entidad para cualificar la captura y análisis  de información con enfoque de genero, derechos de las mujeres y diferencial</t>
  </si>
  <si>
    <t>Asistencia técnica interna</t>
  </si>
  <si>
    <t>(No. de asistencias técnicas atendidas/No de asistenicas técnicas solicitadas) * (peso porcentual del periodo)</t>
  </si>
  <si>
    <t>Actas de reunión</t>
  </si>
  <si>
    <t>Formar 26.100 mujeres en sus derechos a través de procesos de desarrollo de capacidades en el uso TIC</t>
  </si>
  <si>
    <t>Rocío Janneth Durán Mahecha</t>
  </si>
  <si>
    <t>Nombre:  ANDREA RAMIREZ PISCO</t>
  </si>
  <si>
    <t>Profesional Direcciòn Gestión del Conocimiento</t>
  </si>
  <si>
    <t>Cargo: DIRECTORA GESTION DEL CONOCIMIENTO</t>
  </si>
  <si>
    <t>Prevención y Atención Integral a Mujeres Víctimas de Violencias</t>
  </si>
  <si>
    <t>Contribuir con la prevención y atención de las violencias contra las mujeres en sus diferencias y diversidades en el Distrito Capital, en articulación con los demás sectores de la Administración distrital y las autoridades competentes.</t>
  </si>
  <si>
    <t>Fortalecer los 4 componentes del Sistema SOFIA / Implementar una estrategia de Prevención de Riesgo de feminicidio</t>
  </si>
  <si>
    <t>Consolidar y aprobar un plan de acciones afirmativas para mujeres en riesgo de feminicidio y las víctimas indirectas del delito.</t>
  </si>
  <si>
    <t>Dirección de Eliminación de Violencias contra las  Mujeres y Acceso a la Justicia - Equipo SOFIA Distrital</t>
  </si>
  <si>
    <t>Documento de plan de acciones afirmativas para mujeres en riesgo de feminicidio y las víctimas indirectas del delito consolidado y aprobado.</t>
  </si>
  <si>
    <t xml:space="preserve">(No. de documentos de plan de acciones afirmativas consolidados y aprobados/ No. de documentos de plan de acciones afirmativas programados ) </t>
  </si>
  <si>
    <t xml:space="preserve">Plan de acciones afirmativas para mujeres en riesgo de feminicidio y las víctimas indirectas del delito. </t>
  </si>
  <si>
    <t xml:space="preserve">Documento </t>
  </si>
  <si>
    <t xml:space="preserve">Realizar seguimiento al plan de acciones afirmativas para mujeres en riesgo de feminicidio y las víctimas indirectas del delito. </t>
  </si>
  <si>
    <t xml:space="preserve">Seguimientos realizados al plan de acciones afirmativas para mujeres en riesgo de feminicidio y las víctimas indirectas del delito. </t>
  </si>
  <si>
    <t xml:space="preserve">(No. de seguimientos realizados / No. de seguimientos programadas) </t>
  </si>
  <si>
    <t>Seguimiento de plan de acciones afimativas para mujeres en riesgo de feminicidio y las víctimas indirectas del delito.</t>
  </si>
  <si>
    <t>Actas, comunicaciones externas y documentos/matriz de seguimiento.</t>
  </si>
  <si>
    <t xml:space="preserve">Realizar seguimiento a la implementación del Sistema SOFIA en el marco de la mesa de trabajo SOFIA. </t>
  </si>
  <si>
    <t xml:space="preserve"> Seguimiento a la implementación del Sistema SOFIA en el marco de la mesa de trabajo SOFIA. </t>
  </si>
  <si>
    <t xml:space="preserve">(No. de sesiones directivas de la mesa SOFIA, para el seguimiento a la implementación del Sistema SOFIA ) </t>
  </si>
  <si>
    <t>Seguimientos a la implementación del Sistema SOFIA</t>
  </si>
  <si>
    <t>Actas y comunicaciones externas.</t>
  </si>
  <si>
    <t>Brindar asistencia técnico legal al sector salud para el fortalecimiento de capacidades institucionales en la atención a mujeres víctimas de violencia, con énfasis en violencia sexual y riesgo de feminicidio, en el marco del Sistema SOFIA</t>
  </si>
  <si>
    <t xml:space="preserve">Asistencia técnico legal con énfasis en violencia sexual y riesgo de feminicidio </t>
  </si>
  <si>
    <t>(Nº de asistencias técnicolegales realizadas/Nº de asistencias técnicolegales programadas) *100</t>
  </si>
  <si>
    <t>Asistencias técnico legales con énfasis en violencia sexual y riesgo de feminicidio</t>
  </si>
  <si>
    <t xml:space="preserve">GA-FO-25 Evidencia de reuniones internas y externas </t>
  </si>
  <si>
    <t>Realizar atención al 100% de personas (Mujeres víctimas de violencia y personas a cargo) acogidas en Casa Refugio</t>
  </si>
  <si>
    <t xml:space="preserve">Realizar jornadas de sensibilización y socialización de la ruta y protocolo de ingreso a las Casas Refugio </t>
  </si>
  <si>
    <t>Dirección de Eliminación de Violencias contra las  Mujeres y Acceso a la Justicia - Equipo Casas Refugio</t>
  </si>
  <si>
    <t xml:space="preserve">Jornadas  de sensibilización y socialización  de la ruta y protocolo de ingreso a las Casas Refugio </t>
  </si>
  <si>
    <t>Jornadas de sensibilización y socialización</t>
  </si>
  <si>
    <t>Dinamizar 20 consejos Locales de seguridad para las mujeres y sus respectivos planes locales de seguridad</t>
  </si>
  <si>
    <t>Realizar  la Secretaría Técnica de los Consejos Locales de Seguridad para las Mujeres.</t>
  </si>
  <si>
    <t>Dirección de Eliminación de Violencias contra las  Mujeres y Acceso a la Justicia - Equipo SOFIA Local</t>
  </si>
  <si>
    <t xml:space="preserve">Consejos Locales de Seguridad para las Mujeres con Secretaria Técnica </t>
  </si>
  <si>
    <t xml:space="preserve">20  Consejos Locales en donde se ha desarrollado la secretaria Técnica  trimestral </t>
  </si>
  <si>
    <t xml:space="preserve">Número de Consejos Locales de Seguridad para las Mujeres con Secretaria Técnica </t>
  </si>
  <si>
    <t>Evidencia de gestión, convocatoria y seguimiento de los Concejos Locales de Seguridad para las Mujeres o acta de las sesiones.</t>
  </si>
  <si>
    <t>Identificar por localidad acciones y necesidades para la formulación de los Planes Locales de Seguridad para las Mujeres.</t>
  </si>
  <si>
    <t xml:space="preserve">Planes Locales de Seguridad para las Mujeres por localdidad formulados y en ejecución </t>
  </si>
  <si>
    <t>(No. de acciones  y necesidades implementadas  / No. de acciones  y necesidades programadas ) *100</t>
  </si>
  <si>
    <t>Acciones incluidas en Planes Locales de Seguridad para las Mujeres</t>
  </si>
  <si>
    <t xml:space="preserve">Matriz de seguimiento </t>
  </si>
  <si>
    <t>Realizar 3000 atenciones a mujeres víctimas de violencias, a través de las duplas de atención psicosocial</t>
  </si>
  <si>
    <t>Brindar atención psicosocial individual y colectiva a mujeres víctimas de violencias, a través de la estrategia de Duplas de Atención Psicosocial</t>
  </si>
  <si>
    <t xml:space="preserve">Mujeres beneficiadas con atención psicosocial
</t>
  </si>
  <si>
    <t>(Nº de mujeres atendidas/Nº de mujeres que son remitidas para atención) *100</t>
  </si>
  <si>
    <t>Mujeres beneficiadas con atención psicosocial</t>
  </si>
  <si>
    <t>Producto</t>
  </si>
  <si>
    <t>Reporte SiMisional</t>
  </si>
  <si>
    <t>Realizar 60.000 atenciones efectivas a través de la Línea Púrpura Distrital</t>
  </si>
  <si>
    <t>Brindar atención psicosocial y socio jurídica a mujeres víctimas de violencias a través de la Línea Púrpura Distrital.</t>
  </si>
  <si>
    <t>Atenciones psicosociales y sociojuridicas a través de la Línea púrpura Distrital</t>
  </si>
  <si>
    <t>(Nº de atenciones psicosociales + Nº de atenciones sociojuridicas/Nº de atenciones psicosociales y sociojuridicas recibidas a través de Línea Púrpura Distrital) *100</t>
  </si>
  <si>
    <t>Implementar un protocolo de prevención, atención y seguimiento a casos de violencia en el transporte público</t>
  </si>
  <si>
    <t xml:space="preserve">Brindar atención psicojurídica a mujeres víctimas de violencias en el espacio y el transporte público. </t>
  </si>
  <si>
    <t>Mujeres víctimas de violencia en el espacio y el transporte público beneficiadas con atención psico jurídica</t>
  </si>
  <si>
    <t xml:space="preserve">Mujeres beneficiadas con atención psico jurídica. </t>
  </si>
  <si>
    <t xml:space="preserve">Nombre: Alexandra Quintero Benavides </t>
  </si>
  <si>
    <t>Cargo: Directora de Eliminación de Violencias contra las Mujeres y Acceso a la Justicia</t>
  </si>
  <si>
    <t>Dirección de Derechos y Diseño de Política</t>
  </si>
  <si>
    <t xml:space="preserve">Desarrollar la secretaría técnica de la CIM </t>
  </si>
  <si>
    <t xml:space="preserve">Sesiones de la Comisión Intersectorial de Mujeres con Secretaría técnica </t>
  </si>
  <si>
    <t xml:space="preserve">Sesiones de la UTA realizadas  </t>
  </si>
  <si>
    <t xml:space="preserve">1. Actas de la UTA  
2. Presentaciones UTA </t>
  </si>
  <si>
    <t>Apoyar técnicamente la implementación de los siete derechos de la PPMyEG a cargo de la DDDP</t>
  </si>
  <si>
    <t>Documentos y conceptualización de los siete Derechos de la PPMYEG a cargo de la DDDP</t>
  </si>
  <si>
    <t xml:space="preserve">1. Documentos de los derechos </t>
  </si>
  <si>
    <t>Realizar jornadas de socialización y/o sensibilización sobre la PPMyEG</t>
  </si>
  <si>
    <t xml:space="preserve">1. Una metodologia
2. Actas de la Jornadas 
3. Presentación y/o ayuda visual </t>
  </si>
  <si>
    <t>Realizar jornadas de socialización y/o sensibilización sobre la PPASP</t>
  </si>
  <si>
    <t>Realizar un informe semestral sobre el seguimiento de la PPMyEG</t>
  </si>
  <si>
    <t xml:space="preserve">Gestión </t>
  </si>
  <si>
    <t xml:space="preserve">1. Informes realizados </t>
  </si>
  <si>
    <t>Realizar un informe semestral sobre el seguimiento de la PPASP</t>
  </si>
  <si>
    <t>2. Implementar acciones afirmativas y estrategias con Enfoque Diferencial para las mujeres en toda su diversidad.</t>
  </si>
  <si>
    <t xml:space="preserve"> Elaborar e implementar 3 lineamientos con enfoque de derechos de las mujeres, de género y diferencial. 
</t>
  </si>
  <si>
    <t xml:space="preserve">Dirección de Enfoque Diferencial </t>
  </si>
  <si>
    <t xml:space="preserve">Cargo: </t>
  </si>
  <si>
    <t xml:space="preserve">Territorializar la Política Pública de Mujeres y Equidad de Género </t>
  </si>
  <si>
    <t>8. Territorializar la Política Pública de Mujeres y Equidad de Género y los programas, estrategias y servicios con énfasis en la garantía de los derechos de las mujeres.</t>
  </si>
  <si>
    <t>Vincular 138.000 mujeres a  procesos de información, sensibilización y campañas de difusión de sus derechos</t>
  </si>
  <si>
    <t xml:space="preserve">Dirección de Territorialización de Derechos y Participación </t>
  </si>
  <si>
    <t xml:space="preserve">mujeres vinculadas a procesos de información y sensibilización en derechos </t>
  </si>
  <si>
    <t xml:space="preserve">No. de mujeres vinculadas a procesos de información y sensibilización en derechos </t>
  </si>
  <si>
    <t xml:space="preserve">Número </t>
  </si>
  <si>
    <t>producto</t>
  </si>
  <si>
    <t>listados de asistencia</t>
  </si>
  <si>
    <t xml:space="preserve"> Implementar una estrategia de difusión de derechos de las mujeres</t>
  </si>
  <si>
    <t xml:space="preserve"> estrategia de difusión de derechos implementada</t>
  </si>
  <si>
    <t>Acciones de difusión implementadas/ las programadas *100%</t>
  </si>
  <si>
    <t>porcentaje</t>
  </si>
  <si>
    <t xml:space="preserve">Estrategia diseñada y el reporte. Trimestral de seguimiento </t>
  </si>
  <si>
    <t>Adelantar 1 proceso de asistencia técnica y fortalecimiento a procesos organizativos de mujeres.</t>
  </si>
  <si>
    <t>Desarrollar un proceso de asistencia técnica y fortalecimiento a grupos, redes y organizaciones de mujeres</t>
  </si>
  <si>
    <t xml:space="preserve">Proceso de asistencia técnica y fortalecimiento desarrollado </t>
  </si>
  <si>
    <t>acciones de fortalecimiento y asistencia técnica implementadas / las acciones de fortalecimiento programas *100%</t>
  </si>
  <si>
    <t>informe trimestral de avance del proceso de asistencia.</t>
  </si>
  <si>
    <t>Realizar 35.550 orientaciones y asesorías socio jurídicas a mujeres víctimas de violencias</t>
  </si>
  <si>
    <t>Brindar 7500 orientaciones y asesorías socio jurídicas a mujeres víctimas de violencias a  a través del modelo de operación CIOM</t>
  </si>
  <si>
    <t xml:space="preserve">No. de orientaciones y asesorías sociojurídicas realizadas a través del modelo de atención de las CIOM </t>
  </si>
  <si>
    <t xml:space="preserve">No. de orientaciones y asesorías jurídicas realizadas </t>
  </si>
  <si>
    <t xml:space="preserve">reporte simisional </t>
  </si>
  <si>
    <t>Realizar 33500 orientaciones y acompañamientos psicosociales a mujeres</t>
  </si>
  <si>
    <t xml:space="preserve">No. de orientaciones y acompañamientos psicosociales  realizadas a través del modelo de atención de las CIOM </t>
  </si>
  <si>
    <t xml:space="preserve">No. de orientaciones y acompañamientos psicosociales realizados </t>
  </si>
  <si>
    <t>Apoyar la implementación de 3 estrategias prioritarias del sector mujeres</t>
  </si>
  <si>
    <t>Implementar una estrategia tejiendo mundos de igualdad con niñas y niños.</t>
  </si>
  <si>
    <t xml:space="preserve">Niñas y niños vinculadas a la estrategia tejiendo mundos de igualdad. </t>
  </si>
  <si>
    <t>No. de niñas y niños vinculadas a la estrategia</t>
  </si>
  <si>
    <t xml:space="preserve">Bases de datos NN participantes </t>
  </si>
  <si>
    <t>Realizar acompañamiento técnico a las 20 Alcaldías Locales para la Transversalización de la igualdad de género en el nivel local</t>
  </si>
  <si>
    <t xml:space="preserve">20 Alcaldías locales con acompañamiento técnico </t>
  </si>
  <si>
    <t xml:space="preserve">No.de Alcaldías Locales con acompañamientos realizados para la Transversalización de la igualdad de género en el nivel local </t>
  </si>
  <si>
    <t>actas y listados</t>
  </si>
  <si>
    <t xml:space="preserve">Implementar 15 Acciones del Plan de Igualdad de Oportunidades para la Equidad de Género en el nivel local </t>
  </si>
  <si>
    <t xml:space="preserve">15 acciones implementadas a través del modelo de atención de las CIOM </t>
  </si>
  <si>
    <t>No. de acciones de PIOEG implementadas</t>
  </si>
  <si>
    <t xml:space="preserve">producto </t>
  </si>
  <si>
    <t>fichas metodologicas y listados</t>
  </si>
  <si>
    <t>Operar en las 20 localidades el Modelo de Atención: Casas de Igualdad de Oportunidades para las Mujeres.</t>
  </si>
  <si>
    <t>Estrategia de abordaje territorial implementada</t>
  </si>
  <si>
    <t>No. de estrategia de abordaje territorial implementada</t>
  </si>
  <si>
    <t xml:space="preserve">un informe trimestral de la estrategia con registro fotográfico </t>
  </si>
  <si>
    <t>Implementar el esquema de CIOM itinerante para la Ruralidad.</t>
  </si>
  <si>
    <t xml:space="preserve">1 CIOM Rural. </t>
  </si>
  <si>
    <t xml:space="preserve">No. de localidades con el esquema de CIOM itinerante para la Ruralidad </t>
  </si>
  <si>
    <t xml:space="preserve">un informe ejecutivo del avance de la implementación de la Estrategia territorial CIOM Rural </t>
  </si>
  <si>
    <t xml:space="preserve">(_x__) Formulación: </t>
  </si>
  <si>
    <t>Rosa Patricia Chaparro Niño</t>
  </si>
  <si>
    <t>Lisa Cristina Gómez Camargo</t>
  </si>
  <si>
    <t>Directora de Territorialización de Derechos y Participación</t>
  </si>
  <si>
    <t xml:space="preserve">Subsecretaria de Fortalecimiento de Capacidades y Oportunidades </t>
  </si>
  <si>
    <t xml:space="preserve">Promoción de la participación y representación de las mujeres </t>
  </si>
  <si>
    <t>Ofrecer asistencia técnica en las 20 localidades a instancias de participación y/o de coordinación para la promoción de la participación paritaria.</t>
  </si>
  <si>
    <t xml:space="preserve">Realizar un procesos de promoción de la paridad de género en instancias de participación priorizadas de las 20 localidades </t>
  </si>
  <si>
    <t xml:space="preserve">localidades con proceso de promoción de la paridad de género en instancias de participación </t>
  </si>
  <si>
    <t>No. de localidades con instancias de participación vinculadas a procesos de promoción de la paridad de género</t>
  </si>
  <si>
    <t>Número</t>
  </si>
  <si>
    <t>un informe ejecutivo del avance del proceso</t>
  </si>
  <si>
    <t xml:space="preserve">Vincular 4800 mujeres a los procesos formativos para el desarrollo de capacidades de incidencia, liderazgo, empoderamiento y participación política de las Mujeres </t>
  </si>
  <si>
    <t>Desarrollar el ciclo dirigido mujeres interesadas en ser dignatarias de Juntas de Acción Comunal</t>
  </si>
  <si>
    <t xml:space="preserve"> ciclo dirigido a las mujeres de las JACs implementado</t>
  </si>
  <si>
    <t xml:space="preserve">No. de ciclo dirigidos a mujeres de las JACs implementadas </t>
  </si>
  <si>
    <t xml:space="preserve">listado de las mujeres participantes y un informe ejecutivo de implementación </t>
  </si>
  <si>
    <t xml:space="preserve">Desarrollar un  ciclo básico de la Escuela de Formación Política </t>
  </si>
  <si>
    <t xml:space="preserve"> ciclo básico implementado </t>
  </si>
  <si>
    <t xml:space="preserve">No. de ciclo básicos implementados </t>
  </si>
  <si>
    <t xml:space="preserve">Desarrollar el ciclo dirigido a las Consejeras consultiva de mujeres </t>
  </si>
  <si>
    <t xml:space="preserve"> ciclo dirigido a Consejeras Consultivas de Mujeres implementado </t>
  </si>
  <si>
    <t>No. de ciclo dirigidos a mujeres de las CCM implementado</t>
  </si>
  <si>
    <t xml:space="preserve">Desarrollar el ciclo dirigido: Congreso (mujeres y equipos de campaña de mujeres al congreso de la República </t>
  </si>
  <si>
    <t xml:space="preserve">  ciclo dirigido a candidatas/campañas de Mujeres al Congreso.</t>
  </si>
  <si>
    <t xml:space="preserve">No. de ciclo dirigidos a candidatas/ campañas de mujeres al Congreso </t>
  </si>
  <si>
    <t xml:space="preserve">Ofrecer asistencia técnica a 19  instancias que incluyen las Bancadas de Mujeres de las Juntas Administradoras Locales y la Mesa Multipartidista de género en el Distrito Capital </t>
  </si>
  <si>
    <t>Ofrecer asistencia técnica a 18 bancadas de mujeres de Juntas Administradoras Locales para su conformación y dinamización.</t>
  </si>
  <si>
    <t xml:space="preserve">bancadas de mujeres en Juntas Administradoras Locales </t>
  </si>
  <si>
    <t>No. de Bancadas de mujeres de las JAL con asistencia técnica / total de bancadas proyectadas *100</t>
  </si>
  <si>
    <t xml:space="preserve">mesa multipartidaria de género </t>
  </si>
  <si>
    <t>Informe ejecutivo trimestral y un informe anual</t>
  </si>
  <si>
    <t>Brindar a 60 instancias, incluidos los Fondos de Desarrollo Local, el servicio de asistencia técnica para la transversalización de los enfoques de género e interseccionalidad en los procesos de presupuesto participativo</t>
  </si>
  <si>
    <t xml:space="preserve">Desarrollar un proceso de asistencia técnica orientado a la transversalización de los enfoques de género e interseccionalidad en los procesos de presupuesto participativo dirigido a Consejeras de Planeación local de las 20 localidades </t>
  </si>
  <si>
    <t xml:space="preserve">transversalización de género en proceso de presupuesto participativo local </t>
  </si>
  <si>
    <t>No. de CPL con asistencia técnica / total de CPL *100</t>
  </si>
  <si>
    <t xml:space="preserve">2 informes anuales </t>
  </si>
  <si>
    <t xml:space="preserve">Desarrollar un proceso de asistencia técnica orientado a la transversalización de los enfoques de género e interseccionalidad en los procesos de presupuesto participativo dirigido los COLMYG   y CLM </t>
  </si>
  <si>
    <t xml:space="preserve">No. de COLMYG-CLM con asistencia técnica / total de COLMYG-CLM </t>
  </si>
  <si>
    <t>Desarrollar un proceso de asistencia técnica orientado a la transversalización de los enfoques de género e interseccionalidad en los procesos de presupuesto participativo dirigido a Servidoras y servidores de los 20 FDL</t>
  </si>
  <si>
    <t>No. de FDL con asistencia técnica / total de FDL</t>
  </si>
  <si>
    <t>Promover 1 Veeduría Ciudadana de mujeres para el seguimiento a la garantía de sus derechos</t>
  </si>
  <si>
    <t>Implementar estrategia de promoción de Vededuria Ciudadana de mujeres para el seguimiento de la garantía de sus derechos.</t>
  </si>
  <si>
    <t xml:space="preserve">estrategia para la promoción de la veeduría ciudadana de mujeres para el seg. de la garantía de sus derechos </t>
  </si>
  <si>
    <t xml:space="preserve">total de estrategia implementada </t>
  </si>
  <si>
    <t xml:space="preserve">Informe ejecutivo del avance de implementación de la  estrategia </t>
  </si>
  <si>
    <t>OBJETIVO ESTRATÉGICO</t>
  </si>
  <si>
    <t>7. Contribuir con el reconocimiento y la garantía, restablecimiento, de los derechos humanos de las mujeres del Distrito Capital, la eliminación de las causas estructurales de la violencia contra las mujeres y el acceso efectivo a la justicia</t>
  </si>
  <si>
    <t>1. Realizar a 35,000 mujeres orientaciones y asesorías socio jurídicas través de Casas de Justicia y escenarios de fiscalías (CAPIV, CAVIF y CAIVAS) y Sede.</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</si>
  <si>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</si>
  <si>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Equipo Orientación y Asesoría
Responsable Instrumentos de planeación SFCYO</t>
  </si>
  <si>
    <t>Seguimiento registro atenciones en SiMisional</t>
  </si>
  <si>
    <t>(Número de seguimientos  realizados/ Número de seguimientos programados)*100</t>
  </si>
  <si>
    <t>Seguimientos mensuales</t>
  </si>
  <si>
    <t>Solicitudes de ajuste a registros mensuales (Mesa Ayuda y/o correos) 
Reportes atenciones</t>
  </si>
  <si>
    <t>Gestionar las acciones necesarias para el seguimiento efectivo de las mujeres en riesgo de feminicidio</t>
  </si>
  <si>
    <t>Seguimiento a mujeres remitidas por SAAT</t>
  </si>
  <si>
    <t>(Casos de mujeres con reporte de acciones de seguimiento /Casos de mujeres remitidas para seguimiento)*100</t>
  </si>
  <si>
    <t>Matriz seguimiento SAAT - Simisional</t>
  </si>
  <si>
    <t>2. Ejercer a 1500 casos nuevos asignados por Comité de Enlaces representación jurídica.</t>
  </si>
  <si>
    <t>Asegurar que los casos en los cuales la SDMujer asume la representación judicial de las mujeres, son analizados y cumplen con los requisitos mínimos para designar representación jurídica</t>
  </si>
  <si>
    <t>Comité de enlaces</t>
  </si>
  <si>
    <t>Casos analizados en comité de enlaces para representación jurídica</t>
  </si>
  <si>
    <t xml:space="preserve">(Número de casos analizados /Número de casos escalonados)*100 </t>
  </si>
  <si>
    <t>Casos analizados</t>
  </si>
  <si>
    <t>Reporte de Comité de enlaces</t>
  </si>
  <si>
    <t>Establecer lineamientos para la creación, reporte,  seguimiento y cierre de casos de representación</t>
  </si>
  <si>
    <t>Lideres técnicas 
Responsable Instrumentos de planeación SFCYO</t>
  </si>
  <si>
    <t>Lineamientos elaborados</t>
  </si>
  <si>
    <t xml:space="preserve">(Número lineamientos elaborados/Número de lineamiento programados)*100 </t>
  </si>
  <si>
    <t xml:space="preserve">Lineamientos </t>
  </si>
  <si>
    <t>Documentos en Centro de Documentación  SFCYO</t>
  </si>
  <si>
    <t>3. Realizar seguimiento al 100 % de los casos activos de representación jurídica.</t>
  </si>
  <si>
    <t xml:space="preserve">Analizar y decidir sobre  los cierre de casos por terminación anormal </t>
  </si>
  <si>
    <t>Cierre de casos por terminación anormal analizados por Comité de enlaces</t>
  </si>
  <si>
    <t xml:space="preserve">(Número de casos por terminación anormal analizados /Solicitud de cierre de casos por terminación anormal)*100 </t>
  </si>
  <si>
    <t>Cierre de casos por terminación anormal  analizados</t>
  </si>
  <si>
    <t>4. Realizar atención en 7 Casas de Justicia con ruta integral
6. Brindar en 3 URI priorizadas atención psicojurídica a mujeres víctimas de violencia.</t>
  </si>
  <si>
    <t>Participar en espacios de articulación intrainstitucinal  e interinstitucional, en el marco de Justicia de Género.</t>
  </si>
  <si>
    <t>Subsecretaria Fortalecimiento de capacidades y oportunidades
Lideres técnicas</t>
  </si>
  <si>
    <t>Comité  - reuniones de articulación con participación de la SDMJ en marco de la EJG</t>
  </si>
  <si>
    <t xml:space="preserve">(Número de comités - reuniones de articulación en los que se participa /Número de comités  - reuniones de espacios de articulación programados)*100
</t>
  </si>
  <si>
    <t xml:space="preserve">Comités - reuniones de articulación. </t>
  </si>
  <si>
    <t>Actas de comité o Evidencia de reunión</t>
  </si>
  <si>
    <t>5. Realizar seguimiento al 100% de los casos que se atienden en 7 Casas de Justicia con ruta integral.</t>
  </si>
  <si>
    <t>Realizar atención psicosocial en el marco de la Ruta integral de atención en Casas de justicia</t>
  </si>
  <si>
    <t>Equipos de psicólogas de la EJG</t>
  </si>
  <si>
    <t>Seguimiento casos con atención psicosocial</t>
  </si>
  <si>
    <t>(Casos de mujeres con atención - seguimiento psicosocial /Casos de mujeres que requieren atención psicosocial)*100</t>
  </si>
  <si>
    <t xml:space="preserve">Reporte Simisional </t>
  </si>
  <si>
    <t>7. Emitir el 100% de los conceptos jurídicos relacionados con los derechos humanos de las mujeres del Distrito Capital.
8. Presentar 4 iniciativas a favor del derecho a una vida libre de violencias y acceso a la justicia para las mujeres ante las instancias pertinentes</t>
  </si>
  <si>
    <t>Elaborar documentos de casos que visibilicen las violencias contra las mujeres, el acceso a la administración de justicia y/o que orienten la atención adecuada en estos casos</t>
  </si>
  <si>
    <t xml:space="preserve">Equipo Representación </t>
  </si>
  <si>
    <t xml:space="preserve">Documentos elaborados </t>
  </si>
  <si>
    <t>(No. de documentos elaborados /Número de documentos  programados)*100</t>
  </si>
  <si>
    <t>Documentos</t>
  </si>
  <si>
    <t xml:space="preserve">Contribuir con la divulgación en las temáticas de derechos de las mujeres, acceso a la justicia y enfoque de género, en las entidades del Distrito
Realizar sensibilizaciones en género, justicia y derecho en los espacios concertados. </t>
  </si>
  <si>
    <t xml:space="preserve">Lideres técnicas </t>
  </si>
  <si>
    <t xml:space="preserve">(Número de sensibilizaciones realizadas / Número de sensibilizaciones programadas) * 100
</t>
  </si>
  <si>
    <t>Sensibilizaciones</t>
  </si>
  <si>
    <t>Agenda sensibilizaciones
Lista de asistencia</t>
  </si>
  <si>
    <t>Nombre:  Sandra Liliana Calderón Castellanos</t>
  </si>
  <si>
    <t>Nombre: Lisa Cristina Gómez Camargo</t>
  </si>
  <si>
    <t>Contratista</t>
  </si>
  <si>
    <t>Gestión del Conocimiento</t>
  </si>
  <si>
    <t>Contribuir a la reducción de la feminización de la pobreza, al desarrollo de
capacidades y al empoderamiento</t>
  </si>
  <si>
    <t>Edwin Bernal - Catalina Rodriguez
Dirección Gestión del Conocimiento</t>
  </si>
  <si>
    <t>Divulgación de la oferta de formación</t>
  </si>
  <si>
    <t>(No de espacios informados sobre la gratuidad de los procesos/ No de espacios identificados)*100</t>
  </si>
  <si>
    <t>Piezas comunicativas</t>
  </si>
  <si>
    <t>Diseñar 13 contenidos para el desarrollo de capacidades socioemocionales, técnicas y digitales de las mujeres, en toda su diversidad</t>
  </si>
  <si>
    <t>Subsecretaría de Políticas de Igualdad 
Equipo Empleabilidad y Emprendimiento</t>
  </si>
  <si>
    <t>Convenios/Contratos gestionados</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</si>
  <si>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</si>
  <si>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</si>
  <si>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Subsecretaría de Políticas de Igualdad 
Equipo Alianzas</t>
  </si>
  <si>
    <t>Alianzas gestionadas</t>
  </si>
  <si>
    <t>(No. de alianzas gestionadas  /No. de alianzas identificadas)*100</t>
  </si>
  <si>
    <t>Actas y listados de asistencia
Documento de formalización de la alianza (memorando, acuerdo, etc)</t>
  </si>
  <si>
    <t xml:space="preserve">07/enero/2021
Seleccione con una (X) la información a presentar:  </t>
  </si>
  <si>
    <t xml:space="preserve">(_X__) Formulación: </t>
  </si>
  <si>
    <t>Nombre:  Andrea Ramírez Pisco - Lideresa Técnica Meta 1
                 Diana María Parra Romero - Lideresa Técnica Meta 2 y 3</t>
  </si>
  <si>
    <t>Nombre: Adriana Estupiñán Jaramillo</t>
  </si>
  <si>
    <t>Cargo: Directora de Gestión del Conocimiento
            Subsecretaria de Políticas de Igualdad</t>
  </si>
  <si>
    <t>Gestión del Sistema Distrital de Cuidado</t>
  </si>
  <si>
    <t>ACTIVIDADES
 ASOCIADAS A LA META</t>
  </si>
  <si>
    <t>Gestionar y articular un Sistema Distrital de Cuidado que, bajo un modelo de corresponsabilidad con el sector privado, las comunidades y los hogares, asegure el acceso al cuidado para personas que requieren un nivel alto de apoyos, con el fin de reducir el tiempo total de trabajo de las mujeres; redistribuir con los hombres el trabajo de cuidado no remunerado; y contar con mecanismos para su valoración y reconocimiento social.</t>
  </si>
  <si>
    <t>Diseñar documento de lineamientos técnicos para la formulación de las bases del Sistema Distrital de Cuidado.</t>
  </si>
  <si>
    <t>Diseñar la estrategia de corresponsabilidad del Sistema Distrital de Cuidado e iniciar proceso de implementación</t>
  </si>
  <si>
    <t>SUBSECRETARIA POLITICAS DE IGUALDAD</t>
  </si>
  <si>
    <t xml:space="preserve">Porcentaje de avance en el diseño e implementación de la estrategia de corresponsabilidad </t>
  </si>
  <si>
    <t xml:space="preserve">% avance en el diseño e implementación de la estrategia de corresponsabilidad ejecutado / % avance programado </t>
  </si>
  <si>
    <t>100%
 Porcentaje</t>
  </si>
  <si>
    <t>Gestión de alianzas para la definición de los modelos a)operativo, b)financiero, c) monitoreo y seguimiento, d)viabilidad jurídica del Sistema</t>
  </si>
  <si>
    <t>Porcentaje de avance en la gestión de alianzas para la definición de los modelos del SIDICU</t>
  </si>
  <si>
    <t xml:space="preserve">% avance gestión de alianzas para la definición de los modelos del SIDICU / % avance programado </t>
  </si>
  <si>
    <t xml:space="preserve">Desarrollar el proceso contractual requerido para el levantamiento de la Linea Base del Sistema Distrital de Cuidado  </t>
  </si>
  <si>
    <t xml:space="preserve">Contrato suscrito </t>
  </si>
  <si>
    <t>No. De contratos suscrito</t>
  </si>
  <si>
    <t xml:space="preserve">1
Contrato </t>
  </si>
  <si>
    <t xml:space="preserve">Coordinar y articular las instancias y entidades del nivel distrital para la implementación del Sistema Distrital de Cuidado. </t>
  </si>
  <si>
    <t>Liderar, operar y ejercer la Secretaría Técnica de la Comisión Intersectorial del Sistema Distrital de Cuidado</t>
  </si>
  <si>
    <t xml:space="preserve">Numero de sesiones </t>
  </si>
  <si>
    <t>No. De sesiones desarrolladas/ No. De sesiones programadas</t>
  </si>
  <si>
    <t xml:space="preserve">Gestionar una estrategia para la adecuación de infraestructura de la estrategia de manzanas de cuidado. </t>
  </si>
  <si>
    <t xml:space="preserve">Gestionar alianzas para la consecución de recursos y donaciones </t>
  </si>
  <si>
    <t>Numero de alianzas</t>
  </si>
  <si>
    <t>No. De alianzas</t>
  </si>
  <si>
    <t>1
Alianza</t>
  </si>
  <si>
    <t xml:space="preserve">Gestionar y brindar asistencia técnica para la incorporación de los componentes del Sistema Distrital de Cuidado en el POT. </t>
  </si>
  <si>
    <t>Porcentaje de avance proceso de asistencia técnica</t>
  </si>
  <si>
    <t xml:space="preserve">% avance proceso de asistencia técnica ejecutado / % avance programado </t>
  </si>
  <si>
    <t xml:space="preserve">Gestionar la implementación de una estrategia unidades móviles. </t>
  </si>
  <si>
    <t>Articular en el marco de la alianza con Open Society la implementación de dos Unidades Móviles de Servicios de Cuidado (Urbana - Rural)</t>
  </si>
  <si>
    <t xml:space="preserve">Numero de unidades móviles implementadas </t>
  </si>
  <si>
    <t>Unidades móviles puestas en operación / Unidades móviles programadas</t>
  </si>
  <si>
    <t>2
Unidades móviles</t>
  </si>
  <si>
    <t xml:space="preserve">Diseñar e implementar una estrategia de cuidado a cuidadoras.  </t>
  </si>
  <si>
    <t>Gestionar y desarrollar alianza para la definición técnica y acompañamiento en la implementación del programa de relevos de cuidado</t>
  </si>
  <si>
    <t>Porcentaje de avance en la alianza programa de relevos del cuidado</t>
  </si>
  <si>
    <t xml:space="preserve">% avance alianza programa de relevos del cuidado / % avance programado </t>
  </si>
  <si>
    <t>Desarrollar acciones estrategicas para el acompañamiento en la implementación del componente de formación</t>
  </si>
  <si>
    <t xml:space="preserve">Numero de acciones </t>
  </si>
  <si>
    <t>Numero de acciones en ejecución / Numero de acciones programadas</t>
  </si>
  <si>
    <t xml:space="preserve">2
Acciones estrategicas </t>
  </si>
  <si>
    <t xml:space="preserve">Diseñar documento para la implementación de la estrategia pedagógica para la valoración, la resignificación, el reconocimiento y la redistribución del trabajo de cuidado no remunerado que realizan las mujeres en Bogotá. </t>
  </si>
  <si>
    <t xml:space="preserve">Gestionar y desarrollar acciones para el diseño de la estrategia de comunicaciones. </t>
  </si>
  <si>
    <t xml:space="preserve">Numero de alianzas </t>
  </si>
  <si>
    <t>No. De aliazas para el diseño de la estrategia de cuidado</t>
  </si>
  <si>
    <t xml:space="preserve">Implementar una estrategia para  reconocimiento y la redistribución del trabajo de cuidado no remunerado entre hombres y mujeres. </t>
  </si>
  <si>
    <t xml:space="preserve">Gestión contractual para la implementación de la estrategia de comunicaciones del Sistema Distrital de Cuidado. </t>
  </si>
  <si>
    <t xml:space="preserve">Contratos suscritos </t>
  </si>
  <si>
    <t>2
Contratos</t>
  </si>
  <si>
    <t>Implementar buenas prácticas de gestión administrativa y organizacional para el cumplimiento de las metas misionales a cargo de la Secretaría Distrital de la Mujer</t>
  </si>
  <si>
    <t>Conformar el equipo interdisciplinario para atender la ejecución de los planes de trabajo del proceso de gestión administrativa para la vigencia</t>
  </si>
  <si>
    <t>Dirección de Gestión Administrativa y Financiera</t>
  </si>
  <si>
    <t>Cumplimiento del plan de contratación de personal</t>
  </si>
  <si>
    <t>(Número de  personas contratadas / Número de personas a contratar) * 100 *  (peso porcentual del periodo)</t>
  </si>
  <si>
    <t xml:space="preserve">100%
</t>
  </si>
  <si>
    <t>Actas de inicio del equipo de apoyo</t>
  </si>
  <si>
    <t xml:space="preserve">Realizar oportunamente los informes de Austeridad en el Gasto Público que sean solicitados por las partes interesadas. </t>
  </si>
  <si>
    <t>Cumplimiento de respuesta a las solicitudes de Información de Austeridad en el Gasto</t>
  </si>
  <si>
    <t>(Número de respuestas de información de austeridad del gasto / Número de solicitudes de información de austeridad del gasto) * 100 * (peso porcentual del periodo)</t>
  </si>
  <si>
    <t>Informe de Austeridad en el Gasto Público</t>
  </si>
  <si>
    <t>Consolidar e implementar la herramienta técnologica para administrar automaticamente la información de inventarios de la Entidad</t>
  </si>
  <si>
    <t>Automatización de la información de inventarios</t>
  </si>
  <si>
    <t>(Número de actividades ejecutadas  / Número de actividades programadas) * 100 * (peso porcentual del periodo)</t>
  </si>
  <si>
    <t xml:space="preserve">100%
 </t>
  </si>
  <si>
    <t>Herramienta técnologica implementada</t>
  </si>
  <si>
    <t xml:space="preserve">Mantener actualizado el inventario físico de los bienes y elementos de la Entidad. </t>
  </si>
  <si>
    <t>Actualización de inventarios</t>
  </si>
  <si>
    <t>(Número de actividades ejecutadas  / Número de actividades program ) * 100 * (peso porcentual del periodo)</t>
  </si>
  <si>
    <t xml:space="preserve">100%
s </t>
  </si>
  <si>
    <t>Informe anual de la Toma Física de Inventarios</t>
  </si>
  <si>
    <t>FECHA DE ELABORACIÓN
Seleccione con una (X) la información a presentar:  
04/01/2021</t>
  </si>
  <si>
    <t>Fanny Yaneth Torres Mesa</t>
  </si>
  <si>
    <t>Nombre: Liliana Patricia Hernández Hurtado</t>
  </si>
  <si>
    <t>Nombre: Adriana Estupiñan Jaramillo</t>
  </si>
  <si>
    <t>Contratista Dirección de Gestión Administrativa y Financiera</t>
  </si>
  <si>
    <t>Cargo: Directora de Gestión Administrativa y Financiera</t>
  </si>
  <si>
    <t>Conformar el equipo interdisciplinario para atender la ejecución de los planes de trabajo del proceso de gestión documental para la vigencia</t>
  </si>
  <si>
    <t xml:space="preserve">Cumplimiento del plan de contratación </t>
  </si>
  <si>
    <t xml:space="preserve">Realizar la trasnferencia de 75 metros lineales de archivo de gestión al archivo central </t>
  </si>
  <si>
    <t>Cumplimiento a los cronogramas de transferencia documental primaria</t>
  </si>
  <si>
    <t>(Número de metros líneales transferidos / No. Número de metros lineales a transferir) * 100 * (peso porcentual del periodo)</t>
  </si>
  <si>
    <t>Informe de estado y avance de la transferencia documental primaria</t>
  </si>
  <si>
    <t xml:space="preserve">Intervenir archivisticamente 144 metros líneales de archivos de gestión </t>
  </si>
  <si>
    <t>(Número de metros intervenidos / Número de metros intervenir) * 100 * (peso porcentual del periodo)</t>
  </si>
  <si>
    <t>Actualizar, implementar y socializar los instrumentos archivísticos de la Entidad</t>
  </si>
  <si>
    <t>(Número de instrumentos actualizados, implementados y socializados  / No. Número de instrumentos a actualizar,  implementar y socializar) * 100 * (peso porcentual del periodo)</t>
  </si>
  <si>
    <t>Informe de estado y avance de la actualización, implementación y socialización de lso instrumentos archivisticos</t>
  </si>
  <si>
    <t>Implementar la segunda fase del plan de conservación del sistema integrado de conservación - SIC</t>
  </si>
  <si>
    <t>Cumplimiento al cronograma de implementación de la segunda fase de conservación</t>
  </si>
  <si>
    <t>(No. de actividades ejecutadas  / No. de actividades programadas ) * 100</t>
  </si>
  <si>
    <t>Informe del estado y avance de implementación de la segunda fase del plan de conservación</t>
  </si>
  <si>
    <t>Implementar la segunda fase del plan de preservación digital a largo plazo del sistema integrado de conservación  - SIC</t>
  </si>
  <si>
    <t>Cumplimiento al cronograma de implementación de la segunda fase de preservaión a largo plazo</t>
  </si>
  <si>
    <t>(No. de actividades ejecutadas  / No. de actividades programadas ) * 100 * (peso porcentual del periodo)</t>
  </si>
  <si>
    <t>Informe del estado y avance de implementación de la segunda fase del plan de preservación a largo plazo</t>
  </si>
  <si>
    <t>Mantener, sensibilizar y brindar soporte del gestor documental ORFEO</t>
  </si>
  <si>
    <t>Cumplimiento a las actividades de mantenimiento, sensibilización y soporte de ORFEO</t>
  </si>
  <si>
    <t xml:space="preserve">Documentación técnica y de apoyo a los usuarios de la herramienta </t>
  </si>
  <si>
    <t xml:space="preserve">FECHA DE ELABORACIÓN
Seleccione con una (X) la información a presentar: 
04/01/2021 </t>
  </si>
  <si>
    <t xml:space="preserve">(Número de  personas contratadas / Número de personas a contratar) * 100 *  (peso porcentual del periodo) </t>
  </si>
  <si>
    <t>Cumplir con la entrega oportuna de los Estados financieros de la Entidad actualizados, veraces y acorde con la normatividad vigente.</t>
  </si>
  <si>
    <t>Estados financieros presentados y publicados</t>
  </si>
  <si>
    <t>(Número de estados financieros a publicar / Número estados financieros requeridos) * 100 *  (peso porcentual del periodo)</t>
  </si>
  <si>
    <t>Estados Financieros presentados y publicados en la página web de la Entidad.</t>
  </si>
  <si>
    <t>Presentar la información tributaria (información exógena), de acuerdo con la normativa vigente</t>
  </si>
  <si>
    <t>( Número de reportes de información exógena presentados /  Número de reportes de información exógena requeridos) *100 *  (peso porcentual del periodo)</t>
  </si>
  <si>
    <t>Reportes de información exógena presentados.</t>
  </si>
  <si>
    <t>Tramitar las solicitudes de CDP y CRP requeridas en la Entidad.</t>
  </si>
  <si>
    <t>CDP y CRP Tramitados</t>
  </si>
  <si>
    <t>(Número de solicitudes de CDP y CRP tramitadas / Número de solicitudes de CDP y CRP requeridas)*100   *  (peso porcentual del periodo)</t>
  </si>
  <si>
    <t>CDP Tramitados
CRP Tramitados</t>
  </si>
  <si>
    <t>Elaborar y publicar reportes de seguimiento de la ejecución presupuestal y pagos programados a través de los aplicativos establecidos por la SDHacienda para tal fin</t>
  </si>
  <si>
    <t>Reportes de  ejecución presupuestal elaborados y publicados.</t>
  </si>
  <si>
    <t>(Número de reportes de ejecución presupuestal elaborados y publicados / Número de reportes de ejecución presupuestal requeridos)*100 *  (peso porcentual del periodo)</t>
  </si>
  <si>
    <t>Reportes de ejecución presupuestal elaborados y publicados</t>
  </si>
  <si>
    <t>Implementar buenas prácticas de gestión en la Secretaría Distrital de la Mujer</t>
  </si>
  <si>
    <t>Avanzar en el 80% en las políticas de Gobierno
Digital y Seguridad Digital contenidas en la
Dimensión - Gestión con valores para Resultados</t>
  </si>
  <si>
    <t>Avanzar  en la implementación de las Dimensión Gestión con valores para el Resultado en la Política de Gobierno Digital y Seguridad Digital - MIPG.</t>
  </si>
  <si>
    <t>Oficina Asesora de Planeación 
Proceso de Gestión Tecnológica</t>
  </si>
  <si>
    <t>Porcentaje cumplimiento Dimensión Gestión con valores para el Resultado en la Política de Gobierno Digital - MIPG.</t>
  </si>
  <si>
    <t>(Porcentaje de cumplimiento Gobierno Digital / Porcentaje de cumplimiento esperado)*100%</t>
  </si>
  <si>
    <t>Plan Estratégico de Tecnologías de la Información - PETI actualizado y Tablero Digital (Cada trimestre se calcula el indicador y se multiplica por 25%) Cumplimiento esperado: 80%</t>
  </si>
  <si>
    <t>Porcentaje cumplimiento Dimensión Gestión con valores para el Resultado en la Política de Seguridad Digital - MIPG.</t>
  </si>
  <si>
    <t>(Porcentaje de cumplimiento Seguridad Digital / Porcentaje de cumplimiento esperado)*100%</t>
  </si>
  <si>
    <t>Instrumento de evaluación del Modelo de Seguridad y Privacidad – MSPI. (Cada trimestre se calcula el indicador y se multiplica por 25%) Cumplimiento esperado 85%</t>
  </si>
  <si>
    <t>Adquirir el licenciamiento para los productos y/o servicios a cargo de gestión tecnológica.</t>
  </si>
  <si>
    <t>Licenciamiento de la Sdmujer</t>
  </si>
  <si>
    <t xml:space="preserve">(No. de licencias adquiridas / No. de licencias instaladas) * 100% </t>
  </si>
  <si>
    <t xml:space="preserve">Plan de compras - Contrato - Ingreso al almacén - Asignación de inventario (Cada trimestre se calcula el indicador y se multiplica por 25%)
</t>
  </si>
  <si>
    <t>Suministrar e implementar los servicios tecnológicos que requiera la SDMujer</t>
  </si>
  <si>
    <t>Servicios tecnológicos implementados</t>
  </si>
  <si>
    <t>(No. de servicios implementados / No. de  servicios priorizados)*100</t>
  </si>
  <si>
    <t>Contrato - portafolio de servicios de TI (Cada trimestre se calcula el indicador y se multiplica por 25%)</t>
  </si>
  <si>
    <t>Atender los requerimientos tecnológicos que requiera las diferentes áreas de la entidad</t>
  </si>
  <si>
    <t>Requerimientos de soportes tecnológicos</t>
  </si>
  <si>
    <t>(No. de requerimientos de soporte tecnológico, atendidos / No. de requerimientos de soporte tecnológico solicitados) * 100%</t>
  </si>
  <si>
    <t xml:space="preserve">Requerimientos Mesa de Ayuda (Cada trimestre se calcula el indicador y se multiplica por 25%)
</t>
  </si>
  <si>
    <t>Ejecutar el plan de mantenimiento preventivo y correctivo a la infraestructura tecnológica de la SDMujer</t>
  </si>
  <si>
    <t>Plan de mantenimiento infraestructura tecnológica</t>
  </si>
  <si>
    <t>Porcentaje de ejecución del plan de mantenimiento/100%</t>
  </si>
  <si>
    <t>Plan de mantenimiento, contratos. (Cada trimestre se calcula el indicador y se multiplica por 25%)</t>
  </si>
  <si>
    <t xml:space="preserve">Soportar y  actualizar a los sistemas de información y aplicativos de la entidad a cargo de gestión tecnologica </t>
  </si>
  <si>
    <t xml:space="preserve">Sistemas de información y aplicativos soportados y actualizados. </t>
  </si>
  <si>
    <t xml:space="preserve">
(No. de actualizaciones realizadas / No. de actualizaciones requeridas) X 100%</t>
  </si>
  <si>
    <t xml:space="preserve">Requerimientos Mesa de Ayuda 
Plan de mantenimiento de sistemas de información 
Cada trimestre se suma el indicador 
(Cada trimestre se calcula el indicador y se multiplica por 25%)
</t>
  </si>
  <si>
    <t>Servicios de Información: 
Identificar y construir de los aplicativos requeridos por la Entidad para la automatización de los procesos.</t>
  </si>
  <si>
    <t>Sistemas de información y aplicativos desarrollados</t>
  </si>
  <si>
    <t xml:space="preserve">(No. de requerimientos de desarrollo atendidos / No. de requerimientos de desarrollo solicitados) X 100%
</t>
  </si>
  <si>
    <t xml:space="preserve">Requerimientos Mesa de Ayuda 
Plan de automatización de procesos 
Acta de recibo a satisfacción 
Cada trimestre se suma el indicador (Cada trimestre se calcula el indicador y se multiplica por 25%)
</t>
  </si>
  <si>
    <t xml:space="preserve">Nombre:Blanca Cecilia Liévano L. - . - Oficina Asesora de Planeación </t>
  </si>
  <si>
    <t xml:space="preserve">Nombre:Adriana Estupiñán Jaramillo </t>
  </si>
  <si>
    <t>Cargo:Profesional Especializado</t>
  </si>
  <si>
    <t>GESTIÓN JURÍDICA-2021</t>
  </si>
  <si>
    <t>Consolidar la Secretaría Distrital de la Mujer como una entidad innovadora y
eficiente, para contribuir con la garantía de derechos de las mujeres en el Distrito
Capital.</t>
  </si>
  <si>
    <t xml:space="preserve">Brindar asesoría jurídica dentro del marco de sus competencias a la Secretaría conforme a la normatividad vigente. </t>
  </si>
  <si>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</si>
  <si>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</si>
  <si>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</si>
  <si>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</si>
  <si>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</si>
  <si>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</si>
  <si>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</si>
  <si>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</si>
  <si>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</si>
  <si>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</si>
  <si>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</si>
  <si>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</si>
  <si>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actuaciones y respuestas realizadas en el marco del ejercicio de la defensa y representación judicial de la entidad, atendidos /No. de actuaciones en el marco de la representación judicial, requeridos)*100</t>
  </si>
  <si>
    <t xml:space="preserve">Contestación de demandas,  y de acciones constitucionales y actuacioens judicales </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</si>
  <si>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</si>
  <si>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</si>
  <si>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</si>
  <si>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</si>
  <si>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 Efectuar la revisión y ajuste desde la competencia normativa  y consolidación de las respuestas a Proposiciones</t>
  </si>
  <si>
    <t xml:space="preserve">Respuesta consolidadas a las proposiciones </t>
  </si>
  <si>
    <t>(No. de proposiciones atendidas /No. de proposiciones solicitadas)*100</t>
  </si>
  <si>
    <t>Respuesta a Proposiciones</t>
  </si>
  <si>
    <t>Analizar y emitir conceptos de los casos que le sean asignados a la OAJ en el marco del Comité de Enlaces de la Estrategia Justicia de Género</t>
  </si>
  <si>
    <t>Sesiones asistidas y casos analizados</t>
  </si>
  <si>
    <t>(No. de casos estudiados  / No. de casos asignados)*100</t>
  </si>
  <si>
    <t>Acta de Asistencia al Comité
Casos analizados por la OAJ</t>
  </si>
  <si>
    <t>Ejercer la Secretaría Técnica para apoyar la labor del Comité de Conciliación de la Entidad.</t>
  </si>
  <si>
    <t>Sesiones realizadas del Comité de Conciliación de conformidad con el marco legal.</t>
  </si>
  <si>
    <t>No. de sesiones asistidas en el mes
(No. de sesiones realizadas / No. de sesiones planeadas)*100</t>
  </si>
  <si>
    <t>Actas del Comité de Conciliación</t>
  </si>
  <si>
    <t xml:space="preserve">Firma: </t>
  </si>
  <si>
    <t>Nidya Espejo Medina</t>
  </si>
  <si>
    <t>Profesional Especializada</t>
  </si>
  <si>
    <t>GESTIÓN CONTRACTUAL</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</si>
  <si>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</si>
  <si>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</si>
  <si>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Dirección de Contratación</t>
  </si>
  <si>
    <t xml:space="preserve">Porcentaje de procesos (estudios previos) precontractuales revisados </t>
  </si>
  <si>
    <t>(No. de estudios previos revisados / No. de estudios  previos recibidos)*100  (peso porcentual del periodo)</t>
  </si>
  <si>
    <t>Estudios previos revisados</t>
  </si>
  <si>
    <t xml:space="preserve">Elaborar los contratos de acuerdo con los procesos aprobados en el PAABS , y solicitados por la dependencias </t>
  </si>
  <si>
    <t>Porcentaje de contratos firmados y legalizados</t>
  </si>
  <si>
    <t>(No. de contratos firmados y legalizados / No. de solicitudes de contratación recibidas)*100 (peso porcentual del periodo)</t>
  </si>
  <si>
    <t>Minutas (Secop 1),Contratos Electrónicos y Clausulado Adicional (Secop 2)</t>
  </si>
  <si>
    <t xml:space="preserve">Estructurar los  pliegos de condiciones  para los diferentes procesos de selección requeridos por las dependencias   de la Entidad de conformidad con la normatividad vigente </t>
  </si>
  <si>
    <t xml:space="preserve">Porcentaje de estudios previos y pliego de condiciones solicitados </t>
  </si>
  <si>
    <t>(No. de  pliegos de condiciones y Estudios previos realizados   / No. de  pliego de condiciones y estudios previos solicitados)*100 (peso porcentual del periodo)</t>
  </si>
  <si>
    <t>Estudios previos  y pliegos de condiciones realizados</t>
  </si>
  <si>
    <t xml:space="preserve">Efectuar trimestralmente el seguimiento a la ejecución del PAABS </t>
  </si>
  <si>
    <t>% Avance de ejecución del PAABS</t>
  </si>
  <si>
    <t>(No. de informes elaborados y enviados /No. de informes programados) * 100</t>
  </si>
  <si>
    <t>Informes elaborados y/o correos electrónicos remitidos a las dependencia y/o reuniones de seguimiento.</t>
  </si>
  <si>
    <t>Atender requerimientos internos y externos, relacionados con la gestión  precontractual, contractual  y poscontractual de la Entidad</t>
  </si>
  <si>
    <t>Porcentaje de respuestas a requerimientos</t>
  </si>
  <si>
    <t>(No. de requerimientos atendidos/ No. de solicitudes recibidas)*100 (peso porcentual del periodo)</t>
  </si>
  <si>
    <t>Informes,
reportes,
certificaciones y comunicaciones oficiales enviadas en respuestas a requerimientos internos y externos.</t>
  </si>
  <si>
    <t>Realizar cuatro (4) capacitaciones y/o socializaciones durante el año a las dependencias de la Secretaría que intervienen en el proceso de contratación</t>
  </si>
  <si>
    <t xml:space="preserve">
Numero de capacitaciones y/o socilizaciones en procesos de contratación</t>
  </si>
  <si>
    <t>4 capacitaciones</t>
  </si>
  <si>
    <t>Presentaciones y listados de asistencia de servidaras y servidores publicos y contratistas participantes</t>
  </si>
  <si>
    <t xml:space="preserve">Elaborar las  actas de liquidación de los contratos y/o convenios  a cargo de las  diferentes direcciones  </t>
  </si>
  <si>
    <t>% de liquidaciones realizadas de contratos y/o convenios</t>
  </si>
  <si>
    <t>(No. de liquidaciones realizadas  /No. de soliciutdes liquidaciones radicadas ) * 100 (peso porcentual del periodo)</t>
  </si>
  <si>
    <t xml:space="preserve">Acta de liquidación realizadas y publicadas en el SECOP </t>
  </si>
  <si>
    <t>Remitir alertas de estado de fechas límites para el trámite de liquidación de contratos y/o convenios suscritos por la Entidad, al área encargada de la supervisión, en razón de la competencia de  la Entidad para liquidar en sede administrativa</t>
  </si>
  <si>
    <t>Porcentaje de alertas  generadas de estado y fecha límite para trámite de liquidación de contratos y/o convenios</t>
  </si>
  <si>
    <t>(No. de alertas generadas / No. de alertas identificadas)*100 * (peso porcentual del periodo)</t>
  </si>
  <si>
    <t>Memorandos y/o correos remitidos a las dependencias.</t>
  </si>
  <si>
    <t>Nombre: Juan José Hernandez Acosta</t>
  </si>
  <si>
    <t>Nombre: Adibi Jalima Jafales</t>
  </si>
  <si>
    <t>Cargo: Abogado - Contratista Dirección de Contratación</t>
  </si>
  <si>
    <t>11.	 Implementar buenas prácticas de gestión en la Secretaría Distrital de la Mujer.</t>
  </si>
  <si>
    <t>Formular el Plan Estratégico de Talento Humano, para la vigencia 2021</t>
  </si>
  <si>
    <t>Elaborar el documento del Plan Estratégico de Talento Humano, para la vigencia 2021.</t>
  </si>
  <si>
    <t>Dirección de Talento Humano</t>
  </si>
  <si>
    <t>Resolución por medio de la cual se adopta el Plan Estratégico de Talento Humano, para la vigencia 2021</t>
  </si>
  <si>
    <t>(Número de resoluciones / Número de de resoluciones programadas) *100 * (peso porcentual del periodo)</t>
  </si>
  <si>
    <t>Resolución que adopta el Plan Estratégico de Talento Humano, para la vigencia 2021.</t>
  </si>
  <si>
    <t>Formular, ejecutar y evaluar el Plan de Bienestar Social, Estímulos e Incentivos para contribuir al mejoramiento de la calidad de vida de las servidoras y servidores y así motivar el desempeño, el compromiso y el buen clima
laboral en la Entidad, para la vigencia 2021.</t>
  </si>
  <si>
    <t>Ejecutar  por lo menos el 90% de las actividades previstas en el Plan de Bienestar Social, Estímulos e Incentivos de la vigencia 2021.</t>
  </si>
  <si>
    <t>Porcentaje de ejecución de las actividades previstas en el Plan de Bienestar Social, Estímulos e Incentivos, para la vigencia 2021.</t>
  </si>
  <si>
    <t>Actas, registros de asistencia, registros fotográficos, videos, piezas de comunicaciones, correos electrónicos, certificados, comunicaciones internas y externas, archivos de excel, presentaciones power point, invitaciones, entre otros, de las actividades ejecutadas.</t>
  </si>
  <si>
    <t>Realizar la evaluación anual de ejecución del Plan de Bienestar Social, Estímulos e Incentivos para la vigencia 2021.</t>
  </si>
  <si>
    <t>Informe anual de ejecución del Plan de Bienestar Social, Estímulos e Incentivos elaborado, para la vigencia 2021.</t>
  </si>
  <si>
    <t>Un (1) informe</t>
  </si>
  <si>
    <t>Documento del informe anual de ejecución del Plan de Bienestar Social, Estímulos e Incentivos elaborado, para la vigencia 2021.</t>
  </si>
  <si>
    <t>Formular, ejecutar y evaluar el Plan Institucional de Formación y Capacitación, para contribuir al desarrollo de competencias de las servidoras y los servidores públicos de la Secretaría Distrital de la Mujer, para la vigencia 2021.</t>
  </si>
  <si>
    <t>Ejecutar por lo menos el 90% de las actividades previstas en el Plan Institucional de Formación y Capacitación de la vigencia 2021.</t>
  </si>
  <si>
    <t>Porcentaje de ejecución de las actividades previstas en el Plan Institucional de Formación y Capacitación de la vigencia 2021.</t>
  </si>
  <si>
    <t>(Número de actividades programadas en el Plan de Capacitación / Número de actividades ejecutadas del Plan de Capacitación) *100* (peso porcentual del periodo)</t>
  </si>
  <si>
    <t>Realizar la evaluación anual de ejecución del Plan Institucional de Formación y Capacitación para la vigencia 2021.</t>
  </si>
  <si>
    <t>Informe anual de ejecución del Plan Institucional de Formación y Capacitación para la vigencia 2021.</t>
  </si>
  <si>
    <t>Documento del informe anual de ejecución del Plan Institucional de Formación y Capacitación, para la vigencia 2021.</t>
  </si>
  <si>
    <t>Desarrollar el Sistema de Gestión de Seguridad y Salud en el Trabajo, de acuerdo a la normatividad legal vigente, para la vigencia 2021 y así lograr garantizar condiciones de trabajo seguras y saludables en el desarrollo de las diferentes actividades de la SECRETARÍA DISTRITAL DE LA MUJER, a través de la promoción de la salud y de la identificación, evaluación y control de los riesgos ocupacionales y así evitar la presentación de accidentes de trabajo y de enfermedades laborales y otras situaciones que afecten la calidad de vida de los colaboradores.</t>
  </si>
  <si>
    <t>Ejecutar por lo menos el 90% de las actividades previstas en el Plan de Trabajo Anual de Seguridad y Salud en el Trabajo (cronograma) de la vigencia 2021.</t>
  </si>
  <si>
    <t>Porcentaje de ejecución de las actividades previstas en el Plan de Trabajo Anual de Seguridad y Salud en el Trabajo (cronograma) de la vigencia 2021.</t>
  </si>
  <si>
    <t>(Número de actividades programadas en el Plan de Seguridad y Salud en el Trabajo / Número de actividades ejecutadas del Plan de de Seguridad y Salud en el Trabajo) *100 * (peso porcentual del periodo)</t>
  </si>
  <si>
    <t>Realizar la evaluación anual de ejecución del Plan de Trabajo Anual de Seguridad y Salud en el Trabajo (cronograma) para la vigencia 2021.</t>
  </si>
  <si>
    <t>Informe anual de ejecución del Plan de Trabajo Anual de Seguridad y Salud en el Trabajo (cronograma) para la vigencia 2021.</t>
  </si>
  <si>
    <t>Documento del informe anual de ejecución del Plan de Trabajo Anual de Seguridad y Salud en el Trabajo (cronograma) para la vigencia 2021.</t>
  </si>
  <si>
    <t>Realizar las gestiones pertinentes para la vinculación de personal, de acuerdo al concurso de méritos realizado a través de la Comisión Nacional del Servicio Civil.</t>
  </si>
  <si>
    <t>Adelantar las acciones que sean requeridas para la vinculación efectiva de personal a la Entidad, con ocasión de los resultados del concurso de méritos convocado a través de la Comisión Nacional del Servicio Civil.</t>
  </si>
  <si>
    <t>Acciones requeridas para efectuar la vinculación de personal a la Entidad, con ocasión de los resultados del concurso de méritos convocado a través de la Comisión Nacional del Servicio Civil.</t>
  </si>
  <si>
    <t>(Número de acciones ejecutadas / Número de acciones requeridas) *100* (peso porcentual del periodo)</t>
  </si>
  <si>
    <t>Reporte de las acciones requeridas ejecutadas y soportes que evidencien dicha ejecución (oficios, radicados, correos electrónicos, resoluciones, actas, etc.)</t>
  </si>
  <si>
    <t xml:space="preserve">(_X_) Formulación: </t>
  </si>
  <si>
    <t>Andrea Milena Parada Ortíz</t>
  </si>
  <si>
    <t>Lilian Alexandra Hurtado Buitrago</t>
  </si>
  <si>
    <t>Profesional Universitario de la Dirección de Talento Humano</t>
  </si>
  <si>
    <t>Directora Talento Humano</t>
  </si>
  <si>
    <t>ATENCIÓN A LA CIUDADANÍA</t>
  </si>
  <si>
    <t>Atención a la Ciudadanía</t>
  </si>
  <si>
    <t xml:space="preserve"> Ejecutar el 100% de las actividades programadas para una correcta gestión administrativa y organizacional</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</si>
  <si>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</si>
  <si>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</si>
  <si>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Porcentaje de actualizaciones de la información relacionada al proceso de Atención a la Ciudadanía en plataformas virtuales</t>
  </si>
  <si>
    <t>(Número de actualizaciones desarrolladas en plataformas virtuales/Número de actualizaciones programadas o solicitadas en plataformas virtuales)*100</t>
  </si>
  <si>
    <t>Porcentaje</t>
  </si>
  <si>
    <t>Evidencias de actualización de la Información relacionada al proceso de Atención a la Ciudadanía en plataformas virtuales</t>
  </si>
  <si>
    <t>Participar en Ferias de Servicio a la Ciudadanía, programadas por la Secretaría General de Bogotá D.C. u otras entidades distritales, y priorizadas por el proceso de Atención a la Ciudadanía.</t>
  </si>
  <si>
    <t>Porcentaje de participaciones en Ferias de Servicio a la Ciudadanía</t>
  </si>
  <si>
    <t>(Número de participaciones en Ferias de Servicio a la Ciudadanía/Número de participaciones programadas o solicitadas en Ferias de Servicio a la Ciudadanía)*100</t>
  </si>
  <si>
    <t>Registros de participaciones en Ferias de Servicio a la Ciudadanía</t>
  </si>
  <si>
    <t>Desarrollar actividades para evaluar el cumplimiento de los aspectos de accesibilidad al medio físico en los puntos de atención a la ciudadanía.</t>
  </si>
  <si>
    <t>Porcentaje de desarrollo de actividades para evaluar el cumplimiento de los aspectos de accesibilidad al medio físico</t>
  </si>
  <si>
    <t>(Número actividades desarrolladas para evaluar el cumplimiento de los aspectos de accesibilidad al medio físico/Número actividades programadas para evaluar el cumplimiento de los aspectos de accesibilidad al medio físico)*100</t>
  </si>
  <si>
    <t>Evidencias del desarrollo de actividades para evaluar el cumplimiento de los aspectos de accesibilidad al medio físico</t>
  </si>
  <si>
    <t>Desarrollar mínimo 12 sensibilizaciones a servidoras/es y contratistas en temas de atención a la ciudadanía y gestión de peticiones ciudadanas.</t>
  </si>
  <si>
    <t>Porcentaje de sensibilizaciones realizadas a servidoras/es y contratistas en temas de atención a la ciudadanía y gestión de peticiones ciudadanas</t>
  </si>
  <si>
    <t>(Número de sensibilizaciones en temas de atención a la ciudadanía realizadas/Número de sensibilizaciones programadas o solicitadas en temas de atención a la ciudadanía)*100</t>
  </si>
  <si>
    <t>Evidencias del desarrollo de sensibilizaciones en temas de atención a la ciudadanía y gestión de peticiones ciudadanas</t>
  </si>
  <si>
    <t>Difundir mínimo 10 piezas comunicacionales para sensibilizar a las servidoras/es y contratistas en temas de atención a la ciudadanía y gestión de peticiones ciudadanas.</t>
  </si>
  <si>
    <t>Porcentaje de difusión de piezas comunicacionales para sensibilizar a las servidoras/es y contratistas en temas de atención a la ciudadanía y gestión de peticiones ciudadanas</t>
  </si>
  <si>
    <t>(Número de piezas comunicacionales difundidas/Número de piezas comunicacionales programadas para su difusión)*100</t>
  </si>
  <si>
    <t>Evidencias de la difusión de piezas comunicacionales para sensibilizar a las servidoras/es y contratistas en temas de atención a la ciudadanía y gestión de peticiones ciudadanas</t>
  </si>
  <si>
    <t>Realizar el seguimiento y actualización a la documentación asociada al proceso de atención a la ciudadanía de acuerdo con la normatividad vigente.</t>
  </si>
  <si>
    <t>Porcentaje de desarrollo de actividades de seguimiento y actualización a la documentación asociada al proceso de atención a la ciudadanía</t>
  </si>
  <si>
    <t>(Número de actividades desarrolladas de seguimiento y actualización a la documentación/Número de actividades programadas o solicitadas de seguimiento y actualización a la documentación)*100</t>
  </si>
  <si>
    <t>Evidencias del desarrollo de actividades de seguimiento y actualización a la documentación asociada al proceso de atención a la ciudadanía</t>
  </si>
  <si>
    <t>Recibir, registrar, asignar y hacer seguimiento a la gestión de las peticiones ciudadanas (PQRS) y al manejo del Sistema Distrital para la Gestión de Peticiones Ciudadanas, Bogotá Te Escucha.</t>
  </si>
  <si>
    <t>Porcentaje de respuestas oportunas a las peticiones ciudadanas de acuerdo con la normatividad vigente</t>
  </si>
  <si>
    <t>(Número de peticiones ciudadanas atendidas oportunamente/Número de peticiones ciudadana recibidas)*100</t>
  </si>
  <si>
    <t>Reportes de gestión de las peticiones ciudadanas (PQRS) en la Secretaría Distrital de la Mujer</t>
  </si>
  <si>
    <t>Participar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t>
  </si>
  <si>
    <t>Porcentaje de participaciones en los espacios de articulación interinstitucional</t>
  </si>
  <si>
    <t>(Número de participaciones en los espacios de articulación interinstitucional/Número de participaciones programadas en los espacios de articulación interinstitucional)*100</t>
  </si>
  <si>
    <t>Evidencias de participaciones en los espacios de articulación interinstitucional</t>
  </si>
  <si>
    <t>Adoptar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t>
  </si>
  <si>
    <t>Porcentaje de desarrollo de actividades de seguimiento a la adopción de las sugerencias relacionadas con la emisión de respuestas y la operatividad del Sistema</t>
  </si>
  <si>
    <t>(Número de actividades desarrolladas de seguimiento a la adopción de las sugerencias relacionadas con la emisión de respuestas y la operatividad del Sistema/Número de actividades programadas para la adopción de las sugerencias relacionadas con la emisión de respuestas y la operatividad del Sistema)*100</t>
  </si>
  <si>
    <t>Evidencia de seguimiento a la adopción de las sugerencias relacionadas con la emisión de respuestas y la operatividad del Sistema Distrital para la Gestión de Peticiones Ciudadanas, Bogotá Te Escucha</t>
  </si>
  <si>
    <t>Elaborar informes de seguimiento a la gestión de las peticiones ciudadanas y a la gestión del proceso de Atención a la Ciudadanía.</t>
  </si>
  <si>
    <t>Porcentaje de elaboración de informes de Atención a la Ciudadanía</t>
  </si>
  <si>
    <t>(Número de informes elaborados de Atención a la Ciudadanía/Número de informes programados de Atención a la Ciudadanía)*100</t>
  </si>
  <si>
    <t>Informes de seguimiento a la gestión de las peticiones ciudadanas y a la gestión del proceso de Atención a la Ciudadanía</t>
  </si>
  <si>
    <t>Medir la satisfacción de la ciudadanía con respecto a la atención y retroalimentar sus resultados.</t>
  </si>
  <si>
    <t>Porcentaje de elaboración de informes de medición de la satisfacción de la ciudadanía con respecto a la atención</t>
  </si>
  <si>
    <t>(Número de informes elaborados de medición de la satisfacción ciudadana/Número de informes programados de medición de la satisfacción ciudadana)*100</t>
  </si>
  <si>
    <t>Informes de seguimiento a la medición de la satisfacción de la ciudadanía con respecto a la atención</t>
  </si>
  <si>
    <t>Soportar al 100% la implementación de las políticas del Modelo Integrado de Planeación y Gestión</t>
  </si>
  <si>
    <t>Elaborar, remitir y/o publicar según sea el caso, veintidós (22) informes reglamentarios, de conformidad con lo aprobado en el Plan Anual de Auditoría.</t>
  </si>
  <si>
    <t>Oficina de Control Interno</t>
  </si>
  <si>
    <t>Porcentaje de informes reglamentarios desarrollados</t>
  </si>
  <si>
    <t>(No. de informes reglamentarios desarrollados / No. de informes reglamentarios programados) * 100</t>
  </si>
  <si>
    <t>Informes reglamentarios presentados.</t>
  </si>
  <si>
    <t>Elaborar, remitir y/o publicar según sea el caso, diecisiete (17) informes de seguimiento, de conformidad con lo aprobado en el Plan Anual de Auditoría.</t>
  </si>
  <si>
    <t>Porcentaje de informes de seguimiento desarrollados</t>
  </si>
  <si>
    <t>(No. de informes de seguimiento desarrollados / No. de informes de seguimiento programados) * 100</t>
  </si>
  <si>
    <t>Informes de seguimiento presentados.</t>
  </si>
  <si>
    <t>Desarrollar las siete (7) auditorías programadas en el Plan Anual de Auditoría.</t>
  </si>
  <si>
    <t>Porcentaje de auditorías ejecutadas</t>
  </si>
  <si>
    <t>(No. de auditorias ejecutadas / No. De auditorias programadas) * 100</t>
  </si>
  <si>
    <t>Informes de auditorías presentados.</t>
  </si>
  <si>
    <t>Desarrollar la planeación, actualización, mejora y seguimiento de la función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</si>
  <si>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</si>
  <si>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</si>
  <si>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Formulación e informes de seguimiento al Plan Anual de Auditoría.
Documentos del proceso actualizados.
Mapa de riesgos actualizado.
Seguimiento realizado al mapa de riesgos.
Actas de CICCI.
Actas de otras instancias internas y externas.
Evidencia de reuniones.
Actas de visita.</t>
  </si>
  <si>
    <t>Norha Carrasco Rincón</t>
  </si>
  <si>
    <t>Nombre: Norha Carrasco Rincón</t>
  </si>
  <si>
    <t>Jefa de Oficina de Control Interno</t>
  </si>
  <si>
    <t>Cargo: Jefa de Oficina de Control Interno</t>
  </si>
  <si>
    <t>CONTROL INTERNO DISCIPLINARIO</t>
  </si>
  <si>
    <t>Ejecutar el cien por ciento (100%) de las actividades programadas para una correcta gestion administrativa y organizacional</t>
  </si>
  <si>
    <t xml:space="preserve">Realizar dos (2) jornadas de trabajo con las servidoras y servidores de la SDMujer sobre el cumplimiento de los deberes funcionales y la responsabilidad desde el punto de vista disciplinario y fiscal, con el fin afianzar los  principios de transparencia,  prevención y lucha contra la corrupción.
</t>
  </si>
  <si>
    <t>Jornadas de trabajo realizadas</t>
  </si>
  <si>
    <t>Numero de jornadas realizadas</t>
  </si>
  <si>
    <t>Gestion</t>
  </si>
  <si>
    <t>listado de servidoras y servidores participantes de las jornadas</t>
  </si>
  <si>
    <t>Expedir cuarenta (40) decisiones de fondo dentro de los procesos disciplinarios iniciados en 2016, 2017, 2018, 2019 y 2020</t>
  </si>
  <si>
    <t>Decisones de fondo adoptadas</t>
  </si>
  <si>
    <t>Numero de decisiones adoptadas</t>
  </si>
  <si>
    <t>Autos expedidos por Control Interno Disciplinarios sobre apertura de investigaciones disciplinarias, archivos, nulidades, formulacion de pliego de cargos, decision de primera instancia</t>
  </si>
  <si>
    <t>ERIKA DE LOURDES CERVANTES LINERO</t>
  </si>
  <si>
    <t>firma:  Dalia Inés Olarte Martínez</t>
  </si>
  <si>
    <t>Profesional Universitaria 17 Control Interno Disciplinario</t>
  </si>
  <si>
    <r>
      <t>(_</t>
    </r>
    <r>
      <rPr>
        <b/>
        <u/>
        <sz val="11"/>
        <rFont val="Times New Roman"/>
        <family val="1"/>
      </rPr>
      <t>X</t>
    </r>
    <r>
      <rPr>
        <b/>
        <sz val="11"/>
        <rFont val="Times New Roman"/>
        <family val="1"/>
      </rPr>
      <t xml:space="preserve">__) Formulación: </t>
    </r>
  </si>
  <si>
    <r>
      <t xml:space="preserve">Cargo: </t>
    </r>
    <r>
      <rPr>
        <sz val="11"/>
        <rFont val="Times New Roman"/>
        <family val="1"/>
      </rPr>
      <t xml:space="preserve">Responsable del proceso </t>
    </r>
  </si>
  <si>
    <r>
      <t xml:space="preserve">Cargo: </t>
    </r>
    <r>
      <rPr>
        <sz val="11"/>
        <rFont val="Times New Roman"/>
        <family val="1"/>
      </rPr>
      <t>Asesora de Despacho</t>
    </r>
  </si>
  <si>
    <r>
      <t>Cumplimiento a los cronogramas de intervención archiv</t>
    </r>
    <r>
      <rPr>
        <sz val="11"/>
        <color rgb="FFFF0000"/>
        <rFont val="Times New Roman"/>
        <family val="1"/>
      </rPr>
      <t>í</t>
    </r>
    <r>
      <rPr>
        <sz val="11"/>
        <rFont val="Times New Roman"/>
        <family val="1"/>
      </rPr>
      <t xml:space="preserve">stica </t>
    </r>
  </si>
  <si>
    <r>
      <t>Informe de estado y avance de la intervención archiv</t>
    </r>
    <r>
      <rPr>
        <sz val="11"/>
        <color rgb="FFFF0000"/>
        <rFont val="Times New Roman"/>
        <family val="1"/>
      </rPr>
      <t>í</t>
    </r>
    <r>
      <rPr>
        <sz val="11"/>
        <rFont val="Times New Roman"/>
        <family val="1"/>
      </rPr>
      <t>stica</t>
    </r>
  </si>
  <si>
    <r>
      <t>Cumplimineto a los cronogramas de actualización, implementación y socialización de los instrumentos archiv</t>
    </r>
    <r>
      <rPr>
        <sz val="11"/>
        <color rgb="FFFF0000"/>
        <rFont val="Times New Roman"/>
        <family val="1"/>
      </rPr>
      <t>í</t>
    </r>
    <r>
      <rPr>
        <sz val="11"/>
        <rFont val="Times New Roman"/>
        <family val="1"/>
      </rPr>
      <t>sticos</t>
    </r>
  </si>
  <si>
    <r>
      <t>Reportes de Información Tributaria (exógena), presentados</t>
    </r>
    <r>
      <rPr>
        <sz val="12"/>
        <color rgb="FFFF0000"/>
        <rFont val="Times New Roman"/>
        <family val="1"/>
      </rPr>
      <t>.</t>
    </r>
  </si>
  <si>
    <r>
      <t xml:space="preserve">Cargo: </t>
    </r>
    <r>
      <rPr>
        <sz val="11"/>
        <rFont val="Times New Roman"/>
        <family val="1"/>
      </rPr>
      <t xml:space="preserve"> Jefa Oficina Asesora de Planeación </t>
    </r>
  </si>
  <si>
    <r>
      <t xml:space="preserve">Cargo: </t>
    </r>
    <r>
      <rPr>
        <sz val="11"/>
        <rFont val="Times New Roman"/>
        <family val="1"/>
      </rPr>
      <t>Directora de Contratación</t>
    </r>
  </si>
  <si>
    <t xml:space="preserve">Direccionamiento Estrategico </t>
  </si>
  <si>
    <t>Comunicación Estratégica</t>
  </si>
  <si>
    <t>Planeacion y Gestión</t>
  </si>
  <si>
    <t>Gestión Financiera</t>
  </si>
  <si>
    <t>Gestión Tecnològica</t>
  </si>
  <si>
    <t xml:space="preserve"> Gestión Administrativa</t>
  </si>
  <si>
    <t>Gestión Documental</t>
  </si>
  <si>
    <t>Gestión Jurídica</t>
  </si>
  <si>
    <t>Gestión Contractual</t>
  </si>
  <si>
    <t xml:space="preserve">Gestión de Talento Humano </t>
  </si>
  <si>
    <t>Seguimiento, Evaluación y Control</t>
  </si>
  <si>
    <t xml:space="preserve">Control Interno Disciplinario </t>
  </si>
  <si>
    <t>(_X__) Formulación:</t>
  </si>
  <si>
    <t>(_X_) Formulación:</t>
  </si>
  <si>
    <t xml:space="preserve">(X) Formulación: </t>
  </si>
  <si>
    <r>
      <t>(</t>
    </r>
    <r>
      <rPr>
        <b/>
        <u/>
        <sz val="11"/>
        <rFont val="Times New Roman"/>
        <family val="1"/>
      </rPr>
      <t>X</t>
    </r>
    <r>
      <rPr>
        <b/>
        <sz val="11"/>
        <rFont val="Times New Roman"/>
        <family val="1"/>
      </rPr>
      <t xml:space="preserve">) Formulación: </t>
    </r>
  </si>
  <si>
    <r>
      <rPr>
        <sz val="11"/>
        <rFont val="Times New Roman"/>
        <family val="1"/>
      </rPr>
      <t>((No acciones ejecutadas / No. de acciones totales)</t>
    </r>
    <r>
      <rPr>
        <sz val="11"/>
        <color indexed="8"/>
        <rFont val="Times New Roman"/>
        <family val="1"/>
      </rPr>
      <t>*100) * peso porcentual del periodo</t>
    </r>
  </si>
  <si>
    <r>
      <rPr>
        <strike/>
        <sz val="11"/>
        <rFont val="Times New Roman"/>
        <family val="1"/>
      </rPr>
      <t>%</t>
    </r>
    <r>
      <rPr>
        <sz val="11"/>
        <rFont val="Times New Roman"/>
        <family val="1"/>
      </rPr>
      <t>Documentacion actualizada</t>
    </r>
  </si>
  <si>
    <r>
      <t xml:space="preserve">Cargo: </t>
    </r>
    <r>
      <rPr>
        <sz val="11"/>
        <rFont val="Times New Roman"/>
        <family val="1"/>
      </rPr>
      <t>Jefa Odficina Asesora de Planeación</t>
    </r>
  </si>
  <si>
    <r>
      <t xml:space="preserve">Porcentaje de </t>
    </r>
    <r>
      <rPr>
        <sz val="12"/>
        <color indexed="8"/>
        <rFont val="Times New Roman"/>
        <family val="1"/>
      </rPr>
      <t xml:space="preserve">respuestas a los requerimientos </t>
    </r>
    <r>
      <rPr>
        <sz val="12"/>
        <rFont val="Times New Roman"/>
        <family val="1"/>
      </rPr>
      <t>que den cuenta de la información sobre la situación, posición y condición de las mujeres en el Distrito Capital respondidos</t>
    </r>
  </si>
  <si>
    <r>
      <t xml:space="preserve">(No. total de respuestas ofrecidas/ No. total de requerimientos recepcionados) * 100 </t>
    </r>
    <r>
      <rPr>
        <sz val="12"/>
        <color indexed="8"/>
        <rFont val="Times New Roman"/>
        <family val="1"/>
      </rPr>
      <t>* (peso porcentual del periodo</t>
    </r>
    <r>
      <rPr>
        <sz val="12"/>
        <color indexed="10"/>
        <rFont val="Times New Roman"/>
        <family val="1"/>
      </rPr>
      <t>)</t>
    </r>
  </si>
  <si>
    <r>
      <t>Gesti</t>
    </r>
    <r>
      <rPr>
        <sz val="12"/>
        <color indexed="8"/>
        <rFont val="Times New Roman"/>
        <family val="1"/>
      </rPr>
      <t>onar</t>
    </r>
    <r>
      <rPr>
        <sz val="12"/>
        <rFont val="Times New Roman"/>
        <family val="1"/>
      </rPr>
      <t xml:space="preserve"> interinstitucionalmente con fuentes oficiales, para obtención de infomación que alimenta la bateria de indicadores sobre goce efectivo de derechos de las mujeres</t>
    </r>
  </si>
  <si>
    <r>
      <t xml:space="preserve">Nombre: </t>
    </r>
    <r>
      <rPr>
        <sz val="11"/>
        <rFont val="Times New Roman"/>
        <family val="1"/>
      </rPr>
      <t>Catalina Zota Bernal</t>
    </r>
  </si>
  <si>
    <r>
      <t xml:space="preserve">Nombre: </t>
    </r>
    <r>
      <rPr>
        <sz val="11"/>
        <rFont val="Times New Roman"/>
        <family val="1"/>
      </rPr>
      <t>Adriana Estupiñan</t>
    </r>
  </si>
  <si>
    <r>
      <t xml:space="preserve">Cargo: </t>
    </r>
    <r>
      <rPr>
        <sz val="11"/>
        <rFont val="Times New Roman"/>
        <family val="1"/>
      </rPr>
      <t>Jefa Oficina Asesora Juridica</t>
    </r>
  </si>
  <si>
    <r>
      <t>(Número de actividades programadas en el Plan de Bienestar / Número de actividades ejecutadas del Plan de Bienestar) *100 *</t>
    </r>
    <r>
      <rPr>
        <sz val="11"/>
        <color indexed="10"/>
        <rFont val="Times New Roman"/>
        <family val="1"/>
      </rPr>
      <t xml:space="preserve"> </t>
    </r>
    <r>
      <rPr>
        <sz val="11"/>
        <rFont val="Times New Roman"/>
        <family val="1"/>
      </rPr>
      <t>(peso porcentual del periodo)</t>
    </r>
  </si>
  <si>
    <r>
      <t xml:space="preserve">Nombre: </t>
    </r>
    <r>
      <rPr>
        <sz val="11"/>
        <rFont val="Times New Roman"/>
        <family val="1"/>
      </rPr>
      <t>Boris Leandro Barbosa Tarazona</t>
    </r>
  </si>
  <si>
    <r>
      <t xml:space="preserve">Nombre: </t>
    </r>
    <r>
      <rPr>
        <sz val="11"/>
        <rFont val="Times New Roman"/>
        <family val="1"/>
      </rPr>
      <t>Dalia Inés Olarte Martínez</t>
    </r>
  </si>
  <si>
    <r>
      <t xml:space="preserve">Nombre: </t>
    </r>
    <r>
      <rPr>
        <sz val="11"/>
        <rFont val="Times New Roman"/>
        <family val="1"/>
      </rPr>
      <t>Adriana Estupiñan Jaramillo</t>
    </r>
  </si>
  <si>
    <r>
      <t xml:space="preserve">Cargo: </t>
    </r>
    <r>
      <rPr>
        <sz val="11"/>
        <rFont val="Times New Roman"/>
        <family val="1"/>
      </rPr>
      <t>Contratista de la Subsecretaría de Gestión Corporativa</t>
    </r>
  </si>
  <si>
    <r>
      <t>Cargo:</t>
    </r>
    <r>
      <rPr>
        <sz val="11"/>
        <rFont val="Times New Roman"/>
        <family val="1"/>
      </rPr>
      <t xml:space="preserve"> Jefa Oficina Asesora de Planeación</t>
    </r>
  </si>
  <si>
    <t>Desarrollo de capacidades para la vida de las mujeres</t>
  </si>
  <si>
    <t>Divulgar la gratuidad de la oferta de formación de la Dirección de gestión del conocimiento</t>
  </si>
  <si>
    <t xml:space="preserve">Gestionar Convenios/contratos realizados para la elaboración de los contenidos </t>
  </si>
  <si>
    <t>(No de contratos o convenios firmados / No de contratos o convenios programados)*100</t>
  </si>
  <si>
    <t>Implementar, formalizar y dar continuidad de los procesos realizados con la gestión de alianzas nacionales, internacionales, públicos y privados mediante la articulación de las dependencias competentes en cada caso y la interlocución con los aliados</t>
  </si>
  <si>
    <t>VoBo. Angela Marcela Forero Ruiz</t>
  </si>
  <si>
    <t xml:space="preserve">Los procesos de información y sensibilización que se desarrollan en las CIOM, desde el reconocimiento de las diferencias y diversidades, se configuran en un espacio de reflexión y apropiación en torno a los derechos de las mujeres, avanzando de esta manera en el empoderamiento y reconocimiento de los derechos de las mujeres de la capital. Durante el primer trimestre se logro 4230 mujeres vinculadas a estos porcesos. Se resalta que mayoritariamente los procesos realizados estuvieron en torno a un derecho a una Vida libre de Violencias promoviendo las reflexiones en torno a la deconstrucción de marcos de creencias y patrones instaurado culturalmente que tienden a naturalizar las violencias, ademas de visibilizar las rutas de atención, prevenir y promover  la denuncia de hechos de violencia. 
</t>
  </si>
  <si>
    <t xml:space="preserve">Es importante mencionar que durante el primer trimestre y dado las medidas adoptadas para mitigar la propagación del COVID 19, se han cancelado diferentes procesos de manera presecencial en las localidades. De otra parte, se hace necesario mencionar que que durante el trimestre 3 profesionales que cumple el rol de referente y realizan estos procesos, renuncieron. </t>
  </si>
  <si>
    <t>Se realizará un acompañamiento cercano con los equipos de las CIOM, entre los cuales se tiene planeado, realizar un plan de trabajo por CIOM de manera mensual, que permita difundir previamente los procesos a desarrollar, apoyando  de esta manera el ejercicio de las convocatorias.</t>
  </si>
  <si>
    <t xml:space="preserve">Durante la vigencia se avanzo en la articulación con las demas dependencias del a Entidad a fin de establecer un proceso de difusión de los derechos de las mujeres. Sin embargo no se logró avanzar en el diseño de la estrategia, se tiene proyectado realizarlo en el II trimestre. </t>
  </si>
  <si>
    <t>Se tiene previsto continuar en con la articulación interna de la Entidad, a fin de establecer una sola estrategia de difusión de  los derechos en el marco del lanzamiento de la actualización de la política pública con el Conpes 14 de 2020 ( PPMYEG).</t>
  </si>
  <si>
    <r>
      <t xml:space="preserve">La orientación y asesoría socio jurídica en el marco de la implementación de la Estrategia de Justicia de Género de la entidad, permite avanzar en la garantía y restablecimiento de los derechos de las mujeres  en las 20 localidades de la localidad, desde los enfoques de la PPMYEG, esos procesos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t>
    </r>
    <r>
      <rPr>
        <b/>
        <sz val="9"/>
        <rFont val="Arial"/>
        <family val="2"/>
      </rPr>
      <t>Así pues en el primer trimestre se logró un avance de 2806 orientaciones y asesorías sociojurídicas, s</t>
    </r>
    <r>
      <rPr>
        <sz val="9"/>
        <rFont val="Arial"/>
        <family val="2"/>
      </rPr>
      <t>e resalta que mayoritariamente el tipo de violencia identificadas dentro de las atenciones correspondió a la violencia psicológica y  violencia económica. Por otro lado, los temas mas consultados fueron en  Familia y en materia Penal que se refieren a violencias sistemáticas y generalizadas de su pareja o ex pareja, inmersas en ciclos de violencia y la rueda del poder.</t>
    </r>
  </si>
  <si>
    <r>
      <t xml:space="preserve">El servicio de orientación psicosocial de las Casas de Igualdad de Oportunidades para las Mujeres se constituye en un espacio privado de reflexión sobre las violencias y malestares que afrontan las mujeres, tales como el silenciamiento, la vergüenza, la naturalización o justificación de las violencias y la culpa,  a la vez que se configuran como una herramienta para promover la independencia, la libertad, la autonomía y la confianza en las personas asistentes, entonces estos espacios se contribuyen en la posibilidad de construcción y obtención de recursos por parte de las ciudadanas, para reconocer y apropiar su derecho a una vida libre de violencias, las rutas de atención, visibilizando los recursos y las redes de apoyo con las que cuentan las ciudadanas participantes . Así pues, en el primer trimestre </t>
    </r>
    <r>
      <rPr>
        <b/>
        <sz val="9"/>
        <rFont val="Arial"/>
        <family val="2"/>
      </rPr>
      <t>se logró un avance de 2598 orientaciones y acompañamientos psicosociales</t>
    </r>
    <r>
      <rPr>
        <sz val="9"/>
        <rFont val="Arial"/>
        <family val="2"/>
      </rPr>
      <t xml:space="preserve">, se resalta que mayoritariamente las atenciones estaban asociados al tema de violencias y malestares emocionales, lo cual evidencia la relación entre las violencias y los impactos psicosociales en la salud mental de las mujeres. También se logró identificar en la primera atención psicosocial que las mujeres presentaban 3 o más tipos de violencias identificadas durante la sesión. </t>
    </r>
  </si>
  <si>
    <t>Durante esta vigencia se logró  construir el Plan de Trabajo para el 2021 de la Estrategia Tejiendo Mundos de Igualdad con Niñas, Niños y adolescentes que contempla la articulación de acciones con el Modelo Casa de Igualdad de Oportunidades para las Mujeres y con otras estrategias territoriales de la entidad como las Jornadas Territoriales “Contigo en tu barrio”, CIOM Rural y la de “Prevención de Violencia Sexual y Violencia Intrafamiliar en las seis localidades priorizadas. A esto se suma la identificación de actores interinstitucionales con quienes se coordinar la actuación territorial para maximizar los resultados e impactos de la estrategia.</t>
  </si>
  <si>
    <t xml:space="preserve"> Se inicio el porcesos de  contratación de la totalidad del equipo dispuesto que apoyara el cumplimiento de esta meta.Sin embargo este proceso a tenido retraso, se proyecta para el II trimestre tener al equipo completo contratado.</t>
  </si>
  <si>
    <t xml:space="preserve">Con el plan de acción proyectado y la identificación de actores interinstitucionales con quienes se coordinará la actuación territorial, se espera maximizar los resultados e impactos de la estrategia y solucionar sus retrazos. </t>
  </si>
  <si>
    <t>La transversalización de los enfoques de la PPMYEG, en la formulación y ejecución de los planes de desarrollo local, es una actividad constante de las CIOM, que permite avanzar en la territorialización de la PPMYEG, contemplando las necesidades específicas de las mujeres de cada localidad acorde a sus dinámicas, logrando para este primer trimestre un acompañamiento de 10 localidades. 
- enero se adelantaron en Bosa, La Canderia y Suba.
- efebrero se adelantaron en Barrios Unidos, Bosa, Chapinero, Antonio Nariño,La Candelaria, Santa Fe y Sumapaz,  acompañamiento técnico a los procesos locales.
En  marzo se adelantaron en Sumapaz, Chapinero, Bosa, Rafael Uribe Uribe y Puente Aranda.</t>
  </si>
  <si>
    <t xml:space="preserve"> La mayoria de los procesos acompañados estuvieron encaminados en la conmemoración de fechas emblemáticas, y no todas las localidades solitaron apoyo o tenian recursos asignados para estas fechas. Por otro lado, se continuaron con los proyectos que previamente las Alcaldías locales habían solicitado apoyo por parte de la entidad.</t>
  </si>
  <si>
    <t xml:space="preserve">En el marco del modelo de atención de las CIOM, la implementación de las acciones de PIOEG para la territorialización de la PPMYEG, es un accionar constante a fin de avanzar en la apropiación de lo derechos de las mujeres en las 20 localidades. En este sentido, se han implementado  para este primer trimestre: (1) accion en el marco del derecho a la paz, (3) acciones en el marco del derecho a una vida libre de violencias, (5) acciones en el marco del derecho a la participación y representación política, (2) en el marco del derecho a una cultura libre de sexismo, (1) acción en el marco del derecho a la salud plena y (1) acción en el marco del derecho al trabajo en condiciones de dignidad. 
Durante el primer trimestre, logrando implementar 13 acciones, se destaca: la realizacion de las acciones de conmemoración en el marco del 8M en las 20 localidades. Así mismo, la promoción de los espacios de esparcimiento con las sesiones de yoga de manera virtual que se empezaron a implementar en 18 localidades. Por otro lado, la implementación de la Estrategia para la participación e incidencia de las mujeres en los procesos de planeación local,  a través de espacios del COLMYG,CPL y FDL, que permita avanzar en el posesionamiento de la agenda de las mujeres en las localidades, así como los procesos de información en torno a los derechos de la PPMYEG con servidores y servidoras. Y los procesos específicos con ciudadanía entorno al derecho a la participación. 
 </t>
  </si>
  <si>
    <t xml:space="preserve">Se inició con la planeación de las jornadas territoriales "Contigo en tu Barrio", teniendo como herramienta los mapas de calor de las mujeres atendidas por upz en cada una de las localidades. Durante vigencia, se realizaron 64 jornadas Contigo en tu Barrio en 20 localidades. </t>
  </si>
  <si>
    <t xml:space="preserve">Reconociendo la importancia de brindar los servicios de la entidad. en respuesta de las necesidades de las mujeres rurales y campesinas. Se avanzó en la articulación en la ruralidad de Bogotá que permita avanzar en la implementación de la CIOM Rural.  También se inició con la planeación de las jornadas territoriales "Contigo en tu Barrio", destancando las jornadas que se realizaron en Sumapaz en las Veredas de las Sopas, Animas, Las Auras, Nueva Granada y San José, que permite avanzar en el fortalecimiento de la presencia institucional en la ruralidad. También se ajustó la ruta de respuesta CIOM rural a fin de establecer por cada servicio:  cuál es el alcance de la atención y qué debe garantizarse en cada caso; teniendo en cuenta la periodicidad de las visitas al territorios, así como los criterios para el seguimiento a las actuaciones. </t>
  </si>
  <si>
    <t xml:space="preserve"> Se inicio el porcesos de  contratación de la totalidad del equipo dispuesto que apoyara el cumplimiento de esta meta.Sin embargo este proceso ha tenido retrasos, se proyecta para II trimestre tener al equipo contratado.</t>
  </si>
  <si>
    <t xml:space="preserve">Con los avances de Planeacióon y ajustes de Modelo CIOM rural, en II trimestre se espera reforzar en la atención a mujeres con la CIOM Rural en las 5 localidades priorizadas (Usme, Chapinero, Ciudad Bolivar, Suba y Santa Fe) ademas de Sumapaz. </t>
  </si>
  <si>
    <r>
      <t xml:space="preserve">Durante el primer trimestre se realizó seguimiento al registro en el SIMISIONAL para las abogadas del equipo de Orientación y Asesoría y para el equipo de abogadas de Litigio. En los casos que se detectó necesidad de validación o ajuste, se envió correo a los apoyos a la supervisión y posteriormente, cuando aplicaba se solicitaron los ajustes a mesa de ayuda.
</t>
    </r>
    <r>
      <rPr>
        <b/>
        <sz val="10"/>
        <color indexed="8"/>
        <rFont val="Times New Roman"/>
        <family val="1"/>
      </rPr>
      <t>Soporte:</t>
    </r>
    <r>
      <rPr>
        <sz val="10"/>
        <color indexed="8"/>
        <rFont val="Times New Roman"/>
        <family val="1"/>
      </rPr>
      <t xml:space="preserve">
Correos mensuales para ajustes
Solicitudes a mesa de ayuda</t>
    </r>
  </si>
  <si>
    <r>
      <t xml:space="preserve">Para el primer trimestre, se solicitó al equipo SAAT la información de los casos que fueron remitidos al equipo de abogadas de Casas de Justicia o de Representación. Se suministró la base con 376 registros, a partir de la revisión de la información se solicitó nuevamente la base de ciudadanas dado que se identificaron 57 casos que fueron atendidos por CIOM, y 29 que no estaban creadas en el SIMISIONAL; en este segundo envío se recibieron todos los casos relacionados y a partir de estos se identificaron 490 casos en los cuales las abogadas de la EJG registraron algun tipo de acción (Orientación, asesoría, representación o seguimientos).
</t>
    </r>
    <r>
      <rPr>
        <b/>
        <sz val="10"/>
        <color indexed="8"/>
        <rFont val="Times New Roman"/>
        <family val="1"/>
      </rPr>
      <t>Soporte:</t>
    </r>
    <r>
      <rPr>
        <sz val="10"/>
        <color indexed="8"/>
        <rFont val="Times New Roman"/>
        <family val="1"/>
      </rPr>
      <t xml:space="preserve">
Matriz de seguimiento casos realizado por equipo EJG.</t>
    </r>
  </si>
  <si>
    <t>Puede ser una limitante el suministro de la información de casos mensualmente</t>
  </si>
  <si>
    <t>Opciones de solución: 
Se formalice el mecanismo y frecuencia de envío de la base de datos de los casos que han sido remitidos al equipo EJG.</t>
  </si>
  <si>
    <r>
      <t xml:space="preserve">Mensualmente, se realiza balance y corte de los casos que son analizados en el comité de enlaces. Entre el 1 y el 31 de marzo de 2021 se han presentado y
analizado 193 casos, de los cuales 175 fueron aprobados para representación y 18 casos no se escalonaron.
Los 175 corresponden a: 94 medidas de protección, 66 penales y 15 de familia.
</t>
    </r>
    <r>
      <rPr>
        <b/>
        <sz val="10"/>
        <color indexed="8"/>
        <rFont val="Times New Roman"/>
        <family val="1"/>
      </rPr>
      <t>Soporte:</t>
    </r>
    <r>
      <rPr>
        <sz val="10"/>
        <color indexed="8"/>
        <rFont val="Times New Roman"/>
        <family val="1"/>
      </rPr>
      <t xml:space="preserve">
Informe 1. Comité de enlaces, elaborado por la Secretaria Técnica.
MATRIZ CASOS COMITE DE ENLACES 2021</t>
    </r>
  </si>
  <si>
    <r>
      <t xml:space="preserve">Se elaboró inforgrafia con Tips para el registro en el SIMISIONAL, se envió para revisión y comentarios por el equipo de apoyos técnicos.
</t>
    </r>
    <r>
      <rPr>
        <b/>
        <sz val="10"/>
        <color indexed="8"/>
        <rFont val="Times New Roman"/>
        <family val="1"/>
      </rPr>
      <t>Soporte:</t>
    </r>
    <r>
      <rPr>
        <sz val="10"/>
        <color indexed="8"/>
        <rFont val="Times New Roman"/>
        <family val="1"/>
      </rPr>
      <t xml:space="preserve">
Infografía1. Tips para el registro SIMISIONAL</t>
    </r>
  </si>
  <si>
    <r>
      <t xml:space="preserve">En el marco del Comité de enlaces, se analizaron las solicitudes de cierre de casos que son presentadas por las abogadas del equipo de litigio; para este trimestre se recibieron 10 solicitudes y se aprobó el cierre por teminación anormal para 8 de ellos.
</t>
    </r>
    <r>
      <rPr>
        <b/>
        <sz val="10"/>
        <color indexed="8"/>
        <rFont val="Times New Roman"/>
        <family val="1"/>
      </rPr>
      <t>Soporte</t>
    </r>
    <r>
      <rPr>
        <sz val="10"/>
        <color indexed="8"/>
        <rFont val="Times New Roman"/>
        <family val="1"/>
      </rPr>
      <t>:
MATRIZ CASOS COMITE DE ENLACES 2021</t>
    </r>
  </si>
  <si>
    <t>Reunión de Articulación Ruta Integral: Enfocadas en la definición de acciones necesarias para visibilizar y pedagogizar la Ruta Integral al interior de las instalaciones de la Casa de Justicia; así como en la revisión conjunta de los avances técnicos, operativos y logísticos para re-lanzamiento de la Ruta Integral para Mujeres en la Casa de Justicia de Ciudad Bolívar:
Una (1) Participación en Comité coordinador CJ Ciudad Bolívar
Cinco (5) Reuniones con la participación de las siguientes entidades: Secretaría de Seguridad, Convivencia y Justicia; Fiscalía General de la Nación; Secretaría Distrital de Integración Social
Reuniones de Articulación URI en marco de la implementación de la estrategia de intervención de la SDMujer en Puente Aranda
Cuatro (4) reuniones con participación de las siguientes entidades: Fiscalía General de la Nación; Secretaría de Seguridad, Convivencia y Justicia; el INML y la Personería Distrital; Personería de Asuntos Penales I y II
Cinco (5) Reuniones con otras entidades como: 
. Secretaría de Gobierno: actualización Plan de Prevención de Vulneraciones a los Derechos a la Vida, la Libertad, la Integridad y la Seguridad;
. Secretaría de Seguridad, Convivencia y Justicia: Revisar conjuntamente las variables y categorías propuestas para la actualización del Sistema de Información de las Casas de Justicia -SICAS
. Secretaría Distrital de Salud: balance de la implementación de la estrategia para la prevención y atención de violencia de género con énfasis en violencia sexual y feminicidio; Policía Metropolitana de Bogotá – Oficina de Prevención y Convivencia: Definir la estrategia a desarrollar por parte del equipo de Patrulla en Casa en torno al seguimiento a las medidas de protección y acompañamiento integral a mujeres con riesgo extremo"
Soportes:
Actas; Listados asistiencias; capturas de pantalla de la reunión. Dependiendo de la reunión.</t>
  </si>
  <si>
    <r>
      <t xml:space="preserve">Para el trimestre se realizaron 46 atenciones psicosociales por parte del equipo de 4 Psicólogas de la EJG.  Adicionalmente se realizaron 52 seguimientos a los casos que lo requerían. 
</t>
    </r>
    <r>
      <rPr>
        <b/>
        <sz val="10"/>
        <color indexed="8"/>
        <rFont val="Times New Roman"/>
        <family val="1"/>
      </rPr>
      <t xml:space="preserve">Soporte:
</t>
    </r>
    <r>
      <rPr>
        <sz val="10"/>
        <color indexed="8"/>
        <rFont val="Times New Roman"/>
        <family val="1"/>
      </rPr>
      <t>Reporte Simisional - Atención psicosocial 1.01.21 a 31.03.21</t>
    </r>
  </si>
  <si>
    <r>
      <t xml:space="preserve">Para el primer trimetre se realizó reunión de grupo para establer las personas que participarán en la elaboración de los documentos; de igual forma se estableceron diferentes mecanismos de divulgación de los mismos como son: Espacios de difusión de derechos; el centro de documentación y conversatorios.
El 25 de marzo se preparó el tema de Violencias en el Hogar, que fue trasnmitido por Facebook Live, y a la fecha de corte, contaba con 3 mil reproducciones.
</t>
    </r>
    <r>
      <rPr>
        <b/>
        <sz val="10"/>
        <color indexed="8"/>
        <rFont val="Times New Roman"/>
        <family val="1"/>
      </rPr>
      <t>Soporte:</t>
    </r>
    <r>
      <rPr>
        <sz val="10"/>
        <color indexed="8"/>
        <rFont val="Times New Roman"/>
        <family val="1"/>
      </rPr>
      <t xml:space="preserve">
Facebook Live Secretaría Distrital de la Mujer. 25-03-2021
Acta reunión equipo 19-02-2021.</t>
    </r>
  </si>
  <si>
    <t>1- 9 de febrero se realizó reunión virtual (MSTeams) con dos de las funcionarias integrantes del Comité de convivencia de la Secretaría Distrital de Ambiente, con el fin de articular algunos procesos de sensibilización del protocolo para la prevención de acoco laboral y acoso sexual.
2-23 de febrero se realizó reunión virtual (MSTeams) con la profesional del Departamento Administrativo del Servicio Civil Sandra Carolina Ferro, con el objeto de crear el cronograma de los talleres de sensibilización en los temas de acoso laboral y acoso sexual.
3- 25 de febrero de 9:am a 10:30 am por convocatoria del Comité de convivencia de la Secretaria Distrital de Ambiente se realizó el taller de acoso laboral y acoso sexual por meet.google.com/stu-bbkt-qoy, a las y los directivos de esta entidad, se anexa los pantallazos de las 24 servidoras/es Directivos que participaron
4- 13 de marzo se dio respuesta al correo electrónico de la Mesa de Género del Consejo de Bogotá informando el cronograma de talleres de acoso laboral y sexual que se realizan con el Departamento Administrativo del Servicio Civil-DASC para el mes de abril.
5- 9 de marzo a las 2:pm por convocatoria del Comité de convivencia de la Secretaria Distrital de Ambiente se realizó el taller de acoso laboral y acoso sexual por meet.google.com/stu-bbkt-qoy, a las y los miembros de dicho comité, donde participaron también algunos servidores.
6- 16 de marzo a las 9:am se realizó con el DASC el taller de acoso laboral y acoso sexual meet.google.com/seg-dtzucfx donde participaron 27 servidores de IDIPRON.
7-El 25 de marzo se realizó con el DASC el taller de acoso laboral y acoso sexual meet.google.com/seg-dtzu-cfx donde participaron 49 personas entre funcionarios/as del Distrito</t>
  </si>
  <si>
    <t>En el primer trimestre del 2021, se avanzó en la aprobación de un Plan de acciones afirmativas para mujeres en riesgo de feminicidio, sobrevivientes de tentativa de feminicidio y las víctimas indirectas del delito, con 35 acciones a cargo de los sectores Cultura, Desarrollo Económico, Educación, Hábitat, Integración Social, Mujeres y Salud, orientadas a favorecer i. la protección de las mujeres en riesgo de feminicidio y mitigar el riesgo a corto plazo, así como ii. la estabilización de las mujeres en riesgo, víctimas de tentativa de feminicidio, así como a las víctimas indirectas del delito. 
Se anexa como evidencia
1. Consolidado de acciones concertadas - Plan de acciones afirmativas 31032021 .docx</t>
  </si>
  <si>
    <t>Si bien se logró aprobar el plan de acción, está pendiente la validación y aprobación de las acciones a cargo de los sectores Gobierno y Seguridad, que están en evaluación interna por las entidades.</t>
  </si>
  <si>
    <t>Se desarrollaron espacios de articulación bilateral con los sectores Gobierno y Seguridad,  en los cuales se asumió el compromiso de informar a la Secretaría Distrital de la Mujer en el mes de abril las acciones validadas al interior de las entidades.
Se anexa como evidencia 
2. Acta de reunión Gobierno – Acciones afirmativas. 25032021.pdf
3. Acta de reunión Seguridad – Acciones afirmativas. 25032021.pdf</t>
  </si>
  <si>
    <t>No aplica para el presente reporte</t>
  </si>
  <si>
    <t xml:space="preserve">El martes 9 de marzo, de 8:00 a.m. a 10:00  se desarrolló la primera sesión directiva de la Mesa de trabajo SOFIA. De acuerdo con la agenda desarrollada se realizó verificación del quórum, contando con la participación de 6 entidades asistentes permanentes y 10 entidades asistentes invitadas. Posteriormente se dio lectura y aprobación del acta anterior. Se presentó un balance de plan de acción 2020 y se  presentó la propuesta de plan de acción 2021 para retroalimentación de los sectores. Al cierre de la sesión se establecieron como compromisos: 1. la realización de un comité técnico, realizado el 19 de marzo, para operativizar las acciones propuestas en el plan. 2. envío del acta y la presentación de la sesión, y 3. Coordinar un comité técnico con la Secretaría Distrital de Integración Social para la revisión de la actividad de la meta estratégica 2, sobre el diagnóstico de  las Comisarías de Familia.  
Se anexa como evidencia
1. Acta - Primera sesión Mesa SOFIA 2021 09032021.pdf  
2. Presentación Mesa SOFIA - Primera sesión directiva 04032021.pdf
3. Propuesta Plan de acción - Mesa SOFIA 10032021
</t>
  </si>
  <si>
    <t>Ninguna</t>
  </si>
  <si>
    <t>No aplica</t>
  </si>
  <si>
    <t>En las 5 IPS priorizadas: Kennedy, Meissen, San Rafael, Santa Clara y Suba se llevaron a cabo cinco orientaciones técnico legales encaminadas a aclarar procedimientos legales específicos en materia de violencias contra las mujeres, principalmente en lo relacionado con violencia sexual y feminicidio. Adicionalmente, se realizaron 18 jornadas de sensibilización al equipo médico y asistencial, en las que se tocaron temas como: derechos de las mujeres víctimas de violencias, objetivos de la estrategia intersectorial y protocolos de atención. Finalmente, se llevó a cabo una capacitación sobre cadena de custodia, siendo este un procedimiento clave en la atención de mujeres víctimas de violencia sexual y feminicidio, en la medida en que contribuye a materializar su derecho de acceso a la justicia</t>
  </si>
  <si>
    <t xml:space="preserve">En el primer trimestre del año se realizaron dos (2)  jornadas de sensibilización y socialización del Protocolo de Ingreso, Permnencia y Egreso de Casas Refugio. Estas sensibilizaciones fueron dirigidas a (i) funcionarios y funcionarias de la Personería de Bogotá y a (ii)  servidoras del Equipo de Duplas de Atención Psicosicial y Psicojurídica de la Secretaría Distrital de la Mujer. 
En estas jornadas de sensibilización se realiza la difusión de los servicios prestados a las mujeres víctimas de violencias y la ruta de acceso a los mismos, lo que permite garantizar la integralidad y oportunidad del proceso de  solicitid de acogida por parte de las autoridades competentes. 
</t>
  </si>
  <si>
    <t xml:space="preserve">Durante este periodo se llevó a cabo la contratación de 20 profesionales que se desempeñan como Enlaces Sofía con quiénes se desarrollaron espacios donde se brindaron los elementos, orientaciones, pautas y directrices para la realización de las primeras sesiones de los Consejos Locales de Seguridad para las Mujeres CLSM 2021,. De esta manera, en marzo se desarrollaron diez (10) sesiones de los CLSM, en las localidades de: Chapinero, Santa Fe, San Cristóbal, Usme, Engativa, Barrios Unidos, Los Mártires, Antonio Nariño, Puente Aranda y La Candelaria. Como agenda para esta sesión se propuso: 1. Revisión de violencias contra las mujeres en cada territorio (Cifras delitos de alto impacto), 2. Avances en materia de la garantía del derecho de las mujeres a una vida libre de violencias (Presentación por sector - Acciones de prevención, atención y acceso a la justicia, Recursos locales para la prevención de las violencias y el feminicidio). 3. Agenda de las organizaciones de mujeres para el abordaje de las violencias y el feminicidio y 4. Acuerdos y compromisos. </t>
  </si>
  <si>
    <t xml:space="preserve">Se presentaron retrasos con las sesiones de los Consejos Locales de Seguridad para las Mujeres en 10 territorios, esto se debió a la falta de personal y el proceso de contratación interno de las Alcaldías Locales. </t>
  </si>
  <si>
    <t xml:space="preserve">Se gestionaron y confirmaron nuevamente las sesiones con las Alcaldías Locales, para el mes de abril.   </t>
  </si>
  <si>
    <t>Durante el periodo reportado se logró avanzar en el diseño del instrumento para la formulación de los Planes Locales de Seguridad para las Mujeres y en la celebración de espacios de alistamiento con el equipo de Enlaces Sofia donde se brindaron los lineamientos técnicos para el proceso de actualización y concertación de los Planes. Así mismo, se llevaron a cabo varios encuentros y mesas de trabajo internas con el fin de establecer las pautas, criterios y elementos técnicos para la formulación de los PLSM. Así, se realizó: i. Una mesa de trabajo con la Subsecretaría de Fortalecimiento de Capacidades y Oportunidades para establecer las estrategias territoriales para la prevención de las violencias contra las mujeres, ii. Una mesa de trabajo interna para la proyección de los proyectos tipo de inversión, a partir de los cuales las Alcaldías Locales atenderán la línea de prevención del feminicidio y la violencia contra la mujer, y iii. Una reunión con el equipo de Enlaces Sofía local donde se brindaron los lineamientos para la concertación y actualización de los PLSM. A partir de estos espacios, se proyectó la matriz para la formulación de los planes, que permite generar y recoger compromisos a partir de los siguientes elementos: i. Identificación de hechos de violencias y situaciones de seguridad de las mujeres, ii. Líneas de acción (espacio público, y privado, y prevención del feminicidio), iii. Acciones (Prevención, Atención, Sanción), y iv. Componentes de la estrategia territorial de prevención (Capacitación y formación, Difusión de rutas y detección, Movilización social, Servicios locales y Coordinación y seguimiento. Anexo 2. Actas alistamiento feb y mar</t>
  </si>
  <si>
    <t xml:space="preserve">Se presentan retrasos en esta actividad debido a que la contratación del equipo de Enlaces Sofia local que dinamiza los Planes Locales de Seguridad para las Mujeres (21 profesionales), se realizó en los meses de febrero (18 profesionales) y marzo (3 profesionales). </t>
  </si>
  <si>
    <t>El equipo se encuentra avanzando en las mesas técnicas de concertación con las entidades y las ciudadanas en los territorios para la identificación de necesidades en materia del derecho a una vida libre de violencias y alternativas de solución, así como también se encuentra acompañando a las Alcaldías Locales en la formulación del proyecto de inversión local Prevención del feminicidio y la violencia contra la mujer, a partir del cual se destinarán los recursos para la ejecución de los planes.</t>
  </si>
  <si>
    <t>Durante el primer trimestre del 2021, el equipo Duplas de Atención Psicosocial realizó atención por primera vez a 214 de las 216 mujeres víctimas de violencias remitidas durante el mismo periodo por equipos como la Línea Púrpura Distrital, la Estrategia de Justicia de Género, la Estrategia de Hospitales, el Sistema Articulador de Alertas Tempranas -SAAT-, entre otros. Junto con las 214 mujeres atendidas por primera vez, se realizó seguimiento a 136 mujeres atendidas por las Duplas desde periodos anteriores. La atención psicosocial facilitada por las profesionales permitió durante el primer trimestre ofrecer a las mujeres víctimas de violencias un espacio de conversación asertiva, reflexión y reconocimiento de derechos, así como, el acompañamiento y dinamización de la ruta integral de atención de manera coherente con las necesidades expresadas por las mujeres en cada uno de los casos.</t>
  </si>
  <si>
    <t>La atención efectiva a las mujeres remitidas depende de la posibilidad de entablar un primer contacto telefónico en el que las profesionales se presenten y ofrezcan el servicio, si este contacto no es posible, no se puede iniciar el proceso de atención psicosocial. Asimismo, los seguimientos efectivos (atenciones que se dan después del primer contacto) depende de la voluntad y corresponsabilidad de la mujer en el proceso, y de su respuesta cuando s ele intenta contactar por medios telefónicos, virtuales y presenciales.</t>
  </si>
  <si>
    <t>Se recomienda a los equipos que remiten los casos solicitar más de un número de teléfono para tener varias opciones que permitan el contacto efectivo con las mujeres.</t>
  </si>
  <si>
    <t xml:space="preserve">Se tiene que para el primer trimestre del presente año, se realizaron un total de 7.217 atenciones efectivas a través de la Línea Púrpura Distrital "Mujeres que Escuchan Mujeres". 
Durante el mes de enero se realizaron un total de 2.371 atenciones efectivas a través de la Línea Púrpura Distrital "Mujeres que Escuchan Mujeres",  de las cuales 1.381 fueron primeras atenciones y 990 seguimientos telefónicos.
i) De estás,  en enero se realizaron 658 atenciones psicosociales y 233 orientaciones socio jurídicas por parte de las abogadas de la Línea
Durante el mes de febrero se realizaron un total de 2.422 atenciones efectivas a través de la Línea Púrpura Distrital "Mujeres que Escuchan Mujeres";  de las cuales 1.370 fueron primeras atenciones y 1.052 seguimientos telefónicos.
ii)  De estás en febrero se realizaron 654 atenciones psicosociales y 200 orientaciones socio jurídicas.
Durante el mes de marzo se realizaron un total de 2.424 atenciones efectivas a través de la Línea Púrpura Distrital "Mujeres que Escuchan Mujeres";  de las cuales 1.367 fueron primeras atenciones y 1.057 seguimientos telefónicos. 
iii) De estas en marzo se realizaron se realizaron 644 atenciones psicosociales y 217 orientaciones socio jurídicas. 
Se tiene que para el primer trimestre del año se realizaron un total de 1956 atenciones psicosociales y un total de 650 orientaciones socio jurídicas. </t>
  </si>
  <si>
    <t>Durante el primer trimestre del 2021, el equipo Duplas Psico Jurídicas de atención a mujeres víctimas de violencias en el espacio y el transporte público, realizó atención por primera vez a 89 mujeres víctimas de violencias remitidas durante el mismo periodo por el equipo de la Línea Púrpura Distrital principalmente. La atención psico jurídica facilitada por las profesionales permitió visibilizar las violencias que tienen lugar en el transporte y espacio público, en los que se destacan principalmente hechos de acoso callejero y violencia sexual; la orientación socio jurídica proporcionada permitió que las mujeres reconocieran sus derechos y las figuras jurídicas que permiten la denuncia, asimismo la intervención psicosocial aportó al trámite de los impactos emocionales de las violencias.</t>
  </si>
  <si>
    <t xml:space="preserve">El proceso Comunicación Estratégica concentra su trabajo en el diseño y ejecución de expresiones gráficas de carácter informativo, pedagógico, permeadas por la categoría de género, de forma que los discursos y contenidos emitidos, las temáticas seleccionadas, las representaciones narrativas y audiovisuales que se construyen representen a las mujeres desde la diversidad y a las nuevas masculinidades en todos los ámbitos de la sociedad.
Esta metodología busca promover el conocimiento y apropiación del Plan de Igualdad de Oportunidades para la Equidad de Género en Bogotá; motivar y reconocer la acción de la sociedad civil en la garantía de los derechos de las mujeres; traducir contenidos y reflexiones en lenguaje sencillo para que sea apropiado por la ciudadanía; desarrollar estrategias de comunicación para la transformación de prácticas, imaginarios y representaciones sociales y culturales que producen y reproducen los estereotipos sexistas y promover el uso del lenguaje incluyente.
Los mensajes son trasmitidos mediante los canales de comunicación de la entidad: página web, Facebook, Twitter.
Para el periodo comprendido entre enero y marzo (primer trimestre 2021), se registraron 2.399 publicaciones en total. Que de manera discriminada se representan así: 821 Publicaciones en Facebook, 1366 en Twitter, 201 Instagram y 11 en portal WEB.  
</t>
  </si>
  <si>
    <t xml:space="preserve">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trimestre de 2021, se realizaron 117 notas registradas por medios de comunicación masivos y/o alternativos sobre eventos, programas o proyectos de la SDMujer (no se incluyen algunas notas registradas a través de radio y televisión que ya han caducado en la web o algunas que no fueron subidas al portal).
     </t>
  </si>
  <si>
    <t xml:space="preserve">
Pensar la comunicación con perspectiva de género supone analizar y producir campañas de carácter informativo, pedagógico, permeadas por la categoría de género, de forma que los discursos y contenidos emitidos, las temáticas seleccionadas, las representaciones narrativas y audiovisuales que se construyen, la posición desde donde se emiten los discursos y el reconocimiento de la diversidad de quienes reciben la comunicación, reconozcan, hagan visibles, representen a las mujeres desde la diversidad, como sujetas políticas, ciudadanas y actoras fundamentales en todos los ámbitos de la sociedad.
Durante el primer trimestre de 2021 se diseñaron y socializaron 5 campañas:
• Enero, 8M (arranca el alistamiento)
• Febrero, 8M (se avanza en la realización), Sistema Distrital del Cuidado Menstrual y Date Cuenta
• Marzo, 8M puesta en marcha.
</t>
  </si>
  <si>
    <t>El cubrimiento periodístico tiene como fin generar información de calidad que le permita a los grupos de interés mantenerse informados, sobre las acciones realizadas por la SDMujer, en cumplimiento de su misionalidad. 
Esta actividad es desarrollada por todos los integrantes del equipo de comunicaciones y la metodología implementada se desarrolla en tres FASES:
I. Investigación: La Dirección Responsable del evento provee todos los insumos contextuales.
II. Cubrimiento: Se acompaña el evento y se producen los materiales acordados (entrevistas, fotografías, etc.) con la Asesora de Despacho, para socializar el evento a través de los diferentes medios de comunicación de la Entidad.
III. Archivo Digital: Organización del material producido para el respectivo almacenamiento digital, en la entidad.      
Durante el primer trimestre de 2021, 37 eventos contaron con el cubrimiento y apoyo logístico por parte del proceso Comunicación Estratégica de la SDMujer.</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</si>
  <si>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de 2021 se produjeron 732 piezas gráficas, que han servido como base para acompañar los mensajes, las publicaciones en Redes Sociales y todas las piezas impresas y digitales que han permitido una mejor promoción y visibilidad de la oferta de servicios de la SDMujer.  </t>
  </si>
  <si>
    <t xml:space="preserve">La producción audiovisual es el resultado de la combinación de diferentes necesidades, que para el tema que nos ocupa, sobre sale el interés de comunicar a nuestro público objetivo de una manera dinámica y concreta.
En la SDMujer, el contenido de las producciones se desarrolla (particularmente) sobre los derechos de las mujeres, cultura no sexista y oferta institucional. Durante el primer trimestre de 2021 se realizaron 20 videos.
</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</si>
  <si>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envío de correos masivos, actualizaciones de Wall paper y acompañamientos en los eventos de despacho y talento humano. 
La difusión de las acciones, la claridad en los procesos y la visibilización de las acciones adelantadas por cada área son otra forma de fortalecer el impacto misional que tiene la SDMujer.
El reporte para el primer trimestre 2021 corresponde a: 24 Boletinas Informativas y 15 correos masivos.  No se realizaron actualizaciones en intranet, ni en wallpapers y tampoco se cubrieron eventos internos.
</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</si>
  <si>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trimestre de 2021, la entidad no desarrolló “Diálogos Ciudadanos”.  
</t>
  </si>
  <si>
    <t xml:space="preserve">Dentro de sus compromisos, el proceso Comunicación Estratégica debe realizar publicaciones a través de los canales internos y externos, socializando con la comunidad interna y la ciudadanía (respectivamente) la existencia del Botón de Transparencia y Acceso a la información Pública, que de manera permanente está en el portal WEB institucional http://www.sdmujer.gov.co.
En consecuencia, durante el primer trimestre de 2021, se publicó el botón en el header superior con acceso directo re direccionando a la URL de la sección de Menú de “Transparencia y Acceso a la información pública” (http://www.sdmujer.gov.co/content/transparencia-y-acceso-la-informaci%C3%B3n-publica-0), este botón esta de forma permanente y siempre visible para las usuarias del portal web.
De igual modo, en 13 Boletinas Institucionales (4 en enero, 4 en febrero y 5 en marzo) se promueve entre la comunidad interna, la revisión de esta herramienta en el sitio web.
También, en las redes sociales se realizaron 14 publicaciones (Twitter 5, Facebook 5, Instagram 4)   socializando esta política.
</t>
  </si>
  <si>
    <t xml:space="preserve">La estrategia de comunicaciones siguiendo la lógica de la relación comunicación y participación, entiende que en la medida que los canales, procesos y criterios sean aceptados por la ciudadanía, ésta se hará parte de los procesos institucionales orientados a la promoción de la participación ciudadana como garantía de sus derechos.  Por lo cual, las redes sociales y la comunicación digital adquieren protagonismo. 
En consecuencia, durante el primer trimestre de 2021 las redes reportan 67.438 seguidores distribuidos así: Facebook 30.550, en Twitter 24.565 e Instagram 12.323.
</t>
  </si>
  <si>
    <t>Durante el primer trimestre del año se realizó seguimiento a los planes de mejora FURAG: Participación Ciudadana, Servicio al Ciudadano, Fortalecimiento Organizacional, Seguridad Digital, Control Interno, Defensa Jurídica.
Se actualiza plan de sostenibilidad de acuerdo con FURAG 2020
Se diligenció el formulario FURAG 2020 y se obtuvo la certificación 2020
Se verificaron y publicaron los 12 planes institucionales para el 2021 del Decreto 612 de 2018</t>
  </si>
  <si>
    <t>Durante el primer trimestre del año, se realizó seguimiento en la reunión de enlaces mensual. Se tienen 74 planes abiertos y en ejecución de los cuales: 26 esta con un avance del 0%, l con avance del 50% y 47 con avance del 100%. 
Igualmente, se envio el correo a los procesos con vencimiento a marzo de 2021
Se asesoró al proceso de Talento Humano sobre planes de mejora y el cargue en la herramienta Lucha.</t>
  </si>
  <si>
    <t>Se realiza seguimiento y prorróga al acuerdo de corresponsabilidad No. 384 de 2018 con la asociación recicladora Puerta de Oro, se elaboraron campañas ambientales sobre uso eficiente de agua, energía, manejo de residuos y movilidad sostenible, se participo en las mesas de trabajo citadas por Secretaría de Ambiente y UAESP, se realizó la revisión e inclusión de criterios de sostenibilidad a los procesos de contratación aplicables, se consolidó la información correspondiente a la OAP del informe de austeridad del tercer trimestre de 2021. Se realizaron los informes de huella de carbono y seguimiento PIGA 2020. Se consolidaron las acciones involucradas en el Plan de Acción Climática del Distrito, se realizó el informe trimestral de caracterización de residuos y se actualizó el Plan de Acción Institucional PAI de gestión de residuos.</t>
  </si>
  <si>
    <t>Durante el primer trimestre se atendio un requerimiento de la Contraloría con preguntas diversas de MIPG de la Entidad</t>
  </si>
  <si>
    <t>Durante el primer trimestre se realizaron las siguientes actividades:
Se formulo y publicó el PAAC.
Se han realizado diferentes socializaciones del plan anticorupción a través de Boletinas informativas.
En las mesas de trabajo de los enlaces se realiza seguimiento al plan anticorrupción para recordar los compromisos de cada responsable.
Se remitió correo recordando acciones a vencer a los procesos involucrados.</t>
  </si>
  <si>
    <t>Durante el primer trimestre se realizó acompañamiento a los procesos para la actualización y cargue de los siguientes  documentos en el aplicativo LUCHA: Se actualizaron 15 procesos incluyendo (13 caracterizaciones, 1 manual, 3 procedimientos, 1 guía, 2 formatos), en el marco de actualización de Mapa de Procesos 2021 .</t>
  </si>
  <si>
    <t>Durante el primer trimestre se realizó el contexto estrátegico al 100%  de Riesgos para iniciar la socialización y trabajo con los equipos de trabajo de la entidad, En cuanto al manual de riesgos se encuentra en un desarrollo del 40%, puesto que en el mes de mayo se incluirán ejemplos de acuerdo con el primer seguimiento cuatrimestral de los riesgos.</t>
  </si>
  <si>
    <t>Aplazamiento de un mes para recoger ejemplos especificos del primer seguimiento cuatrimestral de los riesgos.</t>
  </si>
  <si>
    <t>El 100% de la guia metodologica se aplaza al mes de mayo para recoger los ejemplos del primer seguimiento del año.</t>
  </si>
  <si>
    <t>El seguimiento se realiza cuatrimestralmente</t>
  </si>
  <si>
    <r>
      <rPr>
        <b/>
        <sz val="11"/>
        <rFont val="Times New Roman"/>
        <family val="1"/>
      </rPr>
      <t xml:space="preserve">PRIMER TRIMESTRE: </t>
    </r>
    <r>
      <rPr>
        <sz val="11"/>
        <rFont val="Times New Roman"/>
        <family val="1"/>
      </rPr>
      <t>La Subsecretaría de Gestión Corporativa , por medio del proceso de Atención a la Ciudadanía, realiza la actualización de la información referente a la atención a la ciudadanía en la Secretaría Distrital de la Mujer, la ubicación de sedes, horarios y puntos de atención para la prestación de los servicios de la entidad en el Portal Web Institucional de la Secretaría Distrital de la Mujer y el aplicativo virtual de la Guía de Trámites y Servicios de la Alcaldía Mayor de Bogotá (se puede consultar en el siguiente enlace: http://guiatramitesyservicios.bogota.gov.co/entidad/secretaria_distrital_de_la_mujer). Dicha labor, se ha adelantado mensualmente, garantizando información clara y veraz a la ciudadanía.
En el primer trimestre de la vigencia 2021 se realizó la actualización de la información en la página web de la Secretaría Distrital de la Mujer así:
• Actualización de los contenidos de las páginas 1.1. Mecanismos de Atención a la ciudadanía, 1.2. Localización Física, 10.9 Mecanismos para presentar peticiones y el Directorio Casas de Igualdad de Oportunidades para las Mujeres, de acuerdo con la Resolución 014 de la Secretaría Distrital de la Mujer, el 22 de enero de 2021
• Actualización de los contenidos de las páginas 1.1. Mecanismos de Atención a la ciudadanía, 1.2. Localización Física, 10.9 Mecanismos para presentar peticiones y el Directorios Casas de Igualdad de Oportunidades para las Mujeres y Casas de Justicia y Espacios Fiscalía, de acuerdo con la Resolución 046 de la Secretaría, el 15 de enero de 2021.
• Actualización y publicación en el Portal Web de la Secretaría de la Carta de Trato Digno a la Ciudadanía de la Secretaría Distrital de la Mujer para la vigencia 2021, actualizada de acuerdo con la Resolución 046 de la Secretaría, el 17 de febrero de 2021.</t>
    </r>
  </si>
  <si>
    <r>
      <rPr>
        <b/>
        <sz val="11"/>
        <rFont val="Times New Roman"/>
        <family val="1"/>
      </rPr>
      <t>PRIMER TRIMESTRE:</t>
    </r>
    <r>
      <rPr>
        <sz val="11"/>
        <rFont val="Times New Roman"/>
        <family val="1"/>
      </rPr>
      <t xml:space="preserve"> La Secretaría Distrital de la Mujer, por medio de la Subsecretaría de Gestión Corporativa - Proceso de Atención a la Ciudadanía, con el acompañamiento de la Dirección de Territorialización de Derechos y Participación y el proceso de Comunicación Estratégica, atiende a las inquietudes de la ciudadanía, relativas a los servicios e información general en el marco de las acciones de la Secretaría General de la Alcaldía Mayor de Bogotá D.C. quien a través de la Dirección del Sistema Distrital de Servicio a la Ciudadanía, de manera conjunta da cumplimento al Decreto 494 del 2010, mediante el SuperCADE MÓVIL - FDSC en las diferentes Localidades de Bogotá con el objeto de acercar la administración a la ciudadanía y reunir a entidades distritales, nacionales y privadas para ofrecer sus trámites y servicios.
</t>
    </r>
  </si>
  <si>
    <t>Teniendo en cuenta las medidas que viene adoptando el Gobierno Nacional y Distrital para prevenir y/o mitigar la propagación del virus del COVID 19, en el primer trimestre de la vigencia 2021 no se programaron Ferias de Servicio a la Ciudadanía por la Secretaría General de Bogotá D.C. u otras entidades distritales, Nacionales y/o privadas en las cuales la Secretaría Distrital de la Mujer haya participado..</t>
  </si>
  <si>
    <t>Teniendo en cuenta que la Secretaría General de Bogotá D.C., es quien lidera las Ferias de Servicio a la Ciudadanía y ha la fecha no ha sido posible la programación de estas por los temas expuestos. La Secretaría Distrital de la Mujer una vez la entidad en mención y/o otras entidades distritales, Nacionales y/o privadas programen ferias de servicios la SDMujer participará de manera activa con todas las medidas de protección para dar a conocer sus servicios.</t>
  </si>
  <si>
    <r>
      <rPr>
        <b/>
        <sz val="11"/>
        <rFont val="Times New Roman"/>
        <family val="1"/>
      </rPr>
      <t>PRIMER TRIMESTRE:</t>
    </r>
    <r>
      <rPr>
        <sz val="11"/>
        <rFont val="Times New Roman"/>
        <family val="1"/>
      </rPr>
      <t xml:space="preserve"> De acuerdo con el compromiso de implementar la Política Pública Distrital de Servicio a la Ciudadanía, la Secretaría Distrital de la Mujer, por medio de la Subsecretaría de Gestión Corporativa - Proceso de Atención a la Ciudadanía, con el acompañamiento de la Dirección de Gestión Administrativa y Financiera, desarrolla actividades para evaluar el cumplimiento de los aspectos de accesibilidad al medio físico en los puntos de atención a la ciudadanía.
En el primer trimestre de la vigencia 2021 se realizaron las siguientes actividades:
• De acuerdo con los resultados de la evaluación física y de accesibilidad de la Norma Técnica Colombiana NTC 6047 de la Sede Central de la Secretaría Distrital de la Mujer, realizada en la vigencia 2020 por el equipo de profesionales de CIDCCA, se elaboró un informe ejecutivo sobre las observaciones y los puntos a mejorar.
• La Dirección de Gestión Administrativa y Financiera y la Subsecretaría de Gestión Corporativa realizaron una reunión sobre el diagnóstico del estado actual y la accesibilidad de las Casas de Igualdad de Oportunidades para las Mujeres de la Secretaría Distrital de la Mujer, por medio de Microsoft Teams, el 16 de febrero de 2021.</t>
    </r>
  </si>
  <si>
    <r>
      <rPr>
        <b/>
        <sz val="11"/>
        <rFont val="Times New Roman"/>
        <family val="1"/>
      </rPr>
      <t>PRIMER TRIMESTRE:</t>
    </r>
    <r>
      <rPr>
        <sz val="11"/>
        <rFont val="Times New Roman"/>
        <family val="1"/>
      </rPr>
      <t xml:space="preserve"> De acuerdo con el compromiso de mejorar continuamente el servicio a la ciudadanía, la Subsecretaría de Gestión Corporativa - Proceso de Atención a la Ciudadanía sensibiliza a las servidoras/es y contratistas de las diferentes dependencias de las Secretaría en temas de atención a la ciudadanía y gestión de peticiones ciudadanas.
En el primer trimestre de la vigencia 2021, se desarrollaron 5 sensibilizaciones así:
• Sensibilización en temas de Atención a la Ciudadanía y Gestión de Peticiones Ciudadanas a la/el usuaria/o del Sistema Bogotá Te Escucha de la Dirección de Derechos y Diseño de Política, por medio de Microsoft Teams, el 21 de enero de 2021.
• Sensibilización en temas de Atención a la Ciudadanía y Gestión de Peticiones Ciudadanas a la/el usuaria/o del Sistema Bogotá Te Escucha del Proceso de Control Interno Disciplinario, por medio de Microsoft Teams, el 23 de febrero de 2021.
• Sensibilización en Política Pública Distrital de Servicio a la Ciudadanía, Manual de Atención a la Ciudadanía y Gestión de Peticiones Ciudadanas al equipo de Psicólogas(os) de las Casas de Igualdad de Oportunidades para las Mujeres - CIOM, por medio de Microsoft Teams, el 26 de febrero de 2021.
• Sensibilización en temas de Atención a la Ciudadanía y Gestión de Peticiones Ciudadanas a la/el usuaria/o del Sistema Bogotá Te Escucha de la Dirección de Gestión del Conocimiento, por medio de Microsoft Teams, el 9 de marzo de 2021.
• Sensibilización en temas de Atención a la Ciudadanía y Gestión de Peticiones Ciudadanas a la/el usuaria/o del Sistema Bogotá Te Escucha de la Oficina de Control Interno, por medio de Microsoft Teams, el 11 de marzo de 2021.</t>
    </r>
  </si>
  <si>
    <r>
      <rPr>
        <b/>
        <sz val="11"/>
        <rFont val="Times New Roman"/>
        <family val="1"/>
      </rPr>
      <t>PRIMER TRIMESTRE:</t>
    </r>
    <r>
      <rPr>
        <sz val="11"/>
        <rFont val="Times New Roman"/>
        <family val="1"/>
      </rPr>
      <t xml:space="preserve"> La Subsecretaría de Gestión Corporativa, por medio del proceso de Atención a la Ciudadanía, desarrolla una campaña para el fortalecimiento del servicio a la ciudadanía en la Entidad, la cual tiene como objetivo sensibilizar a las servidoras, servidores y contratistas de la Secretaría Distrital de la Mujer en temas de atención a la ciudadanía, mediante la difusión de piezas comunicacionales, para el mejoramiento del servicio a la ciudadanía en la Secretaría.
En el primer trimestre de la vigencia 2021, de acuerdo con el Plan de Acción de la campaña, se divulgaron 2 temas por medio de la Boletina Informativa:
• Carta del Trato Digno a la Ciudadanía 2021
• Proceso de Atención a la Ciudadanía en la Secretaría Distrital de la Mujer</t>
    </r>
  </si>
  <si>
    <r>
      <rPr>
        <b/>
        <sz val="11"/>
        <rFont val="Times New Roman"/>
        <family val="1"/>
      </rPr>
      <t>PRIMER TRIMESTRE:</t>
    </r>
    <r>
      <rPr>
        <sz val="11"/>
        <rFont val="Times New Roman"/>
        <family val="1"/>
      </rPr>
      <t xml:space="preserve"> En el primer trimestre de la vigencia 2021, La Subsecretaría de Gestión Corporativa, por medio del proceso de Atención a la Ciudadanía, elaboró y publicó la Carta de Trato Digno a la Ciudadanía para el año 2021, la cual se construyó conforme a la guía de diseño para carta del trato digno del departamento administrativo de la función pública y se tuvo en cuenta la guía de imagen institucional de la Secretaría, así como las cartas de los años pasados.
Además, se consolidó la propuesta de actualización del Manual de Atención a la Ciudadanía, propuesta que está en revisión, en la cual se adoptan los lineamientos establecidos en la Circular 011 de 2020 de la Veeduría Distrital, de asunto: “Alertas tempranas - lineamientos generales sobre el trámite de los derechos de petición interpuestos por redes sociales - articulación áreas de comunicaciones.”, y se adoptan las actualizaciones del Manual para la Gestión de Peticiones Ciudadanas de la Secretaría General Alcaldía Mayor de Bogotá, Subsecretaría de Servicio a la Ciudadanía,  socializado mediante la Circular 003 de la Secretaría General Alcaldía Mayor de Bogotá, de asunto “Socialización Actualización del Manual para la Gestión de Peticiones Ciudadanas.”</t>
    </r>
  </si>
  <si>
    <r>
      <rPr>
        <b/>
        <sz val="11"/>
        <rFont val="Times New Roman"/>
        <family val="1"/>
      </rPr>
      <t>PRIMER TRIMESTRE:</t>
    </r>
    <r>
      <rPr>
        <sz val="11"/>
        <rFont val="Times New Roman"/>
        <family val="1"/>
      </rPr>
      <t xml:space="preserve"> Durante el primer trimestre de la vigencia 2021, se dio respuesta por parte de las diferentes dependencias de la Secretaría Distrital de la Mujer, dentro de los términos estipulados por la ley, a 519 peticiones recibidas a través de los distintos canales de atención habilitados en la Secretaría Distrital de la Mujer y por traslado en el Sistema Distrital para la Gestión de Peticiones Ciudadanas - Bogotá Te Escucha.
Al finalizar el trimestre, las peticiones que la entidad mantiene pendientes de respuesta, las cuales están en proceso de trámite, se encuentran dentro de los tiempos de gestión para su trámite conforme a los términos estipulados por la ley.</t>
    </r>
  </si>
  <si>
    <r>
      <rPr>
        <b/>
        <sz val="11"/>
        <rFont val="Times New Roman"/>
        <family val="1"/>
      </rPr>
      <t>PRIMER TRIMESTRE:</t>
    </r>
    <r>
      <rPr>
        <sz val="11"/>
        <rFont val="Times New Roman"/>
        <family val="1"/>
      </rPr>
      <t xml:space="preserve"> En aplicación a lo dispuesto en el numeral 7 del artículo 3° del Decreto Distrital 371 de 2010, la Secretaría Distrital de la Mujer a través de la Subsecretaría de Gestión Corporativa - Proceso de Atención a la Ciudadanía, participa en las actividades de sensibilización y fortalecimiento del servicio a la ciudadanía de la Red Distrital de Quejas y Reclamos y otras entidades distritales y nacionales.
La Subsecretaría de Gestión Corporativa - Proceso de Atención a la Ciudadanía, participó en el primer trimestre de la vigencia 2021, en las siguientes actividades:
• Participación en la primera reunión del Nodo Central de la Red Distrital de Quejas y Reclamos de la Veeduría Distrital, por medio de Google Meets, el 15 de febrero de 2021.
• Participación en la primera Reunión Plenaria de la Red Distrital de Quejas y Reclamos de la Veeduría Distrital, por medio de Google Meets, el 22 de febrero de 2021.
• Participación en la primera reunión del Nodo Sectorial Mujeres de la Red Distrital de Quejas y Reclamos de la Veeduría Distrital, por medio de Google Meets, el 10 de marzo de 2021.
• Participación en la primera reunión del Nodo Intersectorial de Comunicaciones y Lenguaje Claro de la Red Distrital de Quejas y Reclamos, por medio de Google Meets, el 18 de marzo de 2021.
• Participación en la primera reunión del Nodo de Formación y Capacitación de la Red Distrital de Quejas y Reclamos, por medio de Google Meets, el 26 de marzo de 2021.</t>
    </r>
  </si>
  <si>
    <r>
      <rPr>
        <b/>
        <sz val="11"/>
        <rFont val="Times New Roman"/>
        <family val="1"/>
      </rPr>
      <t>PRIMER TRIMESTRE:</t>
    </r>
    <r>
      <rPr>
        <sz val="11"/>
        <rFont val="Times New Roman"/>
        <family val="1"/>
      </rPr>
      <t xml:space="preserve"> La Subsecretaría de Gestión Corporativa, por medio del proceso de Atención a la Ciudadanía, realiza el seguimiento y adopta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
En el primer trimestre de la vigencia 2021, de acuerdo con a la comunicación "Informe consolidado sobre la calidad y oportunidad de las respuestas emitidas en el Sistema Distrital para la Gestión de Peticiones Ciudadanas – Bogotá Te Escucha, reporte con corte al 31 de diciembre de 2020", de radicado 2-2021-000772 del Sistema de Gestión Documental, Orfeo de la Secretaría, se presentó una sugerencia por parte de la Secretaría General de la Alcaldía Mayor de Bogotá:
"Los requerimientos No. 3499762020 y 3106712020 no cumplen con los criterios de calidad y calidez ni con el manejo del sistema, debido a que no se encuentra adjunto el documento correspondiente a las peticiones ciudadanas, es necesario que estas se encuentren en el Sistema Distrital para la Gestión de Peticiones Ciudadanas - Bogotá te escucha en aras de conocer las solicitudes presentadas y poder evaluar las respuestas dadas frente a la misma."
Teniendo en cuenta lo anterior, se realizó la revisión de las peticiones anteriores en el Sistema Distrital para la Gestión de Peticiones Ciudadanas - Bogotá Te Escucha y se observa que las mismas se encuentran en dicho Sistema, en el cuadro de texto habilitado para el asunto.
En este sentido, para adoptar la sugerencia se realizó una sensibilización, el día 11 de febrero de 2021, con las servidoras que registran las peticiones ciudadanas en el Sistema Bogotá Te Escucha, y se generó el compromiso de adjuntar la evidencia de la solicitud textual del peticionario en los próximos registros.</t>
    </r>
  </si>
  <si>
    <r>
      <rPr>
        <b/>
        <sz val="11"/>
        <rFont val="Times New Roman"/>
        <family val="1"/>
      </rPr>
      <t>PRIMER TRIMESTRE:</t>
    </r>
    <r>
      <rPr>
        <sz val="11"/>
        <rFont val="Times New Roman"/>
        <family val="1"/>
      </rPr>
      <t xml:space="preserve"> La Subsecretaría de Gestión Corporativa - Proceso de Atención a la Ciudadanía elabora mensualmente y trimestralmente informes de seguimiento a la gestión de las peticiones ciudadanas y a la implementación de la Política Pública Distrital de Servicio a la Ciudadanía en la Secretaría Distrital de la Mujer.
Los informes publicados en el primer trimestre de la vigencia 2021 corresponden al Informe trimestral de gestión de PQRS y atención a la ciudadanía del cuarto trimestre de 2020 y a los meses de diciembre de 2020 y enero y febrero de 2021, los cuales fueron enviados al Despacho y publicados en la página web de la Secretaría Distrital de la Mujer. Se pueden consultar en el siguiente enlace:
https://sdmujer.gov.co/ley-de-transparencia-y-acceso-a-la-informacion-publica/instrumentos-de-gestion-de-informacion-publica/informe-de-peticiones-quejas-reclamos-denuncias-y-solicitudes-de-acceso-a-la-informacion</t>
    </r>
  </si>
  <si>
    <r>
      <rPr>
        <b/>
        <sz val="11"/>
        <rFont val="Times New Roman"/>
        <family val="1"/>
      </rPr>
      <t>PRIMER TRIMESTRE:</t>
    </r>
    <r>
      <rPr>
        <sz val="11"/>
        <rFont val="Times New Roman"/>
        <family val="1"/>
      </rPr>
      <t xml:space="preserve"> Está actividad se viene trabajando, pero su avance se reportará en la segundo trimestre.</t>
    </r>
  </si>
  <si>
    <r>
      <rPr>
        <b/>
        <sz val="11"/>
        <rFont val="Arial Narrow"/>
        <family val="2"/>
      </rPr>
      <t>PRIMER TRIMESTRE:</t>
    </r>
    <r>
      <rPr>
        <sz val="11"/>
        <rFont val="Arial Narrow"/>
        <family val="2"/>
      </rPr>
      <t xml:space="preserve"> La Dirección de Contratación durante el período comprendido entre el 1 de enero y el 31 de marzo de 2021, recibió de las diferentes direcciones y/o dependencias de la SDMujer 477 estudios previos. Estudios previos que fueron centralizados y revisados. Y una vez revisados y aprobados se les dio la viabilidad jurídica para continuar con el trámite pertinente de contratación.</t>
    </r>
  </si>
  <si>
    <r>
      <rPr>
        <b/>
        <sz val="11"/>
        <rFont val="Arial Narrow"/>
        <family val="2"/>
      </rPr>
      <t>PRIMER TRIMESTRE:</t>
    </r>
    <r>
      <rPr>
        <sz val="11"/>
        <rFont val="Arial Narrow"/>
        <family val="2"/>
      </rPr>
      <t xml:space="preserve"> La Dirección de Contratación durante el período comprendido entre el 1 de enero y el 31 de marzo de 2021, recibió de las diferentes dependencias y/o áreas solicitudes de contratación. En virtud de lo anterior, en el primer trimestre se recibieron 477 estudios previos, los cuales fueron centralizados y revisados. Y una vez revisados los procesos aprobados en los PAABS se dio vialidad jurídica y se continuó con la elaboración de 477 minutas de contratación. La información puede ser consultada a través del link:  https://www.sdmujer.gov.co/ley-de-transparencia-y-acceso-a-la-informacion-publica/contratacion/publicacion-de-la-informacion-contractual.</t>
    </r>
  </si>
  <si>
    <r>
      <rPr>
        <b/>
        <sz val="11"/>
        <rFont val="Arial Narrow"/>
        <family val="2"/>
      </rPr>
      <t>PRIME TRIMESTRE:</t>
    </r>
    <r>
      <rPr>
        <sz val="11"/>
        <rFont val="Arial Narrow"/>
        <family val="2"/>
      </rPr>
      <t xml:space="preserve"> La Dirección de Contratación durante el período comprendido entre el 1 de enero y el 31 de marzo de 2021, elaboró un (1) pliego de condiciones, una (1) invitación publica y quince (15) estudios previos correspondientes a los contratos de prestación de servicios profesionales y de apoyo a la gestión, supervisados en la Dirección de Contratación.</t>
    </r>
  </si>
  <si>
    <r>
      <rPr>
        <b/>
        <sz val="11"/>
        <rFont val="Arial Narrow"/>
        <family val="2"/>
      </rPr>
      <t>PRIMER TRIMESTRE:</t>
    </r>
    <r>
      <rPr>
        <sz val="11"/>
        <rFont val="Arial Narrow"/>
        <family val="2"/>
      </rPr>
      <t xml:space="preserve"> La Dirección de Contratación durante el período comprendido entre el 1 de enero y el 31 de marzo de 2021, realizó el seguimiento pertinente a la ejecución del PAABS de la SDMujer. En virtud de lo anterior, la Directora de Contratación en los Comités y/o reuniones llevadas a cabo a través de la aplicación Microsoft Teams socializó y entregó información detallada de la ejecución del PAABS. Así mismo, se enviaron correos electrónicos con el fin de realizar un estricto seguimiento y/o cumplimiento al PAABS.</t>
    </r>
  </si>
  <si>
    <r>
      <rPr>
        <b/>
        <sz val="11"/>
        <rFont val="Arial Narrow"/>
        <family val="2"/>
      </rPr>
      <t>PRIMER TRIMESTRE:</t>
    </r>
    <r>
      <rPr>
        <sz val="11"/>
        <rFont val="Arial Narrow"/>
        <family val="2"/>
      </rPr>
      <t xml:space="preserve"> La Dirección de Contratación en el primer trimestre presentó dentro de los primeros diez días hábiles de cada mes, la totalidad de los informes de Ley relacionados con la gestión contractual de la Mujer, así: SIVICOF - SIDEAP y TRANSPARENCIA 
De igual manera, se atendieron aproximadamente 75 requerimientos clasificados entre requerimientos de Personería, Procuraduría, Contraloría, derechos de petición de ciudadanos, memorandos y solicitudes internas. 
Así mismo, se expidieron trescientas sesenta y cinco (365) certificaciones de contratos.</t>
    </r>
  </si>
  <si>
    <r>
      <rPr>
        <b/>
        <sz val="11"/>
        <rFont val="Arial Narrow"/>
        <family val="2"/>
      </rPr>
      <t>PRIMER TRIMESTRE:</t>
    </r>
    <r>
      <rPr>
        <sz val="11"/>
        <rFont val="Arial Narrow"/>
        <family val="2"/>
      </rPr>
      <t xml:space="preserve"> La Dirección de Contratación en el primer trimestre, convocó y desarrolló la primera capacitación "LINEAMIENTOS GENERALES EN LA ESTRUCTURACIÓN DE PROCESOS DE CONTRATACIÓN Y SUPERVISIÓN EN LA EJECUCIÓN CONTRACTUAL", dirigida a todas las dependencias de la SDMujer, en especial a supervisores y apoyo a la supervisión de la SDMujer que intervienen en los temas contractuales, mencionada capacitación se llevó a cabo el  19  de marzo de 2021, en la modalidad virtual a través de la aplicación Teams.</t>
    </r>
  </si>
  <si>
    <r>
      <rPr>
        <b/>
        <sz val="11"/>
        <rFont val="Arial Narrow"/>
        <family val="2"/>
      </rPr>
      <t>PRIMER TRIMESTRE:</t>
    </r>
    <r>
      <rPr>
        <sz val="11"/>
        <rFont val="Arial Narrow"/>
        <family val="2"/>
      </rPr>
      <t xml:space="preserve"> La Dirección de Contratación durante el 1 de enero y el 31 de marzo de 2021, recibió solicitudes de liquidación de contratos. Una vez revisadas las solicitudes por los abogados se continuó con la elaboración de las respectivas actas de liquidación.
Se recibieron 7 solicitudes de liquidación de contratos suscritos en la vigencia 2018, 2019 y 2020, relacionados a continuación así: 368 de 2018, 041, 413 y 726 de 2019, 405, 691 y 764 de 2020 de las cuales, se encuentran liquidadas 2, 2 en revisión de la Dirección de Contratación, 2 devuelto al área solicitante para correcciones y 1 está en espera del estado financiero por parte de la DGAF y en construcción del acta de recibo final.</t>
    </r>
  </si>
  <si>
    <r>
      <rPr>
        <b/>
        <sz val="11"/>
        <rFont val="Arial Narrow"/>
        <family val="2"/>
      </rPr>
      <t>PRIMER TRIMESTRE:</t>
    </r>
    <r>
      <rPr>
        <sz val="11"/>
        <rFont val="Arial Narrow"/>
        <family val="2"/>
      </rPr>
      <t xml:space="preserve"> La Dirección de Contratación durante el primer trimestre, emitió las alertas respectivas en lo relacionado a las fechas límites para el trámite de liquidación de contratos y/o convenios suscritos por la SDMujer. Por lo anterior, se enviaron memorandos a los supervisores comunicando y alertando sobre las fechas de pérdida de competencia para liquidar los contratos.
• Oficina Asesora de Planeación
• Dirección de eliminación de Violencia contra las Mujeres y Acceso a la Justicia.
• Dirección de Enfoque Diferencial.
• Dirección de Gestión Financiera y Administrativa
• Dirección de Talento Humano.
• Dirección de Territorialización de Derechos y participación.</t>
    </r>
  </si>
  <si>
    <r>
      <rPr>
        <b/>
        <sz val="11"/>
        <rFont val="Times New Roman"/>
        <family val="1"/>
      </rPr>
      <t>PRIMER TRIMESTRE:</t>
    </r>
    <r>
      <rPr>
        <sz val="11"/>
        <rFont val="Times New Roman"/>
        <family val="1"/>
      </rPr>
      <t xml:space="preserve"> Esta actividad se ejecutó completamente en el Primer Trimestre, formulando y aprobando el Plan Estratégico de Talento Humano y sus 5 planes anexos para la vigencia 2021. Se adjuntan los siguientes archivos:
*Plan Estratégico de Talento Humano 2021.
Anexos:
1. Plan de Vacantes 2021.
2. Plan de Previsión de Recursos Humanos 2021.
3. Plan Institucional de Formación y Capacitación 2021.
4. Plan de Bienestar Social e Incentivos 2021.
5. Plan de Seguridad y Salud en el Trabajo 2021.</t>
    </r>
  </si>
  <si>
    <r>
      <rPr>
        <b/>
        <sz val="11"/>
        <rFont val="Times New Roman"/>
        <family val="1"/>
      </rPr>
      <t>PRIMER TRIMESTRE:</t>
    </r>
    <r>
      <rPr>
        <sz val="11"/>
        <rFont val="Times New Roman"/>
        <family val="1"/>
      </rPr>
      <t xml:space="preserve"> Como parte de la ejecución del Plan de Bienestar Social e Incentivos, aprobado para la vigencia 2021, se adelantaron las siguientes acciones, durante el Primer Trimestre:
1. Conmemoración del día de los derechos de las mujeres: Se realizó concurso de fotografía en el cual se pudiera identificar cómo a través del trabajo diario fortalecemos los derechos de las mujeres.
2. Celebración del día de las profesiones: En el mes de febrero se elaboró y socializó la tarjeta para celebrar el día del periodista y en el mes de marzo el día del contador público. 
3. Mensaje de celebración de autocuidado - cumpleaños: se enviaron tarjetas de cumpleaños a las servidoras y servidores que durante estos 3 meses celebraron su fecha de nacimiento.
4. Nos cuidamos y nos divertimos: Se divulgó e invitó a las servidoras y servidores de la Entidad a inscribirse en las 3 primeras categorías de los IV Juegos Distritales que está organizando el DASCD. 
5. Mensajes emotivos: Se envió mensaje de condolencias a las servidoras que tuvieron procesos de duelo en este primer trimestre.</t>
    </r>
  </si>
  <si>
    <r>
      <rPr>
        <b/>
        <sz val="11"/>
        <rFont val="Times New Roman"/>
        <family val="1"/>
      </rPr>
      <t>PRIMER TRIMESTRE</t>
    </r>
    <r>
      <rPr>
        <sz val="11"/>
        <rFont val="Times New Roman"/>
        <family val="1"/>
      </rPr>
      <t>: Esta actividad esta programada para ejecutarse en el IV Trimestre de la Vigencia 2021.</t>
    </r>
  </si>
  <si>
    <r>
      <rPr>
        <b/>
        <sz val="11"/>
        <rFont val="Times New Roman"/>
        <family val="1"/>
      </rPr>
      <t>PRIMER TRIMESTRE:</t>
    </r>
    <r>
      <rPr>
        <sz val="11"/>
        <rFont val="Times New Roman"/>
        <family val="1"/>
      </rPr>
      <t xml:space="preserve"> Teniendo en cuenta que para el primer trimestre de la presente vigencia no se tenían programadas actividades, pero teniendo en cuenta la ejecución del Plan Institucional de Formación y Capacitación, aprobado para la vigencia 2021, se adelantaron las siguientes acciones, durante el Primer Trimestre:
1. Capacitación en evaluación del Desempeño: Se realizaron sesiones de capacitación sobre la concertación de compromisos funcionales y comportamentales y su respectivo reporte en el aplicativo correspondiente.
2. Innovación y creatividad: Se realizó la socialización de los cursos del DASCD. 
3. Herramientas de Microsoft 365: Se realizaron 2 sesiones de capacitación sobre el aplicativo de REUNIONES EFECTIVAS.
4. Inducción: Se realizaron 2 procesos de inducción y el seguimiento de la segunda fase para las servidoras y servidores que ingresaron a la entidad en el mes de noviembre y diciembre de 2020 y enero de la presente vigencia 
5. Reinducción: Se realizó la sesión de capacitación sobre el Sistema Distrital de Cuidado: conceptos y lineamientos, se realizaron 2 sesiones de capacitación en gestión documental (instrumentos archivísticos y tablas de retención documental) y se realizaron capacitaciones en ORFEO nueva versión.</t>
    </r>
  </si>
  <si>
    <r>
      <rPr>
        <b/>
        <u/>
        <sz val="11"/>
        <rFont val="Times New Roman"/>
        <family val="1"/>
      </rPr>
      <t>PRIMER TRIMESTRE:</t>
    </r>
    <r>
      <rPr>
        <sz val="11"/>
        <rFont val="Times New Roman"/>
        <family val="1"/>
      </rPr>
      <t xml:space="preserve"> Como parte de la ejecución del Plan de Seguridad y Salud en el trabajo, aprobado para la vigencia 2021, se adelantaron las siguientes acciones, durante el Primer Trimestre:
</t>
    </r>
    <r>
      <rPr>
        <b/>
        <sz val="11"/>
        <rFont val="Times New Roman"/>
        <family val="1"/>
      </rPr>
      <t>1.</t>
    </r>
    <r>
      <rPr>
        <sz val="11"/>
        <rFont val="Times New Roman"/>
        <family val="1"/>
      </rPr>
      <t xml:space="preserve"> Autoevaluación de estándares mínimos del SG-SST
</t>
    </r>
    <r>
      <rPr>
        <b/>
        <sz val="11"/>
        <rFont val="Times New Roman"/>
        <family val="1"/>
      </rPr>
      <t>2</t>
    </r>
    <r>
      <rPr>
        <sz val="11"/>
        <rFont val="Times New Roman"/>
        <family val="1"/>
      </rPr>
      <t xml:space="preserve">. Afiliaciones a la ARL.
</t>
    </r>
    <r>
      <rPr>
        <b/>
        <sz val="11"/>
        <rFont val="Times New Roman"/>
        <family val="1"/>
      </rPr>
      <t>3</t>
    </r>
    <r>
      <rPr>
        <sz val="11"/>
        <rFont val="Times New Roman"/>
        <family val="1"/>
      </rPr>
      <t xml:space="preserve">. Conformación de comités.
</t>
    </r>
    <r>
      <rPr>
        <b/>
        <sz val="11"/>
        <rFont val="Times New Roman"/>
        <family val="1"/>
      </rPr>
      <t>4</t>
    </r>
    <r>
      <rPr>
        <sz val="11"/>
        <rFont val="Times New Roman"/>
        <family val="1"/>
      </rPr>
      <t xml:space="preserve">. Entrega de suministros para prevención del Covid-19.
</t>
    </r>
    <r>
      <rPr>
        <b/>
        <sz val="11"/>
        <rFont val="Times New Roman"/>
        <family val="1"/>
      </rPr>
      <t>5.</t>
    </r>
    <r>
      <rPr>
        <sz val="11"/>
        <rFont val="Times New Roman"/>
        <family val="1"/>
      </rPr>
      <t xml:space="preserve"> Capacitaciones y realización de actividades relacionadas con el programa de prevención del riesgo psicosocial.</t>
    </r>
  </si>
  <si>
    <r>
      <rPr>
        <b/>
        <sz val="11"/>
        <rFont val="Times New Roman"/>
        <family val="1"/>
      </rPr>
      <t>PRIMER TRIMESTRE:</t>
    </r>
    <r>
      <rPr>
        <sz val="11"/>
        <rFont val="Times New Roman"/>
        <family val="1"/>
      </rPr>
      <t xml:space="preserve"> Esta actividad esta programada para ejecutarse en el IV Trimestre de la Vigencia 2021.</t>
    </r>
  </si>
  <si>
    <t>PRIMER TRIMESTRE: Durante el primer trimestre del 2021 se realizaron las siguientes acciones requeridas para vincular al personal, como resultado del concurso de méritos, realizado a través de la Comisión Nacional del Servicio Civil: 
1. Se enviaron los lineamientos para la vinculación y posesión a los elegibles pendientes por posesión, así como la solicitud de los documentos necesarios para tal fin.
2. Se llevaron a cabo las diligencias de posesión de elegibles pendientes de vinculación, que corresponden a un total de 24 personas en el Primer Trimestre 2021. Los cuales se suman a los 40 posesionados en la vigencia 2020, para un total de 64 a 31 de marzo de 2021.
3. Se registró la información personal, familiar y profesional de cada nuevo servidor y servidora, verificando la documentación requerida y creando el expediente personal de historia laboral.
4. Se gestionó el proceso correspondiente a la vinculación de la planta, dentro del cual se encuentran las afiliaciones correspondientes a ARL, EPS, AFP, Caja de Compensación y cesantías a las que hubo lugar al igual que la realización de los exámenes ocupacionales de ingreso.
5. Se adelantaron las gestiones administrativas necesarias para expedir 5 actos administrativos de derogatorias de nombramientos en período de prueba de los elegibles que no aceptaron en términos y/o por fuera de ellos.
6. Se adelantaron las gestiones administrativas ante la CNSC para presentar las solicitudes de verificación técnica y uso de listas de elegibles, producto de las derogatorias mencionadas en el punto anterior o de renuncias presentadas por servidores en período de prueba; con el fin de proceder a efectuar los nuevos nombramientos en período de prueba de elegibles en estricto orden de mérito, mediante los oficios: 1-2021-000386 25/01/2021, 1-2021-000456 25/01/2021, 1-2021001014 del 10/02/2021 y 1-2021001019 del 10/02/2021.
7. Se adelantaron las gestiones administrativas necesarias para expedir los actos administrativos derogatorias de los elegibles que desistieron de tomar posesión, y que previamente habían aceptado dichos nombramientos.
8. Se procedió a efectuar un (1) nombramiento en período de prueba como producto de la autorización de la CNSC del uso de la lista de elegibles de la OPEC 79449, a la elegible Kelly Carolina Morantes “Resolución 120 del 25 de marzo de 2021”, al igual que el trámite de comunicación de la misma.</t>
  </si>
  <si>
    <r>
      <rPr>
        <b/>
        <sz val="12"/>
        <rFont val="Times New Roman"/>
        <family val="1"/>
      </rPr>
      <t>PRIMER TRIMESTRE:</t>
    </r>
    <r>
      <rPr>
        <sz val="12"/>
        <rFont val="Times New Roman"/>
        <family val="1"/>
      </rPr>
      <t xml:space="preserve"> Durante los tres primeros meses de la presente vigencia se adelantó la contratación del equipo de apoyo para el proceso de gestión financiera y se realizó la proyección de los planes de trabajo.</t>
    </r>
  </si>
  <si>
    <r>
      <rPr>
        <b/>
        <sz val="12"/>
        <rFont val="Times New Roman"/>
        <family val="1"/>
      </rPr>
      <t>PRIMER TRIMESTRE:</t>
    </r>
    <r>
      <rPr>
        <sz val="12"/>
        <rFont val="Times New Roman"/>
        <family val="1"/>
      </rPr>
      <t xml:space="preserve"> El 12 de febrero de 2021, se reportó en la plataforma de la Secretaría Distrital de Hacienda, BOGOTA CONSOLIDA, la información financiera correspondiente al mes de diciembre de 2020 junto con los anexos en Pdf, Word y Excel; de conformidad con los plazos establecidos para el reporte de información dados en la Resolución No. DDC-000002 de 2018 expedida por la Contadora General de Bogotá D.C., la cual mediante CARTA CIRCULAR No. 096 de 2021 (15 de enero de 2021) prorroga hasta el 25 de enero de 2021 la presentación de la información. Posteriormente se expide la CARTA CIRCULAR No. 098 de 2021 (22 de enero de 2021) modificando la CARTA CIRCULAR No. 096 de 2021 ampliando el plazo de entrega de los reportes de la información financiera al 31 de enero de 2021. Por último, según la CARTA CIRCULAR No. 100 de 2021 (5 de febrero de 2021) expedida por la Dirección Distrital de Contabilidad modifica el plazo establecido en la Carta Circular No 098 de 2021 y fija como fecha de reporte de la información financiera el 12 de febrero de 2021. Se hace apertura de vigencia 2021 y de conformidad con la política contable y las políticas de operación aprobadas en la entidad se publica en la página Web de la entidad los estados financieros del mes de enero 2021 el día 25 de febrero de 2021 y la información correspondiente al mes de febrero de 2021 se publicó el 19 de marzo de 2021 en la página web de la entidad. Por medidas de contingencias de COVID -19 no se han publicado los Estados Financieros en cartelera.</t>
    </r>
  </si>
  <si>
    <r>
      <rPr>
        <b/>
        <sz val="12"/>
        <rFont val="Times New Roman"/>
        <family val="1"/>
      </rPr>
      <t>PRIMER TRIMESTRE:</t>
    </r>
    <r>
      <rPr>
        <sz val="12"/>
        <rFont val="Times New Roman"/>
        <family val="1"/>
      </rPr>
      <t xml:space="preserve"> El 26 de febrero de 2021, se reportó en la plataforma de la Secretaría Distrital de Hacienda, la información de los artículos 1º y 2º de la Resolución SDH 415 de 2016 y Resolución No SDH-000032 del 18 de enero de 2021, correspondiente al informe de estampillas distritales del período comprendido entre el 1 de julio al 31 de diciembre de 2020.
El  26 de marzo de 2021, se remitió a la Oficina de Consolidación de la Tesorería Distrital de la Secretaría Distrital de Hacienda, la Información de los Formatos 1001 - Información de pagos o abonos en cuenta y de retenciones en la fuente practicadas, Formato 1009 - Información del saldo de los pasivos a 31 de diciembre de 2020, y Formato 2276 - Información del certificado de ingresos y retenciones para personas naturales empleados por el año gravable 2020, en cumplimiento a lo dispuesto en la Circular DDT No 2- de 2021 del 19 de febrero de 2021 Resolución No. 023 del 12 de marzo de 2021 y la Resolución No 070 del 28 de octubre de 2019 expedida por la Dirección de Impuestos y Aduanas Nacionales.</t>
    </r>
  </si>
  <si>
    <r>
      <rPr>
        <b/>
        <sz val="12"/>
        <rFont val="Times New Roman"/>
        <family val="1"/>
      </rPr>
      <t xml:space="preserve">PRIMER TRIMESTRE: </t>
    </r>
    <r>
      <rPr>
        <sz val="12"/>
        <rFont val="Times New Roman"/>
        <family val="1"/>
      </rPr>
      <t xml:space="preserve">
Del 1° de enero al 31 de marzo de 2021, se expidieron 735 Certificados de Disponibilidad Presupuestal (270 anulaciones totales o parciales). 
Del 1° de enero al 31 de marzo de 2021, se expidieron 605 Certificados de Registro Presupuestal (163 anulaciones totales o parciales). 
Se realizaron cuatro (4) modificaciones presupuestales para gastos de funcionamiento de la Entidad. 
Se elaboraron 13 relaciones de autorización de las cuales ninguna se anuló, atendiendo el 100% de las solicitudes realizadas.   
Se elaboraron 307 órdenes de pago de la vigencia 2020, de las cuales se anularon tres (3), atendiendo el 100% de las solicitudes realizadas.
Se elaboraron 696 OP de la vigencia 2021, de las cuales se anularon tres (3), se atendió el 100% de las cuentas radicadas dentro de los plazos establecidos, de acuerdo con lo programado en el PAC.</t>
    </r>
  </si>
  <si>
    <r>
      <rPr>
        <b/>
        <sz val="12"/>
        <rFont val="Times New Roman"/>
        <family val="1"/>
      </rPr>
      <t xml:space="preserve">PRIMER TRIMESTRE: </t>
    </r>
    <r>
      <rPr>
        <sz val="12"/>
        <rFont val="Times New Roman"/>
        <family val="1"/>
      </rPr>
      <t xml:space="preserve">Se envió a cada Dirección, correo electrónico con el seguimiento a los saldos (ejecución presupuestal vigencias, ejecución presupuestal reservas, detallado de reservas totales, CDP por rubros, RP por rubros y pasivos exigibles) para la respectiva verificación, en las siguientes fechas: 4 de febrero de 2021, 1 de febrero de 2021, 1 de marzo de 2021 y 1 de abril de 2021. Lo anterior, fue adicional a los correos que se atienden con las solicitudes de información de ejecución de los diferentes proyectos a cargo de las Direcciones.
Se realizó entrega mensual de la ejecución presupuestal de reservas y de la vigencia; así mismo, las actas de liquidaciones de contratos constituidos como pasivos exigibles en vigencias anteriores, durante los primeros cinco días hábiles de cada mes, a la Dirección de Presupuesto de la Secretaría Distrital de Hacienda Distrital, en las siguientes fechas: 1 de febrero de 2021 y 1 de marzo de 2021.
Se remitió la rendición de la cuenta anual 2020 y las cuentas mensuales de enero, febrero y marzo a la Contraloría Distrital de Bogotá por medio del aplicativo SIVICOF.  La cuenta mensual del mes de marzo de 2021 se reporta la segunda semana del mes de abril de 2021.
El 5 de enero de 2021, se envió correo electrónico solicitando información de las áreas para la programación del PAC de reserva y 26 de enero de 2021, se envió por correo electrónico solicitando la información de las áreas para la reprogramación del PAC del mes de febrero y marzo; el día 12 de marzo de 2021 se envió correo electrónico solicitando información de las áreas para la reprogramación del PAC del mes de abril y mayo. La programación de pagos versus su ejecución en la vigencia 2021 fue del 96,07% y en la vigencia 2020 (reservas) del 51,35%. Asi mismo, se informa que los seguimientos y la ejecución presupuestal se ponen a disposición para consulta, a través de publicación en la pagina web de la Sdmujer numeral 4.2. del boton de transparencia.
</t>
    </r>
  </si>
  <si>
    <r>
      <rPr>
        <b/>
        <sz val="11"/>
        <rFont val="Times New Roman"/>
        <family val="1"/>
      </rPr>
      <t>PRIMER TRIMESTRE</t>
    </r>
    <r>
      <rPr>
        <sz val="11"/>
        <rFont val="Times New Roman"/>
        <family val="1"/>
      </rPr>
      <t>: Durante los meses de enero y febrero se vincularon 5 profesionales, quienes integran el equipo interdisciplinario que aborda las distintas actividades de: programación de la transferencia documental, coordinación de intervención archivística, actualización de instrumentos archivísticos y documentos del proceso de gestión documental, implementación de la segunda fase del plan de conservación y plan de preservación digital a largo plazo y elaboración de documentación técnica y de apoyo del aplicativo ORFEO. En el mismo sentido, se vincularon 2 técnicas y 8 auxiliares de archivo para desarrollar actividades de intervención archivística, ejecutar la transferencia documental primaria, prestar apoyo en las dependencias del nivel central y CIOM, en labores de gestión documental, consulta y préstamo de archivos de gestión en las Direcciones de Contratación y Talento Humano y en archivo central de la SDMUJER. Todo lo anterior, con el objetivo de cumplir lineamientos del Archivo General de la Nación, Dirección de Archivo de Bogotá, lo mismo que atender el quehacer archivístico de la Entidad.</t>
    </r>
  </si>
  <si>
    <r>
      <rPr>
        <b/>
        <sz val="11"/>
        <rFont val="Times New Roman"/>
        <family val="1"/>
      </rPr>
      <t>PRIMER TRIMESTRE:</t>
    </r>
    <r>
      <rPr>
        <sz val="11"/>
        <rFont val="Times New Roman"/>
        <family val="1"/>
      </rPr>
      <t xml:space="preserve"> En el primer trimestre se efectuó transferencia documental de CIOM barrios unidos, preparación de transferencia de CIOM Mártires, Usaquén y Puente Aranda, alistamiento preliminar de transferencia de contratos vigencia 2017, lineamientos y directrices por parte del profesional archivista para dimensionamiento de volúmenes de transferencia en CIOM y dependencias del nivel central, plan de trabajo de profesional archivista en conjunto con el profesional líder de CIOM, para determinar volúmenes de transferencias y para la elaboración del respectivo cronograma de transferencias documentales para la presente vigencia.</t>
    </r>
  </si>
  <si>
    <r>
      <rPr>
        <b/>
        <sz val="11"/>
        <rFont val="Times New Roman"/>
        <family val="1"/>
      </rPr>
      <t>PRIMER TRIMESTRE:</t>
    </r>
    <r>
      <rPr>
        <sz val="11"/>
        <rFont val="Times New Roman"/>
        <family val="1"/>
      </rPr>
      <t xml:space="preserve"> En relación con la intervención archivística de documentación de archivos de gestión se trabajó principalmente en el archivo de gestión de la Dirección de Contratación, en atención a requerimientos efectuados por la Fiscalía y Contraloría, de los contratos de la vigencia 2020, relacionados con las casas refugio, principalmente los contratos Nrs. 565, 566 y 567, en el mes de febrero se intervinieron 16,75 metros lineales, y en marzo 19,5 metros lineales, para un total de 36,25 metros lineales intervenidos con procesos de clasificación, ordenación, foliación, rotulación, ubicación topográfica, cambio de unidad de conservación, diligenciamiento de hoja de control, diligenciamiento de FUID, atención de consultas, préstamo de expedientes y digitalización de expedientes contrafactuales.</t>
    </r>
  </si>
  <si>
    <r>
      <rPr>
        <b/>
        <sz val="11"/>
        <rFont val="Times New Roman"/>
        <family val="1"/>
      </rPr>
      <t>PRIMER TRIMESTRE:</t>
    </r>
    <r>
      <rPr>
        <sz val="11"/>
        <rFont val="Times New Roman"/>
        <family val="1"/>
      </rPr>
      <t xml:space="preserve"> Durante el primer trimestre se efectuaron reuniones de planeación junto con el equipo interdisciplinario. Lo anterior, con el fin de revisar la totalidad de la documentación que hace parte del proceso de gestión documental, en razón a que hasta el año 2020, era un proceso que hacía parte del proceso de gestión administrativa. Ahora bien, teniendo en cuenta que hay un nuevo mapa de procesos; durante el mes de enero se actualizó el PINAR y con el equipo interdisciplinario se está revisando el PGD y política de gestión documental. De igual manera, se efectuó reunión con la OAP para definir lineamientos de actualización de inventario de activos de información. En inducción institucional llevada a cabo en enero de 2021 se efectuó socialización de instrumentos archivisticos.</t>
    </r>
  </si>
  <si>
    <r>
      <rPr>
        <b/>
        <sz val="11"/>
        <rFont val="Times New Roman"/>
        <family val="1"/>
      </rPr>
      <t>PRIMER TRIMESTRE:</t>
    </r>
    <r>
      <rPr>
        <sz val="11"/>
        <rFont val="Times New Roman"/>
        <family val="1"/>
      </rPr>
      <t xml:space="preserve"> Se generó el plan de acción para la ejecución de la implementación de la segunda fase del plan de conservación, sustentado por la profesional en restauración, en la que se contemplan actividades que abarcan: capacitación, seguimiento a saneamiento ambiental, inspección de instalaciones físicas, elaboración de formatos de control para cada uno de los programas, prevención y atención de desastres e informes de realmacenamiento de series documentales de conservación total. Así mismo, durante el presente primer trimestre se elaboraron estudio previo y anexo técnico de adquisición de equipos de monitoreo ambiental y control de material particulado. De igual manera, se realizaron capacitaciones al equipo de técnicos y auxiliares que efectúa la intervención documental propuesta para la presente vigencia.</t>
    </r>
  </si>
  <si>
    <r>
      <rPr>
        <b/>
        <sz val="11"/>
        <rFont val="Times New Roman"/>
        <family val="1"/>
      </rPr>
      <t>PRIMER TRIMESTRE:</t>
    </r>
    <r>
      <rPr>
        <sz val="11"/>
        <rFont val="Times New Roman"/>
        <family val="1"/>
      </rPr>
      <t xml:space="preserve"> En el primer trimestre se determinó el plan de acción para la implementación del plan de preservación a largo plazo. Así mismo, se realizaron pruebas funcionales de la nueva versión de ORFEO, migración de la información con el propósito de que esté disponible para los usuarios en la nueva versión, se pasó a producción con la nueva versión del ORFEO, monitoreo de creación y conformación de expedientes. De igual manera, se diseñaron piezas comunicativas de lanzamiento de la nueva versión de ORFEO, además se realizó la actualización de plantillas de comunicaciones. Lo anterior, en armonía con el Sistema Integrado de Conservación SIC, en su segunda fase de implementación.</t>
    </r>
  </si>
  <si>
    <r>
      <rPr>
        <b/>
        <sz val="11"/>
        <rFont val="Times New Roman"/>
        <family val="1"/>
      </rPr>
      <t>PRIMER TRIMESTRE:</t>
    </r>
    <r>
      <rPr>
        <sz val="11"/>
        <rFont val="Times New Roman"/>
        <family val="1"/>
      </rPr>
      <t xml:space="preserve"> Con la puesta en marcha de la nueva versión de Orfeo se llevó a cabo el soporte funcional de ambas versiones del ORFEO, con elaboración de sus manuales técnicos y de usuario, además de videos y capacitaciones por demanda de la nueva versión del ORFEO. Así mismo,  se realizó la evaluación y solución de requerimientos realizados por las usuarias a través de la mesa de ayuda, llamadas y whatsapp. Los videos de ayuda y manuales de usuario se encuentran publicados en el centro de ayuda del aplicativo ORFEO.</t>
    </r>
  </si>
  <si>
    <r>
      <t xml:space="preserve">Durante el primer trimestre de 2021, se dio respuesta a la totalidad de solicitudes recibidas, que corresponde a un registro de setenta y cinco (75), brindando información relevante para la ciudadanía, academia y demás instituciones. 
El tipo de solicitudes recibidas se puede describir de la siguiente manera: 
a. 23 derechos de petición, 
b. 16 SDQS, 
c. 14 solicitudes de información,  
d. 9 proposiciones, 
e. 7 informes, 
g. 5 oficios y un alcance.
</t>
    </r>
    <r>
      <rPr>
        <b/>
        <sz val="10"/>
        <rFont val="Times New Roman"/>
        <family val="1"/>
      </rPr>
      <t>Anexos actividad 1</t>
    </r>
    <r>
      <rPr>
        <sz val="10"/>
        <rFont val="Times New Roman"/>
        <family val="1"/>
      </rPr>
      <t xml:space="preserve">
1. I trimestre 2021. Matriz de respuestas detalladas; Proposiciones, PQR y demás solicitudes </t>
    </r>
  </si>
  <si>
    <t>No se presentaron retrasos en las actividades programadas.</t>
  </si>
  <si>
    <t>No se proyectaron propuestas para resolver retrasos, las acciones planeadas se ejecutaron dentro de los tiempos, recursos y metas programadas</t>
  </si>
  <si>
    <r>
      <t xml:space="preserve">Durante el primer trimestre de 2021, se gestionaron veinte (20) solicitud de información con el fin de alimentar la batería de indicadores del OMEG y los documentos sobre derechos de las mujeres aportados por el OMEG. Las solicitudes se realizaron a las siguientes entidades: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Fiscalía General de la Nación: información de denuncias sobre delito sexual, violencia intrafamiliar y lesiones personales. 
e. Departamento Administrativo del Servicio Civil Distrital: Nueva solicitud de bases de datos por sexo al 31 de diciembre de 2020. 
</t>
    </r>
    <r>
      <rPr>
        <b/>
        <sz val="10"/>
        <color indexed="10"/>
        <rFont val="Times New Roman"/>
        <family val="1"/>
      </rPr>
      <t>Nota:</t>
    </r>
    <r>
      <rPr>
        <sz val="10"/>
        <color indexed="10"/>
        <rFont val="Times New Roman"/>
        <family val="1"/>
      </rPr>
      <t xml:space="preserve"> Para la medición del indicador, la formula se multiplica * (peso porcentual del periodo).</t>
    </r>
    <r>
      <rPr>
        <sz val="10"/>
        <rFont val="Times New Roman"/>
        <family val="1"/>
      </rPr>
      <t xml:space="preserve">
</t>
    </r>
    <r>
      <rPr>
        <b/>
        <sz val="10"/>
        <rFont val="Times New Roman"/>
        <family val="1"/>
      </rPr>
      <t>Anexos actividad 2</t>
    </r>
    <r>
      <rPr>
        <sz val="10"/>
        <rFont val="Times New Roman"/>
        <family val="1"/>
      </rPr>
      <t xml:space="preserve">
1. Carpeta INMLCF riesgo de feminicidio
2. Carpeta SIEDCO
3. Carpeta Mesa técnica grupo atención Violencias
4. Carpeta FNG.
5. Carpeta DASCD</t>
    </r>
  </si>
  <si>
    <r>
      <t xml:space="preserve">Durante el primer trimestre de 2021, se realizó tres (3) asistencias técnicas, que se describen a continuación:
a. Sistema Distrital de Cuidado-SIDICU: Asistencia Técnica en la construcción de la línea de base y se desarrolló un anexo técnico que se encuentra en su versión preliminar.
b. Enfoque Diferencial -ACNUR: Asistencia técnica  en la investigación sobre violencias y situación de xenofobia que enfrentan mujeres refugiadas y migrantes en Bogotá.
c. Enfoque Diferencial: Asistencia técnica en la construcción de una propuesta de seguimiento a la Estrategia Distrital de Cuidado Menstrual
</t>
    </r>
    <r>
      <rPr>
        <b/>
        <sz val="10"/>
        <rFont val="Times New Roman"/>
        <family val="1"/>
      </rPr>
      <t xml:space="preserve">
Anexos actividad 3
</t>
    </r>
    <r>
      <rPr>
        <sz val="10"/>
        <rFont val="Times New Roman"/>
        <family val="1"/>
      </rPr>
      <t xml:space="preserve">
1. Asistencia técnica SIDICU
2. Asistencia técnica Enfoque Diferencial -ACNUR
3. Asistencia técnica Enfoque Diferencial</t>
    </r>
  </si>
  <si>
    <t>1. ÚLTIMO INFORME 2020:
2. Avance II CAPITULO:
Revisión y ajuste del capítulo 1 de los informes de asistencia técnica de los 15 sectores: Caracterización, estructura general, normatividad que rige al sector en el marco de sus competencias, instancias internas y externas de articulación y coordinación lideradas por el sector. Mesas, Comités, espacios ampliados, instancias de participación ciudadana lideradas por el sector, marco normativo de la Política Pública para las Mujeres y la Equidad de Género, perfil del sector y su relación con la Política Pública de Mujeres y Equidad de Género, Resolución sectorial para la Equidad de Género, derechos de las mujeres y responsabilidad del sector en su garantía (insumo PIOEG) y definición conceptual de transversalización en el sector.</t>
  </si>
  <si>
    <t>N.A</t>
  </si>
  <si>
    <t>Se llevó a cabo sesión ordinaria de la CIM el 23 de febrero de 2021, en la cual se realizó balance de los 50 logros de transversalización 2020, invitación a los sectores a proponer logros de transversalización para el primer semestre de 2021, socialización del Decreto 332 de 2020  e información general de la Política Pública de Mujeres y Equidad de Género –CONPES D.C 14 de 2020, proponiendo espacios para la socialización de la misma.</t>
  </si>
  <si>
    <t>Se desarrollaron tres (3) sesiones de la Unidad Técnica de Apoyo  (UTA) de la Comisión Intersectorial de Mujeres en las fechas 04 y 18 de febrero de 2021 y 18 de marzo de 2021. Durante la primera sesión, se socializó la normatividad que rige la CIM y Unidad Técnica de Apoyo UTA, se realizó presentación del reglamento interno de la CIM, se socializo el cronograma de sesiones 2021 CIM y UTA y se compartió el esquema del plan de acción CIM y UTA 2021
Durante la segunda sesión se realizó presentación de plan de acción CIM y UTA 2021 y organización de la primera sesión CIM 
Durante la tercera sesión se realizó concertación de los instrumentos de la PPMyEG, socialización con respecto a los  50 logros de Transversalización y aprobación de plan de acción CIM y UTA 2021</t>
  </si>
  <si>
    <t xml:space="preserve">Se avanzó en retroalimentación de los documentos 2020, se construyó estructura para su actualización, se identificó información cualitativa y cuantitativa para actualizar por cada derecho y se construyó cronograma de actualización de los documentos técnicos por derecho para 2021. </t>
  </si>
  <si>
    <t>La DDDP y Oficina de Comunicaciones construyeron documento de sentido y piezas comunicativas 8M. 
Se elaboró metodología de sensibilización para la conmemoración 8M para servidoras y servidores públicos. 
Se participó en eventos virtuales de sensibilización con mesa de enfoque diferencial - mujeres víctimas y FENALDECO. 
Se construyó propuesta de sensibilización interna por derechos y caja de herramientas de los 7 derechos.
Se elaboraron bullets sobre urbanismo con enfoque de género e inclusión del enfoque de género en POT y texto para video POT con enfoque género.
Se avanzó en propuesta temas estratégicos para conmemoración 28 mayo.</t>
  </si>
  <si>
    <t>Teniendo en cuenta que el POA se aprobó por la Oficina Asesora de Planeación el 28 de enero de 2021, se presentan avances de los meses de febrero y marzo. Dado que la asistencia técnica se enmarcará en el proceso de "Transversalización del enfoque de género y diferencial para mujeres", se avanzó en la elaboración de la caracterización de dicho proceso, en conjunto con la DDDP y la OAP, en 3 reuniones (09/02; 16/02 y 17/02). Además, se realizaron 5 reuniones internas de la DED para la revisión, complementación, realización de comentarios y recomendaciones al documento de avance presentado por la DDDP y convalidación de ajustes al mismo (10/02; 12/02; 17/02, 22/02 y 03/03). La publicación en el Kawak de la versión final del proceso se realizó por parte de la OAP el 14 de marzo. El 15 de marzo se revisó esta versión con el fin de avanzar en la formulación del procedimiento “Asistencia técnica a los sectores de la Administración Distrital y las localidades para la transversalización del enfoque diferencial”, fecha en la cual también se revisó el procedimiento actual denominado: “Asistencia técnica a los sectores de la Administración Distrital” liderado por la DDDP, los formatos asociados a este y el Decreto 527 de 2014 “Por medio del cual se crean las instancias de coordinación del Sector Administrativo Mujeres, se determina la participación de la Secretaría Distrital de la Mujer en las instancias de coordinación existentes en el Distrito Capital, y se dictan otras disposiciones”. 
Se revisó la versión con fecha del 16/03/2021 del documento "Lineamientos para la implementación de la estrategia de transversalización de los enfoques de género y diferencial para mujeres en el Distrito Capital", en el marco de 4 reuniones internas (17/03; 19/03; 24/03 y 26/03), teniendo en cuenta que estos lineamientos serán los que orienten la asistencia para la transversalización del enfoque diferencial en los Sectores de la Administración Distrital. El 17 de marzo también se revisó el "Modelo para la transversalización y la institucionalización de la perspectiva de género en Bogotá D.C." (01/2014), la Resolución 0492 de 2015 "Por medio de la cual se establecen los lineamientos para la estructuración e implementación de los Planes Sectoriales de Transversalización para la Igualdad de Género en Bogotá D.C. y se dictan otras disposiciones" y el formato dispuesto por la OAP para la formulación de los procedimientos asociados a los distintos procesos. Como resultado se entregó a la directora de Enfoque Diferencial una versión del documento con los ajustes incorporados. De acuerdo con lo anterior, se cumplió con las actividades internas de alistamiento para la asistencia técnica previstas para este trimestre.</t>
  </si>
  <si>
    <t xml:space="preserve">En el marco de la actualización del mapa de procesos de la SDMujer, se publicó la versión final del proceso "Transversalización del enfoque de género y diferencial para mujeres", en el que se enmarca la asistencia técnica a los Sectores de la Administración Distrital, el 14 de marzo de 2021. </t>
  </si>
  <si>
    <t>No se tenía programado avance para el cumplimiento de las actividades asociadas a la meta en el primer trimestre de 2021.</t>
  </si>
  <si>
    <t>TRANSVERSALIZACIÓN DEL ENFOQUE DE GÉNERO Y DIFERENCIAL</t>
  </si>
  <si>
    <t>1. Implementar de manera transversal el enfoque de género y las políticas públicas lideradas por la SdMujer, en los 15 sectores de la administración distrital</t>
  </si>
  <si>
    <t>Acompañar técnicamente a 15 Sectores de la Administración Distrital en la inclusión del enfoque de género en las políticas, planes, programas y proyectos, así como en su cultura organizacional e institucional
Acompañar el 100% la incorporación del enfoque de género y  la implementación de siete derechos de la PPMyEG</t>
  </si>
  <si>
    <t xml:space="preserve">
Realizar los informes de asistencia técnica para la transversalización del enfoque de género para cada uno de los 15 sectores de la Administración Distrital.</t>
  </si>
  <si>
    <t>Informes de asistencia técnica para la transversalización del enfoque de género para cada uno de los 15 sectores de la Administración Distrital.</t>
  </si>
  <si>
    <t>No. de informes de asistencia técnica para la transversalización del enfoque de género  / 15 sectores de la Administración Distrital.*100 *(peso ponderado del periodo)</t>
  </si>
  <si>
    <t>100% del avance en los  informes de asistencia técnica para la transversalización del enfoque de género para cada uno de los 15 sectores de la Administración Distrital.</t>
  </si>
  <si>
    <t>15 informes de asistencia técnica para la transversalización del enfoque de género para cada uno de los 15 sectores de la Administración Distrital.</t>
  </si>
  <si>
    <t>No. de sesiones de CIM realizadas / No. de sesiones de CIM programadas*100</t>
  </si>
  <si>
    <t xml:space="preserve">100% de las Sesiones de la CIM realizadas
(3 sesiones) </t>
  </si>
  <si>
    <t xml:space="preserve">
1. Actas de la CIM 
2. Informes de la CIM</t>
  </si>
  <si>
    <t>Coordinar la Unidad Técnica de Apoyo  (UTA) de la Comisión Intersectorial de Mujeres</t>
  </si>
  <si>
    <t>No. de sesiones de UTA realizadas / No. de sesiones de UTA programadas*100</t>
  </si>
  <si>
    <t>100% Sesiones de la UTA realizadas 
(12 sesiones)</t>
  </si>
  <si>
    <t>No. de documentos realizados / siete documentos de derechos de la PPMYEG a cargo de la DDDP*100</t>
  </si>
  <si>
    <t>100% de los Documentos de derechos realizados 
(7 documentos)</t>
  </si>
  <si>
    <t>Realizar acciones para la conmemoración de fechas emblemáticas en relación con la garantía de los derechos de las mujeres (8 de Marzo, 28 de Mayo, 21 de junio, 22 de julio y 28 de septiembre)</t>
  </si>
  <si>
    <t>Conmemoraciones de fechas emblemáticas realizadas</t>
  </si>
  <si>
    <t>No. de conmemoraciones de fechas emblemáticas realizadas / No. De conmemoraciones programadas *100</t>
  </si>
  <si>
    <t>100% conmemoraciones de fechas emblemáticas realizadas (5 conmemoraciones)</t>
  </si>
  <si>
    <t xml:space="preserve">1. Documento de sentido de cada una de las fechas emblemáticas
2. Piezas comunicativas de cada una de las fechas emblemáticas </t>
  </si>
  <si>
    <t>Realizar actividades de alistamiento, planeación y seguimiento necesarias para brindar asistencia técnica a los Sectores de la Administración Distrital priorizados anualmente (5), orientada a la implementación de la estrategia de transversalización de los enfoques de género y diferencial para mujeres.</t>
  </si>
  <si>
    <t>No. de actividades internas de alistamiento, planeación y seguimiento</t>
  </si>
  <si>
    <t>No. de actividades internas para alistar, planear y hacer seguimiento a la asistencia técnica/ Total de actividades programadas para alistar, planear y hacer seguimiento a la asistencia técnica*100</t>
  </si>
  <si>
    <t>100% de las actividades internas realizadas 
(48 actividades, 12 trimestrales)</t>
  </si>
  <si>
    <t>1. Evidencias de reuniones internas para alistar, planear y hacer seguimiento a la asistencia técnica
2. Documentos elaborados asociados a la asistencia técnica
3. Informes de seguimiento a la asistencia técnica</t>
  </si>
  <si>
    <t>Realizar actividades de asistencia técnica a los cinco (5) Sectores de la Administración Distrital priorizados anualmente, orientadas a la transversalización del enfoque diferencial para mujeres.</t>
  </si>
  <si>
    <t>No. de actividades de asistencia técnica para la transversalización del enfoque diferencial para mujeres implementadas</t>
  </si>
  <si>
    <t>No. de actividades de asistencia técnica para la transversalización del enfoque diferencial para mujeres implementadas/ No. de actividades de asistencia técnica para la transversalización del enfoque diferencial para mujeres programadas *100</t>
  </si>
  <si>
    <t>100% de las actividades de asistencia técnica implementadas
(40 actividades anuales: 10 en el segundo trimestre (no se reporta avance en abril, sino en mayo y junio), 15 en el tercer y 15 en el cuarto trimestre, es decir, 1 actividad por cada uno de los 5 Sectores al mes)</t>
  </si>
  <si>
    <t>1. Evidencias de reuniones externas para asistencia técnica
2. Informes de asistencia técnica</t>
  </si>
  <si>
    <t xml:space="preserve">(__) Formulación: </t>
  </si>
  <si>
    <t xml:space="preserve">(_X_) Actualización: 14 de abril 2021 </t>
  </si>
  <si>
    <t>Nombre: YENNI MAGOLA ROSERO SOSA</t>
  </si>
  <si>
    <t>Nombre: CLARA LOPEZ GARCIA</t>
  </si>
  <si>
    <t>(__)Seguimiento:</t>
  </si>
  <si>
    <t>Cargo: PROFESIONAL UNIVERSITARIO GRADO 17</t>
  </si>
  <si>
    <t>Cargo: DIRECTORA DIRECCION DERECHOS Y DISEÑO DE POLITICA</t>
  </si>
  <si>
    <t>GESTIÓN DE POÍTICAS PÚBLICAS</t>
  </si>
  <si>
    <t>Realizar seguimiento a 2 Políticas Publicas lideradas por la Secretaría Distrital de la Mujer
Acompañar el 100%  la implementación de las  Políticas Públicas de PPMYEG y PPASP y de los productos que la SDMujer es responsable</t>
  </si>
  <si>
    <t xml:space="preserve">Porcentaje  de Jornadas de socialización y/o sensibilización sobre la PPMyEG realizadas </t>
  </si>
  <si>
    <t>No. de jornadas de socialización y/o sensibilización sobre la PPMyEG realizadas / No. de socialización y/o sensibilización sobre la PPMyEG   programadas*100</t>
  </si>
  <si>
    <t xml:space="preserve"> 100% de las Jornadas de socialización y/o sensibilización sobre la PPMyEG realizadas
(50) jornadas</t>
  </si>
  <si>
    <t>Durante el primer trimestre se realizaron 37 jornadas de socialización sobre la PPMyEG, de los cuales 17 se ha realizado en los COLMYG de Usaquén, Rafael Uribe,Teusaquillo, Santa Fe, Chapinero, Tunjuelito, Barrios Unidos, Puente Aranda, Antonio Nariño, Usme, Ciudad Bolívar, Suba, Kennedy, Fontibón, Bosa, Candelaria y Engativá; 10 jornadas en los sectores y entidades distritales de la Personería de Bogotá, SDMujer, Movilidad, Gestión Pública, Gobierno, Desarrollo Económico, Hacienda, Integración Social, Cultura y Ambiente; 2 jornadas en las JAL de Usaquén y Chapinero, 1 en la Mesa Coordinadora del Espacio Autónomo del CCM,1 en la CIM y 1 en la CIDPO; y 4 jornadas con equipos de la SDMujer</t>
  </si>
  <si>
    <t xml:space="preserve">Porcentaje de Jornadas de socialización y/o sensibilización sobre la PPASP realizadas </t>
  </si>
  <si>
    <t>No. de jornadas de socialización y/o sensibilización sobre la PPASP realizadas / No. de socialización y/o sensibilización sobre la PPASP   programadas *100</t>
  </si>
  <si>
    <t>100% Jornadas de socialización y/o sensibilización sobre la PPASP realizadas
(20) jornadas</t>
  </si>
  <si>
    <t>Durante el primer trimestre del 2020 se realizaron 7 jornadas de socialización de la PPASP de las cuales 3 jornadas se desarrollaron con personal de policía de la MEBOG, 1 con el equipo de  Casa de Todas, 1 con Consultores de de ACNUR, 1 con mujeres lideresas en Casa de Todas; y 1 con el equipo de la DDDP de la SDMujer</t>
  </si>
  <si>
    <t>Porcentaje en el avance de Informes semestral de  seguimiento de la PPMyEG</t>
  </si>
  <si>
    <t>No. De informes de  seguimiento de la PPMyEG realizados /No. De informes programados *100</t>
  </si>
  <si>
    <t>100% de los Informes de  seguimiento de la PPMyEG realizados
(2 informes)</t>
  </si>
  <si>
    <t>Se realizó la propuesta de matrices para los productos PIOEG, PSTG y logros de transversalización para consolidar sus actividades de concertación 2021 y sus reportes de implementación y avance sectoriales. Se propuso la codificación de la nueva estructura para PSTG y PIOEG. Se elaboró material para la inducción y reinducción del equipo de asistencia técnica sobre el proceso de seguimiento y el monitoreo a las actividades de concertación 2021.En marzo, se actualizaron los informes de balance de actividades de PIOEG, PSTG y Logros de Transversalización 2020-2. Se realizó la consolidación de la matriz con la primera propuesta de Logros de transversalización y posteriormente se realizó la revisión, ajuste de estos. Se consolidó la primera versión de la matriz de concertación y seguimiento 2021, se generó su instructivo y se socializó al equipo de asistencia técnica sectorial. Se generaron insumos para apoyar la respuesta a los derechos de petición (vendedoras informales y políticas implementadas en el marco del Covid) y a  las proposiciones (114 del 2021 y 099 de 2021) solicitadas a la dirección.</t>
  </si>
  <si>
    <t>Porcentaje de avance de Informes semestral de  seguimiento de la PPASP</t>
  </si>
  <si>
    <t>No. De informes de  seguimiento de la PPASP realizados / No. De informes programados *100</t>
  </si>
  <si>
    <t>100% Informes de  seguimiento de la PPASP realizados
(2 informes)</t>
  </si>
  <si>
    <t xml:space="preserve">Se consolidó la matriz de seguimiento de la vigencia 2020 de la PPASP en el formato oficial de la Secretaría Distrital de Planeación. Se realizó la consolidación de la información y la retroalimentación de los 4 cortes de la vigencia 2020 (marzo, junio, septiembre y diciembre) de los reportes sectoriales de la PPASP, para los (13) sectores que tienen productos a cargo en la PPASP. Se desarrolló el balance y registro de trazabilidad de los reportes sectoriales de la PPASP para la vigencia 2020, con el fin de generar alertas tempranas sobre la información faltante. Se desarrolló la primera versión del capítulo de seguimiento del informe de la política para la vigencia 2020 </t>
  </si>
  <si>
    <t>Realizar una guía interna para la gestión de políticas en la SDMujer</t>
  </si>
  <si>
    <t>Porcentaje de avance de Guía interna de gestión de políticas pública</t>
  </si>
  <si>
    <t>No. De guías internas de gestión de política públicas / No. De guias programadas *100</t>
  </si>
  <si>
    <t>100% Guía interna de gestión de políticas 
(1 guía)</t>
  </si>
  <si>
    <t>1 Guía interna de gestión de políticas realizada</t>
  </si>
  <si>
    <t>Durante el primer trimestre de 2021, se consolido la primera versión del documento Guía Interna de Gestión de Políticas Públicas. “Estandarización de los procesos en las fases preparatoria, agenda pública, formulación, implementación y seguimiento de políticas públicas distritales por parte de las dependencias de la secretaria de la Mujer”, a través de la identificación de procedimientos asociados a las dependencias de la SDMujer, y a la información suministrada por el sector planeación a traves de las guías establecidas, para el ciclo de política pública. Se espera en el segundo trimestre de la Vigencia 2021, remitirlo a las diferentes dependencias, para tener en cuenta sus observaciones y tener la versión final de la guía interna</t>
  </si>
  <si>
    <t>.</t>
  </si>
  <si>
    <t>(_X_)Seguimiento: abril de 2021</t>
  </si>
  <si>
    <t>De acuerdo con la programción realizada en el Plan Anual de Auditoria para la vigencia 2021, se elaboraron 12 de los 22 informes reglamentarios, cumpliendo con el 51% de los informes planeados, así: 
1. Informe de seguimiento al Plan Anticorrupción y de Atención a la Ciudadanía (PAAC) publicado en la página web el 31.12.2020 (3-2020-003371 del 31 de diciembre de 2020).
2. Informe de Evaluación del Sistema de Control Interno para el segundo semestre de 2020, publicado en la página web el 30.01.2021.
3. Informe sobre Detrimentos Patrimoniales de la vigencia 2020 (CBN-1016), certificado SIVICOF del 15.02.2021.
4. Informe sobre Plan de Contingencia Institucional de la vigencia 2020 (CBN-1107), certificado SIVICOF del 15.02.2021.
5. Informe de la Oficina de Control Interno de la vigencia 2020 (CBN-1038), certificado SIVICOF del 15.02.2021 (3-2021-000129).
6. Informe de Austeridad del Gasto de la vigencia 2020 (CBN-1015), certificado SIVICOF del 15.02.2021 (3-2021-000890).
7. Informe de Seguimiento al Plan de Mejoramiento 2020 (CB-402SA), certificado SIVICOF del 15.02.2021 (3-2020-003368 del 31.12.2020).
8. Informe de Evaluación Anual del Control Interno Contable vigencia 2020 (CBN-1019), certificado SIVICOF del  24.02.2021 (3-2021-001013).
9. Informe de Evaluación Institucional de Gestión por Dependencias del 26.02.2021 (consolidado con radicado 3-2021-001155)
10. Informe de seguimiento a la implementación del MIPG a través del FURAG, certificado apotado mediante aplicativo DAFP del día 22.03.2021.
11. Informe de seguimiento a la verificación, recomendaciones y resultados sobre el cumplimiento de las normas en materia de Derechos de Autor sobre software, certificado de recepción y publicación en página web institucional del 25.02.2021.
12. Informe de Peticiones, Quejas, Reclamos, Sugerencias y Felicitaciones segundo semestre 2020 (3-2021-001178) publicado en página web institucional el 26.02.2021.</t>
  </si>
  <si>
    <t>Actividad programada para iniciar el segundo trimestre de la vigencia en concordancia con el Plan Anual de Auditoría 2021.</t>
  </si>
  <si>
    <t>Se dio inicio a las siguientes auditorías, de conformidad con lo programado en el Plan Anual de Auditoría 2021, desarrollando las etapas de planeación y apertura de auditorías:
1. Auditoría al proceso de Gestión del Talento Humano. Memorando de incio Radicado No. 3-2021-001391 del 18.03.2021 y Acta de Apertura del 24.03.2021.
2. Auditoría al proceso de gestión financiera en cuanto a propiedad, planta y equipo, bienes de consumo e intangibles. Memorando de incio Radicado No. 3-2021-001425 del 24.03.2021 y Acta de Apertura del 29.03.2021.
3. Auditoría a la implementación de la Política de Atención a la Ciudadanía. Memorando de inicio Radicado No. 3-2021-001400 del 19.03.2021 y Acta de Apertura del 24.03.2021.
4. Auditoría al proceso  de Promoción de la participación y representación de las mujeres. Memorando de incio Radicado No. 3-2021-001358 del 17.03.2021 y Acta de Apertura del 23.03.2021.</t>
  </si>
  <si>
    <t>Se realizará un ajuste en los porcentajes de avance de la presente meta, dado que el indicador se medirá de acuerdo con la finalización del proceso auditor, es decir por auditoria cerrada con informe y reunión de cierre.</t>
  </si>
  <si>
    <t>Las siguientes fueron las actividades de consultoría llevadas a cabo en pro del mejoramiento de la gestión y desempeño de la entidad, para el primer trimestre de la vigencia 2021:
1. Se realizó la planeación y programación del Plan Anual de Auditoría 2021, en el marco de los lineamientos aprobados por el Comité Distrital de Auditoría.
2. Se realizó la Secretaría Técnica del Comité Institucional de Coordinación de Control Interno.
3. Se participó en las sesiones del Comité Institucional de Gestión y Desempeño.
4. Se realizó el acompañamiento y retroalimentación para la formulación del Plan Anticorrupción y de Atención a la Ciudadanía para la vigencia 2021.
5. Se desarrolla el rol de relación con entes de control, de conformidad con las instrucciones de la Secretaria de Despacho y la Subsecretaria de Gestión Corporativa.
6. Se realizó la asesoria correspondiente al diligenciamiento de la herramienta FURAG, para medir la sostenibilidad de MIPG.
7. Se llevó a cabo la asesoria técnica para la construcción del Plan de trabajo de gestión del riesgo, presentada por la Oficina Asesora de Planeación.
8. Se desarrollo la asesoria correspondiente para elaboración de respuestas a solicitudes de la Contraloría de Bogotá, en el marco de las diferentes auditorías externas.
9. Se participó y se dió retroalimentación en temas como gestión del riesgo, planes  de mejoramiento, PAAC entre otros en el marco de las reunioes del Comité de Enlaces MIPG de los meses de enero, febrero y marzo de 2021.
10. Se realizó la participación por parte de la jefatura de la Oficina de Control Interno, en el proceso de Inducción a nuevos funcionarios del dia 26 de marzo de 2021.</t>
  </si>
  <si>
    <t>La apuesta por la paridad en todos los espacios de participación, parte de la articulación interinstitucional, por lo anterior, durante la vigencia se adelanto un trabajo articulado con el IDPAC a fin de crear una modelo de fortalecimiento a instancias locales que permita avanzar el tema de la equidad de género. 
También se realizó la II sesión de asistencia técnica a las secretarías técnicas de los CLOPS (SDIS), en la cual participaron 10 Articuladores y articuladoras de 7 localidades (1, 6, 10, 11, 12, 13, 16, ) la cual se realizó en torno al Marco internacional de los derechos de las mujeres y obligaciones del Estado colombiano con la paridad en el marco de la CEDAW.</t>
  </si>
  <si>
    <t xml:space="preserve">En el mes de marzo  no se adelantaron procesos de asistencia técnica para la participación paritaria, en ninguna instancia de participación.
</t>
  </si>
  <si>
    <t xml:space="preserve">Se ha avanzando en procesos de articulación interinstitucional  para brindar asistencia técnica a espacios como los Consejos Locales de DDHH, Paz y  Propiedad Horizontal.  
De otra parte, se logró definir con la gerencia de Instancias del IPDAC la incorporación de tres objetivos específicos en relación con la paridad de género en el marco del modelo de fortalecimiento a instancias que lidera el instituto. </t>
  </si>
  <si>
    <t xml:space="preserve">La entidad cuenta con una propuesta para el desarrollo de capacidades de incidencia, liderazgo, empoderamiento y participación política de las Mujeres articulada a Bogotá 50/50 Ruta de la Paridad de Género en el Gobierno Abierto de Bogotá. En este marco, en el primer trimestre de 2021 se realizó la convocatoria del proceso formativo para mujeres candidatas a las JAC que tuvo como resultado 658 mujeres inscritas,  este proceso formativo en respuesta a las dinámicas electorales y territoriales. </t>
  </si>
  <si>
    <t>Debido a  a la decisión de Ministerio del Interior establecida por medio de la Resolución 0337 de 2021, por medio de la cual suspende las elecciones de directivos y designatarios de los organismo de acción comunal,  el equipo tuvo que ajustar cronograma y planeación de este primer trimestre, en este marco se logro ampliar las inscripciones así vincular más mujeres.
.</t>
  </si>
  <si>
    <t>El equipo contratado para el cumplimiento de este meta se adapto e hizo ajustes para ampliar la convocatoria y hacer nuevos cronogramas de trabajo para las 658 participantes, con un equipo de 6 talleristas.</t>
  </si>
  <si>
    <t xml:space="preserve">Para esta vigencia no se programaron avances. </t>
  </si>
  <si>
    <t xml:space="preserve">
Durante esta vigencia se logro reactivar el trabajo con mujeres edilesas y con la bancada interpartidista. Así pues en  febrero se realizó el tercer encuentro distrital de Edilesas en el marco del proceso de promoción de Bancadas de Mujeres de las JAL, en la cual participaron 28 edilesas de 14 localidades  (2, 3, 4, 6, 8, 9, 10, 11,  12 ,17,18, 20), en este espacio se logro un Intercambio de ideas para la construcción de ruta para la prevención de la violencia política contra las mujeres en Bogotá. 
</t>
  </si>
  <si>
    <t xml:space="preserve">
Así pues para continuar el trabajo con edilesas se estableció una ruta para ejecutar acciones inmediatas para el avance de esta estrategia. Esta ruta, contiene: la elaboración de un diagnóstico de la situación de las edilesas en cada una de las JAL, así como el nivel de articulación que hay entre ellas en  cada localidad, se determinará si la bancada ha funcionado, es incipiente su procesos, o si no existe ninguna iniciativa de acción colectiva de las edilesas. Asimismo, se estableció que una vez se tengan los instrumentos para esta caracterización, se iniciará reuniones con cada una de las JAL para establecer agendas estratégicas y prioritarias. </t>
  </si>
  <si>
    <t xml:space="preserve">
A fin de continuar con el proceso de promoción de Bancadas de Mujeres en las JAL, en abril se iniciará contacto de forma telefónica con las edilesas que no han podido participar en las mesas convocadas anteriormente, así informales del proceso, generar confianza y articularlas. 
Por otro lado con las profesionales de apoyo al proyectó 7676 se iniciará el trabajo en la elaboración de un guion, instrumentos y proyección de acciones, para iniciar el acompañamiento de las Bancadas en las Localidades. 
</t>
  </si>
  <si>
    <t xml:space="preserve">Durante este vigencia se logró realizar el segundo encuentro de la Mesa Distrital multipartidaria de Género de 2021, en la que se contó con la participación de 7 partidos u organizaciones políticas,(Partido Político MIRA, Partido de la U, Alianza Verde, MAIS, Cambio Radical, Partido Liberal y Colombia Humana – Unión Patriótica.), se desataca el intercambio de ideas y reflexiones sobre los retos que enfrentan estos partidos para lograr la paridad en las próximas elecciones </t>
  </si>
  <si>
    <t xml:space="preserve">Para esta vigencia no se programarón avances. </t>
  </si>
  <si>
    <t>Durante el primer trimestre se asesoró y coordinó la formularción de  22 POA para la vigencia 2021 correspondientes a los procesos de la SDMujer.</t>
  </si>
  <si>
    <t>Durante el primer trimestre se brindó asesoría y acompañamiento en la formulación y actualización de los planes de acción para la vigencia 2021 correspondiente a los 11 proyectos de inversión de la entidad.</t>
  </si>
  <si>
    <t>Durantel el primer trimestre se llevó a cabo el seguimiento y reporte de los POA y planes de acción de los proyectos de inversión de la entidad.</t>
  </si>
  <si>
    <t>Esta actividad se encuentra programada para el segundo y cuarto trimestre de 2021.</t>
  </si>
  <si>
    <t>Esta actividad se encuentra programada para el segundo semestre de 2021.</t>
  </si>
  <si>
    <t>Durante el primer trimestre de la vigencia 2021, la oferta formativa divulgada contó con la información de gratuidad de los cursos, y se elaboraron bajo los estándares de calidad, criterios y políticas de comunicación institucional, impartidas por la oficina encargada de asesorar estos temas en la entidad.
Como parte de las acciones puntuales se pueden mencionar:
Se construyó la propuesta de cronograma que responde a la divulgación de la oferta formativa de la DGC, incorporando la gratuidad de los cursos. Esta propuesta incluye la construcción de un mapa de actores con los cuales se puedan establecer trabajos colaborativos, así como las fechas para la publicación de las piezas comunicativas.
A través de las acciones, de convocatoria de los procesos de formación de la DGC, se divulgaron piezas comunicativas en redes sociales, en las cuales se enfatizaba sobre la gratuidad de los procesos. 
Por otra se respondieron 3 SDQS, en los cuales se indagaba sobre los cursos ofertados, los cuales se respondían con énfasis en la gratuidad de estos.
Anexos:
1. Cronograma de Convocatoria
2. Piezas Comunicativas y Divulgación en Redes Sociales
3. Comunicaciones con gratuidad de la oferta formativa - SDQS</t>
  </si>
  <si>
    <t>Actividad no programada para el periodo de reporte</t>
  </si>
  <si>
    <t>Durante el periodo de enero a marzo de 2021 se gestionaron 44 alianzas con actores nacionales, internacionales, públicos y privados con el fin de favorecer iniciativas asociadas a la Política Pública de Mujeres y Equidad de Género del Distrito Capital
I. 19  gestiones con aliados derivaron en acciones concretas: 
1.  USAID: Durante el primer trimestre se implementó el apoyo técnico del Programa de Gobernabilidad Regional (RGA) de USAID a la SdMujer en materia de fortalecimiento institucional para la atención de mujeres migrantes. Este apoyo tiene 3 líneas de acción: i) Apoyar la transversalización del enfoque diferencial con énfasis en mujeres migrantes; ii) Fortalecer la formulación de proyectos de inversión pública y/o privada elaborados para fortalecer la inclusión de la mujer migrante venezolana; iii) Desarrollar una estrategia para movilizar organizaciones de mujeres migrantes para la eliminación de estereotipos que afectan a las mujeres en las  localidades de Los Mártires, Santa Fé, La Candelaria, Kennedy y Bosa
2. ACNUR: El 27 de enero se dio inicio a la segunda fase del proyecto “Empoderando a mujeres refugiadas y migrantes en el DC”. El proyecto tiene 4 líneas de acción: i) La realización de  asistencias jurídicas a mujeres migrantes respecto a los derechos en contextos de flujos migratorios y fortalecimiento a equipo de  la SdMujer ; ii) Diseño y realización de 15 espacios de abordaje psicosocial  para mujeres refugiadas y migrantes y mujeres de la comunidad de acogida; iii) Realización del informe de investigación exploratoria identificar violencias y situaciones xenofóbicas que enfrentan las mujeres refugiadas y migrantes en el DC; iv) Implementación de un ejercicio piloto de educación menstrual para el autoconocimiento y el autocuidado, dirigido a 200 mujeres refugiadas, migrantes y de comunidades de acogida, el cual incluye talleres de educación menstrual y entrega de copas menstruales.
3. Fondo de las Naciones Unidas para la Infancia – UNICEF:  Durante el primer trimestre del año se continuaron ejecutando las tres consultorías financiadas por UNICEF con recursos de Noruega para fortalecer las capacidades de la SdMujer y otras entidades aliadas, respecto a la identificación y abordaje de las violencias basadas en género contra niñas y adolescentes: i)Protocolo de la Línea Púrpura para la atención inicial, contención y referenciación a niñas y adolescentes que puedan estar en riesgo o ser víctimas de VBG; ii) Curso multiformato para el fortalecimiento de capacidades para la identificación, prevención y actuación frente VBG contra niños, niñas y adolescentes y iii)Creación de contenidos y fortalecimiento del trabajo con niñas y niños de la primera infancia que aporte a la transformación de estereotipos de género.
4. PNUD.El 28 de enero se dio inicio al apoyo técnico del PNUD al Sistema Distrital de Cuidado. El apoyo será en torno a 3 ejes: i) Costeo de servicios de cuidado ii) Georreferenciación de la oferta de servicios de cuidado del sector privado y comunitario existente; iii)  Acompañamiento en el proceso regulatorio del SIDICU.
5. Banco Mundial. Desde el mes de febrero se inicia cooperación técnica del BM dirigida al fortalecimiento del SIDICU en tres ejes: i) Vinculación SIDICU, Empleabilidad y Emprendimiento y reducción feminización de la pobreza le tiempo; ii)  Diseño de manzana ideal; iii) Cajas de compensación y articulación con SIDICU. Se ha avanzado hasta el momento en los 2 primeros ejes. 
6. ONU Mujeres. 
6.1 Durante el primer trimestre de 2021 se trabajó en la definición de prioridades de trabajo  con esta organización la cual estará dirigida a tres ejes i) Gestión pública con enfoque de género (Trazador presupuestal con enfoque de género, estrategia de Formación en Transversalización  EG a funcionarios y funcionarias del Distrito, Ranking Distrital en Igualdad de Género ) ii) SIDICU (Política / Relevos , estrategia comunicaciones cambio cultural, Estrategia de corresponsabilidad con el sector privado, Cuidados en vínculo con empleabilidad y emprendimiento), iii Eliminación de Violencias contra las Mujeres – Ciudades y Espacios Seguros
6.2 Seguimiento al piloto de fortalecimiento de 5 unidades productivas de mujeres víctimas y excombatientes en territorios PDET
7. Politécnico Internacional: Durante el primer trimestre del año se avanzó en la articulación con el Politécnico Grancolombiano y la Fundación Bavaria para lanzar el 15 de marzo un piloto para que mujeres del programa de tenderas de Bavaria pueda acceder al curso de emprendedoras dictado por la Universidad
8. Embajada de Suecia. Articulación con la Embajada de Suecia, la DDRI y el CADE de Manitas a través de la cual se logró que a partir del 15 de abril se monte en ese lugar la exposición de la Embajada sueca "Violencía Jamás" que advierte sobre las consecuencias del maltrato infantil.
9. Cámara de Comercio de Bogotá: Se realizaron gestiones respectivas con la CCB con el fin la socialización de la ruta #SoyEmpresaria para el beneficio de mujeres. La información y las piezas promocionales fueron compartidas por parte de la SDMujer a través de las redes sociales. 
10. Agencia Nacional de Infraestructura: Se participó en un escenario de retroalimentación en materia de género e inclusión del manual de veedurías de la Agencia Nacional de Infraestructura, construido con el apoyo del Fondo de Prosperidad Británico y el acompañamiento de la CAF.
11. CIDEU: Asistencia a sesiones de intercambio de experiencias respecto a los temas de políticas de cuidado y Brecha Salarial, en el marco del grupo de trabajo de Grupo de trabajo Ciudades Globales y Transversalidad de Género del CIDEU en el que se encuentran Lima, Montevideo y Barcelona. La SdMujer presentó avances e intercambió lecciones aprendidas con las otras ciudades frente al SIDICU y al Decreto 332 de 2020.   
12. OCDE: La secretaria Diana Rodríguez participó en el Inclusive City podcast episode, Gender Equality and the Covid-19 Recovery Opportunity  for International Women’s Day (March 8) 2021, organizado por un selecto grupo de  alcaldes de la OCDE que se denomina Champion Mayors for Inclusive Growth 
13. GIZ y C40. La secretaria Diana Rodríguez participó en un Podcast con el secretario de Movilidad sobre el proyecto Cicloalameda Medio Milenio. Este espacio fue organizado por la GIZ y C40
14. CEPAL- ONU Mujeres. presentación de la secretaria Diana Rodríguez en el evento Recuperación transformadora con sostenibilidad e igualdad de género: esfuerzos en América Latina organizado por ONU Mujeres y la CEPAL
15. Ciudad de Buenos Aires. Participación de Diana Parra, Subsecretaria de Políticas de Igualdad en el webinar participar de “Pensar Nuestras Ciudades”, un ciclo de encuentros virtuales organizado por el Gobierno de la Ciudad de Buenos Aires.   
16. Embajada de Suecia. Visita de la Embajadora de Suecia Helena Storm a la Manzana del Cuidado de Bosa el 19 de febrero.
17. Liceo Francés. La subsecretaria Diana Parra brindó la charla: La gestión de la pandemia desde un enfoque de género a estudiantes de 9 y 10 grado del Liceo Francés de Bogotá en el marco de la conmemoración de  la Semana de los Derechos de la Mujer
18. UNESCO. Participación de la  Subsecretaria Diana Parra en el evento organizado por la UNESCO Fourth Edition of the series of Regional Expert Consultations against Gender Stereotypes.
19. BID. Participación de Natalia Moreno en el evento Recuperación del Empleo Femenino durante la Pandemia organizado por el BID. 
Anexos: 1. Actas reuniones, correos electrónicos, evidencia asistencia.  2. Actas reuniones, correos electrónicos, evidencia asistencia.  3. Actas reuniones, correos electrónicos, evidencia asistencia.  4. Actas reuniones, correos electrónicos. 5. Actas reuniones, correos electrónicos. 6. Actas reuniones, correos electrónicos, evidencia asistencia. 7. Actas reuniones, correos electrónicos, evidencia asistencia. 8. Evidencia de las capacitaciones. 9. Acta reuniones, fotos, correos electrónicos. 10. Evidencia asistencia reunión. 11. Actas reuniones. 12. Correos electrónicos. 13. Correos electrónicos. 14. Evidencia asistencia reunión 15. Correos electrónicos, evidencia asistencia reunión. 16. Fotos, correos electrónicos, socialización redes sociales. 17. Correos electrónicos. 
II- 25  gestiones realizadas con aliados durante el periodo que aún no cuentan con un resultado específico: 
1. Oxfam: Se hicieron gestiones con Oxfam y CPC con el fin de construir la propuesta de proyecto “Mujeres a cuidarSe por el Reconocimiento y la Redistribución del cuidado en Bogotá“  y presentarlo ante la convocatoria del Ayuntamiento de Barcelona. Adicionalmente, se conversó con Oxfam para evaluar la posibilidad de la participación conjunta en la Carrera de la Mujer. 
2. Alianza Caoba: se realizó el acompañamiento respectivo para la socialización y formalización de la articulación entre la alianza Caoba y el SIDICU, el cual consiste en que estudiantes  de maestría de la Universidad Javeriana trabajen en la proyección de la demanda de cuidados para cada grupo etario en Bogotá. 
3. Bloomberg: En articulación con la DDRI, se construyó la porpuesta que fue presentada a la convocatoria “2021 Global Mayors Challenge”, con el fin de obtener financiamiento para el SIDICU, al ser un sistema pionero en Colombia y con alta replicabilidad.
4. CEMEX: Gestiones con CEMEX con el fin de explorar la posibilidad de llevar a cabo un piloto para formar un grupo de mujeres en conducción de maquinaria pesada por el SENA, en el marco de la promoción de empleabilidad para mujeres en sectores tradicionalmente masculinizado y de buscar un apoyo al SIDICU.
5. Universidad de los Andes: Se llevó a cabo el acompañamiento en el escenario de articulación entre el actor externo y el SIDICU, con el fin de obtener información relevante en cuanto a la dinámica del cuidado en San Cristobal, teniendo en cuenta la construcción de la segunda fase de Transmicable. 
6. Banco Interamericano de Desarrollo –BID.
6.1  Reunión con el BID, Fundación Corona, la DDRI a la cual asistieron la secretaria Rodríguez y la Subsecretaria Diana Parra con el fin de analizar de estructurar bono de impacto social/ pago por resultados para promover la empleabilidad femenina en Bogotá.
6.2 Gestiones con el BID con el fin de explorar alternativas de articulación respecto a su  iniciativas de fomento a la paridad de género, en torno a 4 ejes; ii) SIDICU- comunicaciones; ii) Estrategia empleabilidad y emprendimiento para mujeres; iii)   Transversalización de enfoque de género; iv)  Ejercicio político de liderazgo. Hasta el momento se ha avanzado en el primero. 
7. Business Sweden. Seguimiento al proyecto de Desafíos Urbanos. 
8. Mesa Distrital de Cuidado Menstrual: se participó en la primera jornada de la Mesa, en la cual se presentó la Estrategia de Educación Menstrual a entidades del Distrito.
9. Ayuntamiento de Barcelona. Apoyo para buscar la realización de intercambio de conocimiento con el Ayuntamiento de Barcelona para fortalecer el diseño el programa de relevos domiciliarios del SIDICU.</t>
  </si>
  <si>
    <r>
      <rPr>
        <b/>
        <sz val="10"/>
        <rFont val="Times New Roman"/>
        <family val="1"/>
      </rPr>
      <t>Estrategia de corresponsabilidad con el sector privado</t>
    </r>
    <r>
      <rPr>
        <sz val="10"/>
        <rFont val="Times New Roman"/>
        <family val="1"/>
      </rPr>
      <t xml:space="preserve">
1. Se aprobaron los términos de referencia de la consultoría con ONUMujeres para el diseño de la estrategia de corresponsabilidad con el sector privado. 
2. Se llevó acabo una reunión con la Asociación Colombiana de Empresarios (ANDI): en la que se concertaron 3 líneas de trabajo en el corto plazo:
 -Donación de lavadoras para la manzana del cuidado de Usme y estudio de ampliación a otras en articulación con la SDIS. 
 -Estudio de posble donación de cocinas por parte de Rappi en articulación con la Dirección de Nutricción y Abastecimiento de la SDIS 
 -Estudio de posible donación en temas tecnológicos para formación de cuidadoras (computadores, celulares, diademas)
3. Se llevo a cabo una reunión con Business Process Outsourcing para posible vinculación laboral de mujeres cuidadoras.</t>
    </r>
    <r>
      <rPr>
        <sz val="10"/>
        <color indexed="10"/>
        <rFont val="Times New Roman"/>
        <family val="1"/>
      </rPr>
      <t xml:space="preserve">
</t>
    </r>
    <r>
      <rPr>
        <sz val="10"/>
        <rFont val="Times New Roman"/>
        <family val="1"/>
      </rPr>
      <t xml:space="preserve">
</t>
    </r>
    <r>
      <rPr>
        <b/>
        <sz val="10"/>
        <rFont val="Times New Roman"/>
        <family val="1"/>
      </rPr>
      <t>Frente a la estrategia de corresponsabilidad con el sector comunitario</t>
    </r>
    <r>
      <rPr>
        <sz val="10"/>
        <rFont val="Times New Roman"/>
        <family val="1"/>
      </rPr>
      <t xml:space="preserve">
4. Para levantar el diagnóstico de cuidado comunitario en Bogotá, en alianza con la ONG Oxfam y la organización comunitaria Centro de Pensamiento Cultural, se elaboró la propuesta  "A cuidarSe: Mujeres organizadas se articulan al Sistema Distrital de Cuidado" para presentarse a una posible donación del Ayuntamiento de Barcelona, en el marco de la convocatoria de Subvenciones a las Entidades Dedicadas al Ámbito de la Cooperación para La Justicia Global 2021 
5. En alianza con el PNUD se elaboró la georreferenciación de la oferta de servicios de cuidado del sector privado y comunitario existente, herramienta que permite identificar y articular dicha oferta de manera eficiente en el sistema. </t>
    </r>
  </si>
  <si>
    <r>
      <rPr>
        <b/>
        <sz val="10"/>
        <rFont val="Times New Roman"/>
        <family val="1"/>
      </rPr>
      <t xml:space="preserve">Modelo operativo de las Manzanas del Cuidado: </t>
    </r>
    <r>
      <rPr>
        <sz val="10"/>
        <rFont val="Times New Roman"/>
        <family val="1"/>
      </rPr>
      <t xml:space="preserve">
1. Se avanzó en la definición de una herramienta de seguimiento y operación de las manzanas de cuidado y de las unidades móviles la cual permitirá obtener información completa del funcionamiento de los servicios del Sistema</t>
    </r>
    <r>
      <rPr>
        <sz val="10"/>
        <color indexed="10"/>
        <rFont val="Times New Roman"/>
        <family val="1"/>
      </rPr>
      <t xml:space="preserve">. </t>
    </r>
    <r>
      <rPr>
        <sz val="10"/>
        <rFont val="Times New Roman"/>
        <family val="1"/>
      </rPr>
      <t xml:space="preserve">
2. Se elaboró el manual operativo de las Manzanas del Cuidado del Sistema Distrital de Cuidado. 
</t>
    </r>
    <r>
      <rPr>
        <sz val="10"/>
        <color indexed="10"/>
        <rFont val="Times New Roman"/>
        <family val="1"/>
      </rPr>
      <t xml:space="preserve">
</t>
    </r>
    <r>
      <rPr>
        <b/>
        <sz val="10"/>
        <rFont val="Times New Roman"/>
        <family val="1"/>
      </rPr>
      <t xml:space="preserve">Modelo Financiero: </t>
    </r>
    <r>
      <rPr>
        <sz val="10"/>
        <rFont val="Times New Roman"/>
        <family val="1"/>
      </rPr>
      <t xml:space="preserve">
1. Se firmaron los términos de referencia que enmarcan el trabajo de la Consultoría con Dalberg y la Universidad de los Andes (2020)
2. En el marco de la consultoria con Daberg/Universidad de Los Andes, los consultores hicieron entrega de 1 documento de Mapeo (identificación) de fuentes de financiación y una matriz con  financiadores "potenciales" para el SIDICU. 
2. En alianza con la CEPAL se elaboró un Mapa Fiscal Bogotá.</t>
    </r>
    <r>
      <rPr>
        <sz val="10"/>
        <color indexed="19"/>
        <rFont val="Times New Roman"/>
        <family val="1"/>
      </rPr>
      <t xml:space="preserve"> </t>
    </r>
    <r>
      <rPr>
        <sz val="10"/>
        <rFont val="Times New Roman"/>
        <family val="1"/>
      </rPr>
      <t xml:space="preserve">
3. Se elaboró nota conceptual con el PNUD que enmcarca las líneas de trabajo de la consultoria. Estas son: (i) Costeo de servicios de cuidado, (ii) Georreferenciación de la oferta de servicios de cuidado del sector privado y comunitario existente, (iii)	Acompañamiento en el proceso regulatorio del Sistema Distrital de Cuidado. </t>
    </r>
    <r>
      <rPr>
        <sz val="10"/>
        <color indexed="19"/>
        <rFont val="Times New Roman"/>
        <family val="1"/>
      </rPr>
      <t xml:space="preserve">
</t>
    </r>
    <r>
      <rPr>
        <sz val="10"/>
        <rFont val="Times New Roman"/>
        <family val="1"/>
      </rPr>
      <t xml:space="preserve">
</t>
    </r>
    <r>
      <rPr>
        <b/>
        <sz val="10"/>
        <rFont val="Times New Roman"/>
        <family val="1"/>
      </rPr>
      <t>Modelo de monitoreo y seguimiento</t>
    </r>
    <r>
      <rPr>
        <sz val="10"/>
        <rFont val="Times New Roman"/>
        <family val="1"/>
      </rPr>
      <t xml:space="preserve">
1. Se diseñó la herramienta de programación y monitoreo de los servicios para las Manzanas del Cuidado y Unidades Moviles de Servicios de Cuidado.
2. Se creó un módulo para captar la información de las atenciones del SIDICU dentro del sistema de información de la SDMujer (SIMISIONAL). 
3. Se gestionó con la Dirección de Gestión de Conocimiento de la Secretaría Distrital de la Mujer, consultoría para el diseño del  sistema de información del SIDICU, el cual comprenderá el Modelo de Seguimiento y Monitoreo que será diseñado en el marco de la alianza con la CEPAL 
</t>
    </r>
    <r>
      <rPr>
        <b/>
        <sz val="10"/>
        <rFont val="Times New Roman"/>
        <family val="1"/>
      </rPr>
      <t>Modelo de viabilidad jurídica</t>
    </r>
    <r>
      <rPr>
        <sz val="10"/>
        <rFont val="Times New Roman"/>
        <family val="1"/>
      </rPr>
      <t xml:space="preserve"> 
1. En el marco de la Consultoria con la Dalberg y Universidad de los Andes se elaboró el reglamento interno de la Comisión Intersectorial del Sistema Distrital de Cuidado 
2. Se definió que la Universidad de los Andes diseñará un convenio marco para la implementación de las manzanas del cuidado en el marco del Sistema Distrital de Cuidado. 
3. En el marco de la alianza con PNUD se definió que uno de sus productos a trabajar en el SIDICU será el acompañamiento al diseño del proyecto de acuerdo para reglamentar el Sistema que será presentado ante el Concejo de Bogotá en el segundo semestre de 2021. </t>
    </r>
  </si>
  <si>
    <t>Se estructuraron los términos de referencia (anexo técnico) para el proceso contractual que permitirá el levantamiento de la Linea Base del Sistema Distrital de Cuidado.</t>
  </si>
  <si>
    <t>Se convocó a una reunión de la Comisión Intersectorial del SIDICU y 4 reuniones de la Unidad Técnica de Apoyo, así:
La Comisión Intersectorial del Sistema Distrital de Cuidado sesionó el 24 de febrero del 2021, con la siguiente agenda:(i) Manzanas de Cuidado 2021 (semestres I y II) y
operación del SIDICU en las UPZ priorizadas por la estrategia territorial de prevención de violencias. (ii) Operación de las franjas horarias de servicios en las Manzanas de
Cuidado: Bosa y Ciudad Bolívar.(iii) Lanzamiento de las Unidades Móviles de Servicios de Cuidado (8M).(iv) Aprobación del Reglamento Interno de la Comisión
Intersectorial del SIDICU.
Unidad Técnica de Apoyo de la Comisión Intersectorial del Sistema Distrital de Cuidado:
1. Sesión ordinaria llevada a cabo el 28 de enero del 2021 con la siguiente agenda: (i) Seguimiento a funcionamiento de las dos primeras manzanas de cuidado (Ciudad Bolívar- Bosa); (ii) Compromisos primera sesión Intersectorial del SIDICU: (i) Armonización de servicios intersectoriales; (iii) Proyección manzanas primer semestre 2021; (iv) Puesta en marcha de unidades móviles de servicios de cuidado
2. Sesión ordinaria llevada a cabo el 1 marzo del 2021 con la siguiente agenda: (i) Inauguración Unidades Móviles de Servicios del Cuidado; (ii ) Inauguración Manzana del Cuidado San Cristóbal (iii); Evento 8 de marzo.
3. Sesión extraodinaria llevada a cabo el 4 de marzo del 2021 con la siguiente agenda: (i) Convocatoria dirigida a las cuidadoras para la puesta en marcha de las Unidades Móviles de servicios del cuidado; (ii) Coordinación de servicios en la Manzana de Cuidado San Cristóbal; (iii) Revisión minuto a minuto del evento del 8M.
4. Sesión ordinaria llevada a cabo el 25 de marzo del 2021 con la siguiente agenda: (i) Revisión compromiso previos (UTA y Comisión); (ii) Revisión de la programación de las Manzanas 2021 (fechas y entidad ancla); (iii) Inauguración Manzana del Cuidado Usme.  </t>
  </si>
  <si>
    <t>Se gestionó con la Fundación Antonio Restrepo Barco, la donación de 11 computadores para los procesos formativos en la Manzana de Cuidado de Ciudad Bolívar, ubicada en el SuperCade Manitasy/o para cualquier proceso formativo asociado a las Manzanas de Cuidado. El donación se formalizó mediante acuerdo 039 del 19 de enero de 2021.</t>
  </si>
  <si>
    <t xml:space="preserve">Se realizaron 5 reuniones con la Secretaría Distrital de Planeación para incluir el Sistema Distrital de Cuidado en todos los documentos constitutivos del POT, en donde se expuso ante la Secretaria Distrital de Planneación la necesidad de enlazar las manzanas de cuidado con el concepto de espacios seguros (Secretaría Distrirtal de Movilidad) e inlcuir el enfoque de género, diferencial y de derechos como un objetivo transversal en el POT.
Se logró incluir en el documento de diagnóstico del POT un capítulo del SIDICU el cual se compone de dos tomos: (i) Bogotá Cuidadora hacia la territorialización del Sistema de Cuidado estructura funcional y de servicios  y (ii) Sistema del cuidado hacia la territorialización del sistema de cuidado políticas públicas poblacionales y sectoriales.  </t>
  </si>
  <si>
    <t>Se inauguraron 2 unidades móviles de servicios del cuidado. La Unidad Móvil Urbana recorrerá las localidades de Suba - Compartir, Engativá - Ferias y Rafael Uribe Uribe - Marruecos y la rural estará en Sumapaz - San Juan, Ciudad Bolivar - Quiba Baja y Usme - Vereda Olarte. Los servicios que prestarán son: 1. Para cuidadoras: educación flexible, formación complementaria, prevención y promoción en salud, asesoría jurídica y psicológica y espacios respiro. 2. Para personas que requieren cuidado: actividad física (personas con discapacidad y adultos mayores), el arte de cuidarte (niños y niñas). 3. Para la ciudadanía en general: servicios de transformación cultural. 
Se realizó convocatoria para la puesta en marcha de las unidades móviles, registrándose 256 personas cuidadoras interesadas en los servicios de cuidado.
A corte 31 de marzo, se han prestado los siguentes servicios: (i) Educación Flexible: 49 personas cuidadoras; (ii) Formación Complementaria: 55 personas cuidadoras; (iii) Talleres A cuidar se aprende: 1 hombre; (iv) Atención psicológica: 4 mujeres cuidadoras; (v) Arte de Cuidarte: 13 niños y 50 niñas; (vi) Actividad Física: 1 persona con discapacidad, 4 niños y 7 niñas, 49 personas cuidadoras.</t>
  </si>
  <si>
    <t>Se logró la elaboración y aprobación de los términos de referencia para la consultoria “Asesoría técnica para el diseño e implementación del programa de Relevos Domiciliarios de Cuidado, en el marco del Sistema Distrital de Cuidados de Bogotá", la cual opera en alianza con ONUMujeres.</t>
  </si>
  <si>
    <r>
      <t>En el marco del memorando de entendimiento entre la alcaldía y el Servicio Nacional de Aprendizaje SENA</t>
    </r>
    <r>
      <rPr>
        <sz val="10"/>
        <color indexed="10"/>
        <rFont val="Times New Roman"/>
        <family val="1"/>
      </rPr>
      <t xml:space="preserve"> </t>
    </r>
    <r>
      <rPr>
        <sz val="10"/>
        <rFont val="Times New Roman"/>
        <family val="1"/>
      </rPr>
      <t>(2020)</t>
    </r>
    <r>
      <rPr>
        <sz val="10"/>
        <color indexed="10"/>
        <rFont val="Times New Roman"/>
        <family val="1"/>
      </rPr>
      <t xml:space="preserve"> </t>
    </r>
    <r>
      <rPr>
        <sz val="10"/>
        <rFont val="Times New Roman"/>
        <family val="1"/>
      </rPr>
      <t>se han realizado avances para lograr el convenio entre el SENA y la SDMujer relacionados con la elaboración del plan operativo, los estudios previos y la minuta, documentos que se encuentran en ajustes finales.</t>
    </r>
    <r>
      <rPr>
        <sz val="10"/>
        <color indexed="62"/>
        <rFont val="Times New Roman"/>
        <family val="1"/>
      </rPr>
      <t xml:space="preserve">
</t>
    </r>
    <r>
      <rPr>
        <sz val="10"/>
        <rFont val="Times New Roman"/>
        <family val="1"/>
      </rPr>
      <t xml:space="preserve">
Se logró alianza para una asesoría técnica con el Programa de las Naciones Unidas para el Desarrollo (PNUD) con el propósito de complementar el componente de formación de la estrategia de cuidado a cuidadoras y se dió inicio a la ejecución dando cumplimiento al plan de trabajo aprobado el 22 de febrero del 2021</t>
    </r>
    <r>
      <rPr>
        <sz val="10"/>
        <color indexed="62"/>
        <rFont val="Times New Roman"/>
        <family val="1"/>
      </rPr>
      <t>.</t>
    </r>
  </si>
  <si>
    <t>Se definieron los contenidos de comunicación  del Sistema Distrital de Cuidado y se presentaron de la sigueinte manera: (i) problemas que enfrenta el SIDICU en materia de comunicación estratégica; (ii) los públicos a los que será dirigida la estrategia (beneficiarios del SIDICU y no beneficiarios -amplificadores); (iii) los mensajes clave para cada público; (iv) la propuesta de contenidos comunicativos, todo esto en el marco de la alianza con ONU Mujeres.</t>
  </si>
  <si>
    <t xml:space="preserve">Para la implementación de la estrategia de comunicaciones del Sistema Distrital de Cuidado se proyectó el presupuesto de impresos y se elaboró la propuesta de plan de medios del sistema, con el propósito de que sean tenidos en cuenta para la asignación de los recursos por parte de la Oficina Asesora de Comunicaciones quien tiene a cargo el proceso de contratacion de las bolsas de plan de medios e impresos de la SDMujer. </t>
  </si>
  <si>
    <t>TRIM
I</t>
  </si>
  <si>
    <t xml:space="preserve">*Términos de referencia
*Documentos técnicos intermedios y finales
</t>
  </si>
  <si>
    <t>*Memorandos de entendimiento, convenios, contratos, acuerdos marco 
*Documentos técnicos intermedios y finales</t>
  </si>
  <si>
    <t>*Términos de referencia
*Documentos de evaluación y selección
*Contrato suscrito</t>
  </si>
  <si>
    <t xml:space="preserve">*Actas de sesión 
</t>
  </si>
  <si>
    <t>*Acta de entrega e ingreso a inventarios de la Secretaría</t>
  </si>
  <si>
    <t>*Actas mesas y/o reuniones intersectoriales POT / SIDICU
*Documentos técnicos</t>
  </si>
  <si>
    <t>*Reporte personas vinculadas a los servicios de las unidades móviles</t>
  </si>
  <si>
    <t xml:space="preserve">*Memorandos de entendimiento, convenios, contratos, acuerdos marco </t>
  </si>
  <si>
    <t xml:space="preserve">Se reporta un retraso en relación con el Convenio entre el SENA y la SDMujer debido a que la revisión del mismo ha estado en varias oportunidades en cada una de las partes efectuándose ajustes.
</t>
  </si>
  <si>
    <r>
      <t xml:space="preserve">Se concertó reunión para el 9 de abril para avanzar en los ajustes finales de los documentos del convenio. 
Se adelantarán todo los procedimientos necesarios para la firma del convenio para el segundo trimestre del año. </t>
    </r>
    <r>
      <rPr>
        <sz val="10"/>
        <color indexed="62"/>
        <rFont val="Times New Roman"/>
        <family val="1"/>
      </rPr>
      <t xml:space="preserve">
</t>
    </r>
  </si>
  <si>
    <t xml:space="preserve">*Memorandos de entendimiento, convenios, contratos, acuerdos marco
*Documentos técnicos </t>
  </si>
  <si>
    <t>Se reporta un retraso debido a que al corte del reporte, se están definiendo las líneas de acción y necesidades de la estrategia de comunicaciones.</t>
  </si>
  <si>
    <t xml:space="preserve">Se adelantarán todo los procedimientos necesarios para la formalización de la alianza para el segundo trimestre de año. </t>
  </si>
  <si>
    <t>( XX ) Formulación: 21-ene-2021</t>
  </si>
  <si>
    <t>Nombre: Natalia Moreno Salamanca</t>
  </si>
  <si>
    <t>Nombre:  Diana María Parra Romero</t>
  </si>
  <si>
    <t xml:space="preserve">Cargo: Lideresa Técnica - Implementación Sistema Distrital de Cuidado </t>
  </si>
  <si>
    <t>Cargo: Subsecretaria Políticas de Igualdad</t>
  </si>
  <si>
    <r>
      <rPr>
        <b/>
        <sz val="11"/>
        <rFont val="Times New Roman"/>
        <family val="1"/>
      </rPr>
      <t>PRIMER TRIMESTRE:</t>
    </r>
    <r>
      <rPr>
        <sz val="11"/>
        <rFont val="Times New Roman"/>
        <family val="1"/>
      </rPr>
      <t xml:space="preserve"> Durante el primer trimestre desde el proceso de gestión administrativa, se conformó el equipo de trabajo para el apoyo a este proceso y se proyectaron los cronogramas de trabajo para la vigencia.</t>
    </r>
  </si>
  <si>
    <r>
      <rPr>
        <b/>
        <sz val="11"/>
        <rFont val="Times New Roman"/>
        <family val="1"/>
      </rPr>
      <t>PRIMER TRIMESTRE</t>
    </r>
    <r>
      <rPr>
        <sz val="11"/>
        <rFont val="Times New Roman"/>
        <family val="1"/>
      </rPr>
      <t>: Durante el primer trimestre se realizaron los informes correspondientes al cierre de la vigencia 2020, el informe de respuesta a la solicitud de Control interno en la materia y la solicitud de información para realizar el informe trimestral de seguimiento con corte a 31 de marzo de 2021, correspondiente al seguimiento de las actividades del primer trimestre, con corte a 31 de 2021.</t>
    </r>
  </si>
  <si>
    <r>
      <rPr>
        <b/>
        <sz val="11"/>
        <rFont val="Times New Roman"/>
        <family val="1"/>
      </rPr>
      <t>PRIMER TRIMESTRE:</t>
    </r>
    <r>
      <rPr>
        <sz val="11"/>
        <rFont val="Times New Roman"/>
        <family val="1"/>
      </rPr>
      <t xml:space="preserve">  Durante el primer trimestre la DGAF en conjunto con la OAP se encuentra generando mejoras a la herramienta que permita optimizar los recursos ofrecidas por la misma y se encuentra en ajuste de los reportes que sirvan para el control y toma de decisiones.  Dentro de las mejoras que se  buscan  lograr con la herramienta está el lograr sistematizar el proceso de depreciación y amortización de los bienes de la entidad.</t>
    </r>
  </si>
  <si>
    <r>
      <rPr>
        <b/>
        <sz val="11"/>
        <rFont val="Times New Roman"/>
        <family val="1"/>
      </rPr>
      <t>PRIMER TRIMESTRE:</t>
    </r>
    <r>
      <rPr>
        <sz val="11"/>
        <rFont val="Times New Roman"/>
        <family val="1"/>
      </rPr>
      <t xml:space="preserve"> Durante el primer trimestre se realizaron las tomas físicas de inventarios del Nivel Central, Casa de todas, las CIOM y CID de Rafel Uribe Uribe, Kennedy, Tunjuelito y Puente Aranda. Realizando la verificación de los bienes contra la base de inventarios, y trasladando los bienes que no cumplen con las condiciones para su servicio al depósito para revisar y emitir conceptos técnicos.</t>
    </r>
  </si>
  <si>
    <t>En el primer trimestre de 2021, se respondieron 96 peticiones, en especial  peticiones de Concejales y congresitas, entes de control y solicitud de información de particulares.</t>
  </si>
  <si>
    <t>ninguno</t>
  </si>
  <si>
    <t>En el primer trimestre del año, se dio concepto a 19 proyectos de acuerdo, 2 proyectos de ley y 1 proyecto de decreto .</t>
  </si>
  <si>
    <t>En el primer trimestre, no  se recibieron demandas contra la entidad. Sin embargo se realiza seguimiento a los  procesos de la jurisdicción  administrativa en los que la Sdmujer actúa como sujeto procesal. Asimismo se  respondieron y tramitaron 13 Acciones de Tutela  de las cuales en su gran mayoria fue por vinculación a la SDMujer  por temas realacionados con mujeres y no necesariamente con las funciones de la entidad.</t>
  </si>
  <si>
    <t>En el primer trimestre no se allegaron procesos disciplianrios en segunda instancia por ende no se profirieron decisiones en segunda instancia de los proceso disciplinarios que adelanta la entidad.</t>
  </si>
  <si>
    <t>Se respondieron  las 16 solicitudes por control político referentes a proposiciones del Concejo de Bogotá remitidas a la entidad.</t>
  </si>
  <si>
    <t xml:space="preserve">En el primer trimestre la Oficina Asesora Jurídica asistió a un total de 21  Comités, de la siguiente manera: 13 Comites ordinarios virtuales realizados por la plataforma teams y 8 Comites extraordinarios virtuales consistentes en analizar casos a traves de la herramienta simisional. En total se estudiaron y presentaron 37 casos en el primer trimestre.  </t>
  </si>
  <si>
    <t xml:space="preserve">En el primer trimestre se realizaron 6 sesiones ordinarias del Comité de Conciliación, conforme a las 2 sesiones planeadas por mes. </t>
  </si>
  <si>
    <t>Se realizó la aprobación del PETI por el comité institucional de gestión y desempeño.
Se realizó un diagnóstico de Gobierno Digital frente a temas de FURAG y se generó un plan de acción para dar cumplimiento a las directrices.
Se establecieron las mesas de trabajo de Gobierno Digital con los enlaces del comité MIPG.</t>
  </si>
  <si>
    <t>Se realizó la aprobación por el comité institucional de gestión y desempeño, del Plan de Seguridad de la Información y el Plan de Tratamiento de Riesgos.
Se realizó seguimiento a las acciones de mejora de la Polótica de Seguridad Digital en el comité institucional de gestión y desempeño.
Se elaboró y presentó el documento de Indicadores de Seguridad al comité institucional de gestión y desempeño.</t>
  </si>
  <si>
    <t xml:space="preserve">Al cierre del primer trimestre las licencias requeridas para la operación de la entidad se encuentran adquiridas e instaladas (licencias de Oracle, Microsoft, firmas digitales adobe Sign, Vmware, Simplivity y Adobre Cretaive Cloud). y se se adelantó elaboración de estudios previos, estudio de mercado, solicitud de CDP y solicitud de contratación del proceso de suscripciones y licencias de Microsoft, con el fin de realizar renovaciones, con base en las necesidades de la entidad. </t>
  </si>
  <si>
    <t xml:space="preserve">• Se realizaron los ajustes requeridos para la entrega del aplicativo FUID. • Se realizaron los ajustes solicitados para la puesta en producción del sistema ICOPS. • Se construyó el micrositio FURAG, para facilitar la consolidación de la información que se reportará. • Entrega de nuevo Portal de la entidad Adicionalmente, se atendieron los 43 requerimientos
recibidos relacionados con soporte y se realizaron las capacitaciones en el uso del aplicativo ICOPS, a las supervisoras, apoyos a la supervisión, contratistas, profesionales de Financiera y Corporativa (36 horas). Se brindó capacitación en la implementación de firmas digitales (3 horas)
</t>
  </si>
  <si>
    <t>En el primer trimestre se recibieron 1.152 requerimientos de soporte tecnológico a través del aplicativo mesa de ayuda de los cuales a corte 25 de marzo se han atendido 1.133 los 19 restantes se atienden a principio
de mes debido a su complejidad, los requerimientos mas solicitados son creación de usuarios de correo, simisional y Orfeo debido a los ingresos de contratistas y personal en el primer trimestre en la entidad</t>
  </si>
  <si>
    <t>Para el primer trimestre del 2021, no se tenía programada la realización de mantenimientos. Se adelantaron los estudios, previos, estudios de
mercado, solicitud de CDP y solicitud de contratación de los mantenimientos del airea acondicionado y de las UPS</t>
  </si>
  <si>
    <t>• Se atendieron los 17 requerimientos recibidos relacionados con soporte a la página Web, los cuales corresponden a actualización de contenido y
de funcionalidades.
 • Se realizaron 5 ajustes requeridos para la entrega del aplicativo FUID.
 • Se realizaron 3 ajustes requeridos para el sistema de inventarios.
• Se atendieron los 49 requerimientos recibidos relacionados con soporte y ajustes solicitados para la puesta en producción del sistema ICOPS.
• Se realizó la preparación y entrega de servidores en los que se instalará el sistema de información LIMAY
Se realizó la preparación y entrega de los servidores en los que se implementará el nuevo portal de la Entidad.</t>
  </si>
  <si>
    <t>Se atendieron los requerimientos recibidos relacionados con:
• Sistema de Información ICOPS
• Micrositio FURAG
• Página WEB
• Formulario Único de Inventario Documental
• Aplicativo de Votaciones para consejo consultivo de mujeres y equidad
de gènero.</t>
  </si>
  <si>
    <r>
      <t xml:space="preserve">Desarrollar procesos de información y sensibilización </t>
    </r>
    <r>
      <rPr>
        <b/>
        <sz val="10"/>
        <rFont val="Arial"/>
        <family val="2"/>
      </rPr>
      <t>en derechos</t>
    </r>
    <r>
      <rPr>
        <sz val="10"/>
        <rFont val="Arial"/>
        <family val="2"/>
      </rPr>
      <t xml:space="preserve"> en el marco de la Política Pública de Mujeres y Equidad de Género. </t>
    </r>
  </si>
  <si>
    <r>
      <t>Brindar 7509</t>
    </r>
    <r>
      <rPr>
        <sz val="10"/>
        <color indexed="10"/>
        <rFont val="Arial"/>
        <family val="2"/>
      </rPr>
      <t xml:space="preserve"> </t>
    </r>
    <r>
      <rPr>
        <sz val="10"/>
        <rFont val="Arial"/>
        <family val="2"/>
      </rPr>
      <t>orientaciones y acompañamientos psicosociales a  a través del modelo de operación CIOM</t>
    </r>
  </si>
  <si>
    <r>
      <t>implementar la estrategia de abordaje territorial</t>
    </r>
    <r>
      <rPr>
        <i/>
        <sz val="10"/>
        <rFont val="Arial"/>
        <family val="2"/>
      </rPr>
      <t xml:space="preserve"> Contigo en tu barrio </t>
    </r>
  </si>
  <si>
    <t>María Fernanda Jaramillo Jiménez</t>
  </si>
  <si>
    <t>(__x_)Seguimiento:</t>
  </si>
  <si>
    <t>Profesional Universitario grado 15 Dirección de Territorialización de Derechos y Participación</t>
  </si>
  <si>
    <t>PROMOCIÓN DEL ACCESO A LA JUSTICIA PARA MUJERES</t>
  </si>
  <si>
    <t>Sensibilizaciones de género, justicia y derecho de las mujeres</t>
  </si>
  <si>
    <t xml:space="preserve">(__) Formulación: 
</t>
  </si>
  <si>
    <t>(X)Seguimiento: 
12-04-2021</t>
  </si>
  <si>
    <r>
      <t xml:space="preserve">Cargo: </t>
    </r>
    <r>
      <rPr>
        <sz val="10"/>
        <rFont val="Times New Roman"/>
        <family val="1"/>
      </rPr>
      <t xml:space="preserve">Responsable del proceso </t>
    </r>
  </si>
  <si>
    <t xml:space="preserve">(N° jornadas  ejecutadas / N° jornada programadas) </t>
  </si>
  <si>
    <t xml:space="preserve">(___) Formulación: </t>
  </si>
  <si>
    <t>Nombre: Diana Gómez Rojas</t>
  </si>
  <si>
    <t>(_X_)Seguimiento:</t>
  </si>
  <si>
    <t>Cargo: Contratista</t>
  </si>
  <si>
    <t>Informe  trimestral de fortalecimiento de liderazgos para  participación y la representación política en Bogotá a través de bancadas de mujeres de las JAL.</t>
  </si>
  <si>
    <t xml:space="preserve">Convocar y brindar asistencia técnica a la Mesa Multipartidaria de género en el Distrito Capital </t>
  </si>
  <si>
    <t xml:space="preserve">No. de documento de asistencia técnica a la Mesa Multipartidaria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</si>
</sst>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5" x14ac:knownFonts="1">
    <font>
      <sz val="11"/>
      <color theme="1"/>
      <name val="Calibri"/>
      <family val="2"/>
      <scheme val="minor"/>
    </font>
    <font>
      <sz val="11"/>
      <color theme="1"/>
      <name val="Calibri"/>
      <family val="2"/>
      <scheme val="minor"/>
    </font>
    <font>
      <b/>
      <sz val="12"/>
      <color theme="1"/>
      <name val="Times New Roman"/>
      <family val="1"/>
    </font>
    <font>
      <b/>
      <sz val="11"/>
      <color theme="1"/>
      <name val="Times New Roman"/>
      <family val="1"/>
    </font>
    <font>
      <b/>
      <sz val="11"/>
      <name val="Times New Roman"/>
      <family val="1"/>
    </font>
    <font>
      <sz val="10"/>
      <name val="Arial"/>
      <family val="2"/>
    </font>
    <font>
      <b/>
      <sz val="9"/>
      <color indexed="8"/>
      <name val="Tahoma"/>
      <family val="2"/>
    </font>
    <font>
      <sz val="9"/>
      <color indexed="8"/>
      <name val="Tahoma"/>
      <family val="2"/>
    </font>
    <font>
      <sz val="11"/>
      <color theme="1"/>
      <name val="Times New Roman"/>
      <family val="1"/>
    </font>
    <font>
      <sz val="11"/>
      <name val="Times New Roman"/>
      <family val="1"/>
    </font>
    <font>
      <sz val="11"/>
      <color indexed="8"/>
      <name val="Times New Roman"/>
      <family val="1"/>
    </font>
    <font>
      <b/>
      <u/>
      <sz val="11"/>
      <name val="Times New Roman"/>
      <family val="1"/>
    </font>
    <font>
      <sz val="11"/>
      <color indexed="10"/>
      <name val="Times New Roman"/>
      <family val="1"/>
    </font>
    <font>
      <sz val="12"/>
      <color theme="1"/>
      <name val="Times New Roman"/>
      <family val="1"/>
    </font>
    <font>
      <b/>
      <sz val="12"/>
      <name val="Times New Roman"/>
      <family val="1"/>
    </font>
    <font>
      <sz val="12"/>
      <name val="Times New Roman"/>
      <family val="1"/>
    </font>
    <font>
      <sz val="11"/>
      <color rgb="FFFF0000"/>
      <name val="Times New Roman"/>
      <family val="1"/>
    </font>
    <font>
      <sz val="12"/>
      <color rgb="FFFF0000"/>
      <name val="Times New Roman"/>
      <family val="1"/>
    </font>
    <font>
      <sz val="12"/>
      <color indexed="10"/>
      <name val="Times New Roman"/>
      <family val="1"/>
    </font>
    <font>
      <strike/>
      <sz val="11"/>
      <name val="Times New Roman"/>
      <family val="1"/>
    </font>
    <font>
      <sz val="12"/>
      <color indexed="8"/>
      <name val="Times New Roman"/>
      <family val="1"/>
    </font>
    <font>
      <sz val="9"/>
      <name val="Arial"/>
      <family val="2"/>
    </font>
    <font>
      <b/>
      <sz val="9"/>
      <name val="Arial"/>
      <family val="2"/>
    </font>
    <font>
      <sz val="9"/>
      <color theme="1"/>
      <name val="Arial"/>
      <family val="2"/>
    </font>
    <font>
      <b/>
      <sz val="9"/>
      <color rgb="FFFF0000"/>
      <name val="Arial"/>
      <family val="2"/>
    </font>
    <font>
      <sz val="10"/>
      <color theme="1"/>
      <name val="Arial"/>
      <family val="2"/>
    </font>
    <font>
      <sz val="10"/>
      <name val="Times New Roman"/>
      <family val="1"/>
    </font>
    <font>
      <sz val="10"/>
      <color theme="1"/>
      <name val="Times New Roman"/>
      <family val="1"/>
    </font>
    <font>
      <b/>
      <sz val="10"/>
      <color indexed="8"/>
      <name val="Times New Roman"/>
      <family val="1"/>
    </font>
    <font>
      <sz val="10"/>
      <color indexed="8"/>
      <name val="Times New Roman"/>
      <family val="1"/>
    </font>
    <font>
      <b/>
      <sz val="8"/>
      <color theme="1"/>
      <name val="Times New Roman"/>
      <family val="1"/>
    </font>
    <font>
      <b/>
      <sz val="10"/>
      <name val="Times New Roman"/>
      <family val="1"/>
    </font>
    <font>
      <sz val="11"/>
      <name val="Arial Narrow"/>
      <family val="2"/>
    </font>
    <font>
      <b/>
      <sz val="11"/>
      <name val="Arial Narrow"/>
      <family val="2"/>
    </font>
    <font>
      <b/>
      <sz val="10"/>
      <color indexed="10"/>
      <name val="Times New Roman"/>
      <family val="1"/>
    </font>
    <font>
      <sz val="10"/>
      <color indexed="10"/>
      <name val="Times New Roman"/>
      <family val="1"/>
    </font>
    <font>
      <sz val="10"/>
      <color rgb="FF000000"/>
      <name val="Times New Roman"/>
      <family val="1"/>
    </font>
    <font>
      <sz val="10"/>
      <color rgb="FFFF0000"/>
      <name val="Arial Narrow"/>
      <family val="2"/>
    </font>
    <font>
      <b/>
      <sz val="10"/>
      <color theme="1"/>
      <name val="Times New Roman"/>
      <family val="1"/>
    </font>
    <font>
      <b/>
      <sz val="9"/>
      <color rgb="FF000000"/>
      <name val="Tahoma"/>
      <family val="2"/>
    </font>
    <font>
      <sz val="9"/>
      <color rgb="FF000000"/>
      <name val="Tahoma"/>
      <family val="2"/>
    </font>
    <font>
      <sz val="8"/>
      <name val="Arial"/>
      <family val="2"/>
    </font>
    <font>
      <sz val="8"/>
      <color theme="1"/>
      <name val="Arial"/>
      <family val="2"/>
    </font>
    <font>
      <sz val="10"/>
      <color indexed="19"/>
      <name val="Times New Roman"/>
      <family val="1"/>
    </font>
    <font>
      <sz val="10"/>
      <color indexed="62"/>
      <name val="Times New Roman"/>
      <family val="1"/>
    </font>
    <font>
      <sz val="9"/>
      <name val="Times New Roman"/>
      <family val="1"/>
    </font>
    <font>
      <sz val="9"/>
      <color rgb="FF000000"/>
      <name val="Times New Roman"/>
      <family val="1"/>
    </font>
    <font>
      <sz val="9"/>
      <color theme="1"/>
      <name val="Times New Roman"/>
      <family val="1"/>
    </font>
    <font>
      <b/>
      <sz val="10"/>
      <name val="Arial"/>
      <family val="2"/>
    </font>
    <font>
      <sz val="10"/>
      <color indexed="10"/>
      <name val="Arial"/>
      <family val="2"/>
    </font>
    <font>
      <sz val="11"/>
      <name val="Calibri"/>
      <family val="2"/>
    </font>
    <font>
      <i/>
      <sz val="10"/>
      <name val="Arial"/>
      <family val="2"/>
    </font>
    <font>
      <sz val="10"/>
      <color rgb="FFFF0000"/>
      <name val="Arial"/>
      <family val="2"/>
    </font>
    <font>
      <b/>
      <sz val="10"/>
      <color theme="1"/>
      <name val="Arial"/>
      <family val="2"/>
    </font>
    <font>
      <sz val="10"/>
      <name val="Arial Narrow"/>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rgb="FF000000"/>
      </patternFill>
    </fill>
    <fill>
      <patternFill patternType="solid">
        <fgColor theme="2" tint="-9.9978637043366805E-2"/>
        <bgColor indexed="64"/>
      </patternFill>
    </fill>
    <fill>
      <patternFill patternType="solid">
        <fgColor theme="2" tint="-9.9978637043366805E-2"/>
        <bgColor rgb="FF000000"/>
      </patternFill>
    </fill>
  </fills>
  <borders count="46">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651">
    <xf numFmtId="0" fontId="0" fillId="0" borderId="0" xfId="0"/>
    <xf numFmtId="0" fontId="8" fillId="0" borderId="0" xfId="0" applyFont="1" applyAlignment="1">
      <alignment vertical="center"/>
    </xf>
    <xf numFmtId="0" fontId="8" fillId="0" borderId="0" xfId="0" applyFont="1" applyFill="1" applyAlignment="1">
      <alignment vertical="center"/>
    </xf>
    <xf numFmtId="0" fontId="8" fillId="0" borderId="0" xfId="0" applyFont="1"/>
    <xf numFmtId="0" fontId="8" fillId="2" borderId="0" xfId="0" applyFont="1" applyFill="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3" fillId="2" borderId="12" xfId="0" applyFont="1" applyFill="1" applyBorder="1" applyAlignment="1">
      <alignment vertical="center"/>
    </xf>
    <xf numFmtId="0" fontId="4" fillId="3" borderId="16"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8" fillId="0" borderId="6" xfId="0" applyNumberFormat="1" applyFont="1" applyFill="1" applyBorder="1" applyAlignment="1">
      <alignment horizontal="center" vertical="center"/>
    </xf>
    <xf numFmtId="9" fontId="9" fillId="0" borderId="6" xfId="2"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9" fontId="9" fillId="0" borderId="19" xfId="2" applyFont="1" applyFill="1" applyBorder="1" applyAlignment="1">
      <alignment horizontal="center" vertical="center" wrapText="1"/>
    </xf>
    <xf numFmtId="0" fontId="10" fillId="0" borderId="19" xfId="0" applyFont="1" applyFill="1" applyBorder="1" applyAlignment="1">
      <alignment horizontal="center" vertical="center" wrapText="1"/>
    </xf>
    <xf numFmtId="0" fontId="9" fillId="0" borderId="6" xfId="0" applyFont="1" applyBorder="1" applyAlignment="1">
      <alignment horizontal="center" vertical="center" wrapText="1"/>
    </xf>
    <xf numFmtId="0" fontId="8" fillId="0" borderId="6" xfId="0" applyFont="1" applyBorder="1" applyAlignment="1">
      <alignment vertical="center"/>
    </xf>
    <xf numFmtId="0" fontId="4" fillId="0" borderId="6" xfId="0" applyFont="1" applyBorder="1" applyAlignment="1">
      <alignment vertical="center" wrapText="1"/>
    </xf>
    <xf numFmtId="0" fontId="4" fillId="2" borderId="22" xfId="3" applyFont="1" applyFill="1" applyBorder="1" applyAlignment="1">
      <alignment vertical="center" wrapText="1"/>
    </xf>
    <xf numFmtId="0" fontId="4" fillId="2" borderId="23" xfId="3" applyFont="1" applyFill="1" applyBorder="1" applyAlignment="1">
      <alignment vertical="center" wrapText="1"/>
    </xf>
    <xf numFmtId="0" fontId="8" fillId="4" borderId="0" xfId="0" applyFont="1" applyFill="1" applyAlignment="1">
      <alignment vertical="center"/>
    </xf>
    <xf numFmtId="0" fontId="8" fillId="0" borderId="6" xfId="0" applyFont="1" applyFill="1" applyBorder="1" applyAlignment="1">
      <alignment horizontal="left" vertical="center" wrapText="1"/>
    </xf>
    <xf numFmtId="0" fontId="8" fillId="0" borderId="0" xfId="0" applyFont="1" applyFill="1"/>
    <xf numFmtId="0" fontId="4" fillId="0" borderId="16" xfId="0" applyFont="1" applyBorder="1" applyAlignment="1">
      <alignment horizontal="center" vertical="center" wrapText="1"/>
    </xf>
    <xf numFmtId="0" fontId="4" fillId="4" borderId="6" xfId="0" applyFont="1" applyFill="1" applyBorder="1" applyAlignment="1">
      <alignment horizontal="center" vertical="center" wrapText="1"/>
    </xf>
    <xf numFmtId="0" fontId="9" fillId="0" borderId="19" xfId="0" applyFont="1" applyBorder="1" applyAlignment="1">
      <alignment horizontal="left" vertical="center" wrapText="1"/>
    </xf>
    <xf numFmtId="0" fontId="9" fillId="0" borderId="19" xfId="0" applyFont="1" applyBorder="1" applyAlignment="1">
      <alignment horizontal="center" vertical="center" wrapText="1"/>
    </xf>
    <xf numFmtId="0" fontId="8" fillId="0" borderId="19" xfId="0" applyFont="1" applyBorder="1" applyAlignment="1">
      <alignment horizontal="left" vertical="center" wrapText="1"/>
    </xf>
    <xf numFmtId="9" fontId="9" fillId="0" borderId="19"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19" xfId="0" applyFont="1" applyBorder="1" applyAlignment="1">
      <alignment horizontal="center" vertical="center" wrapText="1"/>
    </xf>
    <xf numFmtId="0" fontId="4" fillId="0" borderId="6" xfId="0" applyFont="1" applyFill="1" applyBorder="1" applyAlignment="1">
      <alignment vertical="center" wrapText="1"/>
    </xf>
    <xf numFmtId="0" fontId="4" fillId="0" borderId="22" xfId="3" applyFont="1" applyFill="1" applyBorder="1" applyAlignment="1">
      <alignment vertical="center" wrapText="1"/>
    </xf>
    <xf numFmtId="0" fontId="4" fillId="0" borderId="23" xfId="3" applyFont="1" applyFill="1" applyBorder="1" applyAlignment="1">
      <alignment vertical="center" wrapText="1"/>
    </xf>
    <xf numFmtId="0" fontId="4" fillId="0" borderId="24" xfId="3" applyFont="1" applyFill="1" applyBorder="1" applyAlignment="1">
      <alignment vertical="center" wrapText="1"/>
    </xf>
    <xf numFmtId="0" fontId="9" fillId="2" borderId="6" xfId="0" applyFont="1" applyFill="1" applyBorder="1" applyAlignment="1">
      <alignment horizontal="center" vertical="center" wrapText="1"/>
    </xf>
    <xf numFmtId="9" fontId="8" fillId="0" borderId="6" xfId="0" applyNumberFormat="1" applyFont="1" applyBorder="1" applyAlignment="1">
      <alignment horizontal="center" vertical="center"/>
    </xf>
    <xf numFmtId="0" fontId="8" fillId="0" borderId="6" xfId="0" applyFont="1" applyBorder="1" applyAlignment="1">
      <alignment horizontal="center" vertical="center" wrapText="1"/>
    </xf>
    <xf numFmtId="0" fontId="9" fillId="0" borderId="29"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0" borderId="6" xfId="0" applyFont="1" applyBorder="1" applyAlignment="1">
      <alignment vertical="center" wrapText="1"/>
    </xf>
    <xf numFmtId="9" fontId="9" fillId="0" borderId="6" xfId="2" applyFont="1" applyBorder="1" applyAlignment="1">
      <alignment horizontal="center" vertical="center" wrapText="1"/>
    </xf>
    <xf numFmtId="0" fontId="9" fillId="0" borderId="6" xfId="0" applyFont="1" applyBorder="1" applyAlignment="1">
      <alignment vertical="center" wrapText="1"/>
    </xf>
    <xf numFmtId="0" fontId="9" fillId="0" borderId="2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3" fillId="0" borderId="0" xfId="0" applyFont="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vertical="center" wrapText="1"/>
    </xf>
    <xf numFmtId="0" fontId="2" fillId="2" borderId="12" xfId="0" applyFont="1" applyFill="1" applyBorder="1" applyAlignment="1">
      <alignment vertical="center"/>
    </xf>
    <xf numFmtId="0" fontId="14" fillId="2" borderId="0" xfId="0" applyFont="1" applyFill="1" applyAlignment="1">
      <alignment horizontal="center" vertical="center" wrapText="1"/>
    </xf>
    <xf numFmtId="9" fontId="15" fillId="0" borderId="6" xfId="2" applyFont="1" applyFill="1" applyBorder="1" applyAlignment="1">
      <alignment horizontal="center" vertical="center" wrapText="1"/>
    </xf>
    <xf numFmtId="0" fontId="13" fillId="2" borderId="0" xfId="0" applyFont="1" applyFill="1" applyAlignment="1">
      <alignment vertical="center"/>
    </xf>
    <xf numFmtId="0" fontId="9" fillId="0" borderId="6" xfId="0" applyFont="1" applyFill="1" applyBorder="1" applyAlignment="1">
      <alignment horizontal="center" vertical="center" wrapText="1"/>
    </xf>
    <xf numFmtId="1" fontId="9" fillId="0" borderId="6" xfId="0" applyNumberFormat="1" applyFont="1" applyBorder="1" applyAlignment="1">
      <alignment horizontal="center" vertical="center" wrapText="1"/>
    </xf>
    <xf numFmtId="9" fontId="9" fillId="0" borderId="27"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justify" vertical="center" wrapText="1"/>
    </xf>
    <xf numFmtId="9" fontId="8" fillId="0" borderId="6" xfId="0" applyNumberFormat="1" applyFont="1" applyBorder="1" applyAlignment="1">
      <alignment horizontal="center" vertical="center" wrapText="1"/>
    </xf>
    <xf numFmtId="0" fontId="16" fillId="0" borderId="0" xfId="0" applyFont="1" applyAlignment="1">
      <alignment vertical="center" wrapText="1"/>
    </xf>
    <xf numFmtId="0" fontId="14" fillId="3" borderId="16"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0" borderId="6" xfId="0" applyFont="1" applyBorder="1" applyAlignment="1">
      <alignment horizontal="center" vertical="center" wrapText="1"/>
    </xf>
    <xf numFmtId="9" fontId="15" fillId="0" borderId="6" xfId="0" applyNumberFormat="1" applyFont="1" applyBorder="1" applyAlignment="1">
      <alignment horizontal="center" vertical="center" wrapText="1"/>
    </xf>
    <xf numFmtId="0" fontId="13" fillId="0" borderId="6" xfId="0" applyFont="1" applyBorder="1" applyAlignment="1">
      <alignment vertical="center"/>
    </xf>
    <xf numFmtId="0" fontId="14" fillId="0" borderId="6" xfId="0" applyFont="1" applyBorder="1" applyAlignment="1">
      <alignment vertical="center" wrapText="1"/>
    </xf>
    <xf numFmtId="0" fontId="14" fillId="2" borderId="22" xfId="3" applyFont="1" applyFill="1" applyBorder="1" applyAlignment="1">
      <alignment vertical="center" wrapText="1"/>
    </xf>
    <xf numFmtId="0" fontId="14" fillId="2" borderId="23" xfId="3" applyFont="1" applyFill="1" applyBorder="1" applyAlignment="1">
      <alignment vertical="center" wrapText="1"/>
    </xf>
    <xf numFmtId="0" fontId="13" fillId="0" borderId="0" xfId="0" applyFont="1"/>
    <xf numFmtId="0" fontId="14" fillId="0" borderId="0" xfId="0" applyFont="1" applyAlignment="1">
      <alignment horizontal="center" vertical="center" wrapText="1"/>
    </xf>
    <xf numFmtId="0" fontId="14" fillId="0" borderId="23" xfId="3" applyFont="1" applyBorder="1" applyAlignment="1">
      <alignment vertical="center" wrapText="1"/>
    </xf>
    <xf numFmtId="0" fontId="15" fillId="0" borderId="0" xfId="0" applyFont="1" applyAlignment="1">
      <alignment vertical="center"/>
    </xf>
    <xf numFmtId="10" fontId="8" fillId="0" borderId="0" xfId="0" applyNumberFormat="1" applyFont="1" applyAlignment="1">
      <alignment vertical="center"/>
    </xf>
    <xf numFmtId="0" fontId="8" fillId="0" borderId="24" xfId="0" applyFont="1" applyBorder="1" applyAlignment="1">
      <alignment horizontal="center" vertical="center" wrapText="1"/>
    </xf>
    <xf numFmtId="9" fontId="9" fillId="2" borderId="6" xfId="2"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10" fontId="16" fillId="0" borderId="0" xfId="0" applyNumberFormat="1" applyFont="1" applyAlignment="1">
      <alignment vertical="center" wrapText="1"/>
    </xf>
    <xf numFmtId="0" fontId="9" fillId="0" borderId="0" xfId="0" applyFont="1" applyAlignment="1">
      <alignment horizontal="center" vertical="center" wrapText="1"/>
    </xf>
    <xf numFmtId="9" fontId="9" fillId="0" borderId="6" xfId="0" applyNumberFormat="1" applyFont="1" applyBorder="1" applyAlignment="1">
      <alignment horizontal="center" vertical="center"/>
    </xf>
    <xf numFmtId="0" fontId="8" fillId="0" borderId="6" xfId="0" applyFont="1" applyBorder="1" applyAlignment="1">
      <alignment horizontal="justify" vertical="center" wrapText="1"/>
    </xf>
    <xf numFmtId="9" fontId="8"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9" fontId="8" fillId="2" borderId="22" xfId="2" applyFont="1" applyFill="1" applyBorder="1" applyAlignment="1">
      <alignment horizontal="center" vertical="center" wrapText="1"/>
    </xf>
    <xf numFmtId="10" fontId="16" fillId="0" borderId="0" xfId="0" applyNumberFormat="1" applyFont="1" applyAlignment="1">
      <alignment vertical="center"/>
    </xf>
    <xf numFmtId="0" fontId="8" fillId="2" borderId="6" xfId="4" applyFont="1" applyFill="1" applyBorder="1" applyAlignment="1">
      <alignment horizontal="center" vertical="center" wrapText="1"/>
    </xf>
    <xf numFmtId="0" fontId="8" fillId="0" borderId="6" xfId="0" applyFont="1" applyBorder="1" applyAlignment="1">
      <alignment horizontal="left" vertical="center" wrapText="1"/>
    </xf>
    <xf numFmtId="9" fontId="8" fillId="0" borderId="22" xfId="2" applyFont="1" applyBorder="1" applyAlignment="1">
      <alignment horizontal="center" vertical="center" wrapText="1"/>
    </xf>
    <xf numFmtId="49" fontId="9" fillId="0" borderId="6" xfId="3" applyNumberFormat="1" applyFont="1" applyBorder="1" applyAlignment="1">
      <alignment horizontal="center" vertical="center" wrapText="1"/>
    </xf>
    <xf numFmtId="0" fontId="9" fillId="0" borderId="6" xfId="3" applyFont="1" applyBorder="1" applyAlignment="1">
      <alignment horizontal="left" vertical="center" wrapText="1"/>
    </xf>
    <xf numFmtId="0" fontId="9" fillId="0" borderId="6" xfId="3" applyFont="1" applyBorder="1" applyAlignment="1">
      <alignment horizontal="center" vertical="center" wrapText="1"/>
    </xf>
    <xf numFmtId="0" fontId="8" fillId="0" borderId="6" xfId="4" applyFont="1" applyBorder="1" applyAlignment="1">
      <alignment horizontal="center" vertical="center" wrapText="1"/>
    </xf>
    <xf numFmtId="0" fontId="8" fillId="0" borderId="0" xfId="0" applyFont="1" applyAlignment="1">
      <alignment horizontal="center" vertical="center" wrapText="1"/>
    </xf>
    <xf numFmtId="0" fontId="16" fillId="0" borderId="0" xfId="0" applyFont="1" applyAlignment="1">
      <alignment horizontal="justify" vertical="top" wrapText="1"/>
    </xf>
    <xf numFmtId="0" fontId="9" fillId="2" borderId="6" xfId="0" applyFont="1" applyFill="1" applyBorder="1" applyAlignment="1">
      <alignment vertical="center" wrapText="1"/>
    </xf>
    <xf numFmtId="9" fontId="8" fillId="2" borderId="6" xfId="0" applyNumberFormat="1" applyFont="1" applyFill="1" applyBorder="1" applyAlignment="1">
      <alignment horizontal="center" vertical="center"/>
    </xf>
    <xf numFmtId="1" fontId="9" fillId="0" borderId="6" xfId="0" applyNumberFormat="1" applyFont="1" applyBorder="1" applyAlignment="1">
      <alignment horizontal="center" vertical="center"/>
    </xf>
    <xf numFmtId="0" fontId="15" fillId="0" borderId="6" xfId="0" applyFont="1" applyBorder="1" applyAlignment="1">
      <alignment horizontal="center" vertical="center" wrapText="1"/>
    </xf>
    <xf numFmtId="9" fontId="13" fillId="0" borderId="6" xfId="0" applyNumberFormat="1" applyFont="1" applyBorder="1" applyAlignment="1">
      <alignment horizontal="center" vertical="center"/>
    </xf>
    <xf numFmtId="0" fontId="14" fillId="3" borderId="23" xfId="0" applyFont="1" applyFill="1" applyBorder="1" applyAlignment="1">
      <alignment horizontal="center" vertical="center" wrapText="1"/>
    </xf>
    <xf numFmtId="0" fontId="4" fillId="2" borderId="0" xfId="0" applyFont="1" applyFill="1" applyAlignment="1">
      <alignment horizontal="center" wrapText="1"/>
    </xf>
    <xf numFmtId="0" fontId="14" fillId="3" borderId="6"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6" xfId="0" applyFont="1" applyBorder="1" applyAlignment="1">
      <alignment horizontal="center" vertical="center" wrapText="1"/>
    </xf>
    <xf numFmtId="0" fontId="8" fillId="2" borderId="6" xfId="0" applyFont="1" applyFill="1" applyBorder="1" applyAlignment="1">
      <alignment vertical="center" wrapText="1"/>
    </xf>
    <xf numFmtId="41" fontId="8" fillId="0" borderId="6" xfId="1" applyFont="1" applyBorder="1" applyAlignment="1">
      <alignment horizontal="center" vertical="center"/>
    </xf>
    <xf numFmtId="1" fontId="8" fillId="0" borderId="6" xfId="0" applyNumberFormat="1" applyFont="1" applyBorder="1" applyAlignment="1">
      <alignment horizontal="center" vertical="center"/>
    </xf>
    <xf numFmtId="0" fontId="15" fillId="2" borderId="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8" fillId="0" borderId="29" xfId="0" applyFont="1" applyBorder="1" applyAlignment="1">
      <alignment horizontal="center" vertical="center" wrapText="1"/>
    </xf>
    <xf numFmtId="9" fontId="9" fillId="0" borderId="30"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1" fontId="8" fillId="0" borderId="6" xfId="2" applyNumberFormat="1" applyFont="1" applyBorder="1" applyAlignment="1">
      <alignment horizontal="center" vertical="center"/>
    </xf>
    <xf numFmtId="0" fontId="9" fillId="0" borderId="22" xfId="0" applyFont="1" applyFill="1" applyBorder="1" applyAlignment="1">
      <alignment horizontal="center" vertical="center" wrapText="1"/>
    </xf>
    <xf numFmtId="0" fontId="4" fillId="0" borderId="22" xfId="3" applyFont="1" applyFill="1" applyBorder="1" applyAlignment="1">
      <alignment vertical="center"/>
    </xf>
    <xf numFmtId="0" fontId="8" fillId="0" borderId="6" xfId="0" applyFont="1" applyBorder="1" applyAlignment="1">
      <alignment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wrapText="1"/>
    </xf>
    <xf numFmtId="9" fontId="15" fillId="0" borderId="6" xfId="0"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15" fillId="0" borderId="6" xfId="0" applyFont="1" applyBorder="1" applyAlignment="1">
      <alignment horizontal="center" vertical="center" wrapText="1"/>
    </xf>
    <xf numFmtId="0" fontId="8"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23" fillId="0" borderId="6" xfId="0" applyFont="1" applyBorder="1" applyAlignment="1">
      <alignment vertical="center"/>
    </xf>
    <xf numFmtId="0" fontId="24" fillId="0" borderId="6" xfId="0" applyFont="1" applyBorder="1" applyAlignment="1">
      <alignment horizontal="center" vertical="center" wrapText="1"/>
    </xf>
    <xf numFmtId="0" fontId="21" fillId="0" borderId="6" xfId="0" applyFont="1" applyBorder="1" applyAlignment="1">
      <alignment horizontal="left" vertical="center" wrapText="1"/>
    </xf>
    <xf numFmtId="9" fontId="26" fillId="0" borderId="28" xfId="0" applyNumberFormat="1" applyFont="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7" fillId="0" borderId="6" xfId="0" applyFont="1" applyBorder="1" applyAlignment="1">
      <alignment vertical="center" wrapText="1"/>
    </xf>
    <xf numFmtId="0" fontId="27" fillId="0" borderId="6" xfId="0" applyFont="1" applyBorder="1" applyAlignment="1">
      <alignment vertical="center"/>
    </xf>
    <xf numFmtId="9" fontId="26" fillId="0" borderId="24"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0" fontId="0" fillId="0" borderId="0" xfId="0" applyAlignment="1">
      <alignment vertical="center"/>
    </xf>
    <xf numFmtId="0" fontId="30" fillId="2" borderId="4" xfId="0" applyFont="1" applyFill="1" applyBorder="1" applyAlignment="1">
      <alignment vertical="center"/>
    </xf>
    <xf numFmtId="0" fontId="30" fillId="2" borderId="8" xfId="0" applyFont="1" applyFill="1" applyBorder="1" applyAlignment="1">
      <alignment vertical="center"/>
    </xf>
    <xf numFmtId="0" fontId="30" fillId="2" borderId="8" xfId="0" applyFont="1" applyFill="1" applyBorder="1" applyAlignment="1">
      <alignment vertical="center" wrapText="1"/>
    </xf>
    <xf numFmtId="0" fontId="30" fillId="2" borderId="12" xfId="0" applyFont="1" applyFill="1" applyBorder="1" applyAlignment="1">
      <alignment vertical="center"/>
    </xf>
    <xf numFmtId="0" fontId="27" fillId="0" borderId="0" xfId="0" applyFont="1" applyAlignment="1">
      <alignment horizontal="center" vertical="center"/>
    </xf>
    <xf numFmtId="0" fontId="31" fillId="2" borderId="0" xfId="0" applyFont="1" applyFill="1" applyAlignment="1">
      <alignment horizontal="center" vertical="center" wrapText="1"/>
    </xf>
    <xf numFmtId="0" fontId="31" fillId="3" borderId="29"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6" xfId="0" applyFont="1" applyBorder="1" applyAlignment="1">
      <alignment horizontal="left" vertical="center" wrapText="1"/>
    </xf>
    <xf numFmtId="0" fontId="26" fillId="0" borderId="19" xfId="0" applyFont="1" applyBorder="1" applyAlignment="1">
      <alignment horizontal="left" vertical="center" wrapText="1"/>
    </xf>
    <xf numFmtId="0" fontId="26" fillId="0" borderId="19" xfId="0" applyFont="1" applyBorder="1" applyAlignment="1">
      <alignment horizontal="left" vertical="top" wrapText="1"/>
    </xf>
    <xf numFmtId="9" fontId="26" fillId="0" borderId="6" xfId="2" applyFont="1" applyBorder="1" applyAlignment="1">
      <alignment horizontal="center" vertical="center" wrapText="1"/>
    </xf>
    <xf numFmtId="0" fontId="26" fillId="0" borderId="6" xfId="0" applyFont="1" applyBorder="1" applyAlignment="1">
      <alignment vertical="center" wrapText="1"/>
    </xf>
    <xf numFmtId="0" fontId="26" fillId="0" borderId="6" xfId="0" applyFont="1" applyBorder="1" applyAlignment="1">
      <alignment vertical="top" wrapText="1"/>
    </xf>
    <xf numFmtId="0" fontId="27" fillId="0" borderId="6" xfId="0" applyFont="1" applyBorder="1" applyAlignment="1">
      <alignment vertical="top" wrapText="1"/>
    </xf>
    <xf numFmtId="0" fontId="26" fillId="0" borderId="6" xfId="0" applyFont="1" applyBorder="1" applyAlignment="1">
      <alignment horizontal="left" vertical="top" wrapText="1"/>
    </xf>
    <xf numFmtId="0" fontId="26" fillId="2" borderId="19"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6" xfId="0" applyFont="1" applyFill="1" applyBorder="1" applyAlignment="1">
      <alignment horizontal="justify" vertical="center" wrapText="1"/>
    </xf>
    <xf numFmtId="0" fontId="26" fillId="2" borderId="6" xfId="0" applyFont="1" applyFill="1" applyBorder="1" applyAlignment="1">
      <alignment horizontal="center" vertical="center" wrapText="1"/>
    </xf>
    <xf numFmtId="0" fontId="8" fillId="0" borderId="6" xfId="0" applyFont="1" applyBorder="1" applyAlignment="1">
      <alignment horizontal="center" vertical="center"/>
    </xf>
    <xf numFmtId="9" fontId="32" fillId="0" borderId="6" xfId="0" applyNumberFormat="1" applyFont="1" applyBorder="1" applyAlignment="1">
      <alignment horizontal="center" vertical="center" wrapText="1"/>
    </xf>
    <xf numFmtId="0" fontId="32" fillId="0" borderId="6" xfId="0" applyFont="1" applyBorder="1" applyAlignment="1">
      <alignment horizontal="center" vertical="center" wrapText="1"/>
    </xf>
    <xf numFmtId="0" fontId="32" fillId="0" borderId="6" xfId="0" applyFont="1" applyBorder="1" applyAlignment="1">
      <alignment horizontal="left" vertical="center" wrapText="1"/>
    </xf>
    <xf numFmtId="0" fontId="32" fillId="0" borderId="6" xfId="0" applyFont="1" applyBorder="1" applyAlignment="1">
      <alignment vertical="center"/>
    </xf>
    <xf numFmtId="9" fontId="15" fillId="0" borderId="6" xfId="2" applyFont="1" applyBorder="1" applyAlignment="1">
      <alignment horizontal="center" vertical="center" wrapText="1"/>
    </xf>
    <xf numFmtId="0" fontId="15" fillId="0" borderId="6" xfId="0" applyFont="1" applyBorder="1" applyAlignment="1">
      <alignment horizontal="justify" vertical="center" wrapText="1"/>
    </xf>
    <xf numFmtId="0" fontId="15" fillId="0" borderId="6" xfId="0" applyFont="1" applyBorder="1" applyAlignment="1">
      <alignment horizontal="justify" vertical="top" wrapText="1"/>
    </xf>
    <xf numFmtId="0" fontId="9" fillId="0" borderId="6" xfId="0" applyFont="1" applyBorder="1" applyAlignment="1">
      <alignment horizontal="left" vertical="top" wrapText="1"/>
    </xf>
    <xf numFmtId="9" fontId="26" fillId="0" borderId="6" xfId="2" applyFont="1" applyFill="1" applyBorder="1" applyAlignment="1">
      <alignment horizontal="center" vertical="center" wrapText="1"/>
    </xf>
    <xf numFmtId="0" fontId="26" fillId="0" borderId="6" xfId="0" applyFont="1" applyBorder="1" applyAlignment="1">
      <alignment horizontal="justify" vertical="center" wrapText="1"/>
    </xf>
    <xf numFmtId="0" fontId="26" fillId="2" borderId="19" xfId="0" applyFont="1" applyFill="1" applyBorder="1" applyAlignment="1">
      <alignment horizontal="justify" vertical="center" wrapText="1"/>
    </xf>
    <xf numFmtId="0" fontId="26" fillId="2" borderId="44" xfId="0" applyFont="1" applyFill="1" applyBorder="1" applyAlignment="1">
      <alignment horizontal="justify" vertical="center" wrapText="1"/>
    </xf>
    <xf numFmtId="9" fontId="26" fillId="2" borderId="6" xfId="0" applyNumberFormat="1" applyFont="1" applyFill="1" applyBorder="1" applyAlignment="1">
      <alignment horizontal="center" vertical="center" wrapText="1"/>
    </xf>
    <xf numFmtId="0" fontId="27" fillId="2" borderId="6" xfId="0" applyFont="1" applyFill="1" applyBorder="1" applyAlignment="1">
      <alignment vertical="center"/>
    </xf>
    <xf numFmtId="0" fontId="26" fillId="2" borderId="24" xfId="0" applyFont="1" applyFill="1" applyBorder="1" applyAlignment="1">
      <alignment horizontal="center" vertical="center" wrapText="1"/>
    </xf>
    <xf numFmtId="0" fontId="27" fillId="2" borderId="24" xfId="0" applyFont="1" applyFill="1" applyBorder="1" applyAlignment="1">
      <alignment vertical="center" wrapText="1"/>
    </xf>
    <xf numFmtId="0" fontId="26" fillId="2" borderId="24" xfId="0" applyFont="1" applyFill="1" applyBorder="1" applyAlignment="1">
      <alignment vertical="center" wrapText="1"/>
    </xf>
    <xf numFmtId="0" fontId="0" fillId="0" borderId="0" xfId="0" applyAlignment="1">
      <alignment horizontal="center" vertical="center"/>
    </xf>
    <xf numFmtId="0" fontId="31" fillId="0" borderId="16" xfId="0" applyFont="1" applyBorder="1" applyAlignment="1">
      <alignment horizontal="center" vertical="center" wrapText="1"/>
    </xf>
    <xf numFmtId="0" fontId="31" fillId="2" borderId="0" xfId="0" applyFont="1" applyFill="1" applyAlignment="1">
      <alignment horizontal="left" vertical="center" wrapText="1"/>
    </xf>
    <xf numFmtId="0" fontId="27" fillId="0" borderId="0" xfId="0" applyFont="1" applyAlignment="1">
      <alignment vertical="center"/>
    </xf>
    <xf numFmtId="0" fontId="26" fillId="0" borderId="29" xfId="0" applyFont="1" applyBorder="1" applyAlignment="1">
      <alignment horizontal="center" vertical="center" wrapText="1"/>
    </xf>
    <xf numFmtId="0" fontId="37" fillId="0" borderId="0" xfId="0" applyFont="1" applyAlignment="1">
      <alignment vertical="center"/>
    </xf>
    <xf numFmtId="9" fontId="0" fillId="0" borderId="0" xfId="0" applyNumberFormat="1" applyAlignment="1">
      <alignment vertical="center"/>
    </xf>
    <xf numFmtId="0" fontId="26" fillId="0" borderId="24" xfId="0" applyFont="1" applyBorder="1" applyAlignment="1">
      <alignment horizontal="center" vertical="center" wrapText="1"/>
    </xf>
    <xf numFmtId="0" fontId="26" fillId="5" borderId="24" xfId="0" applyFont="1" applyFill="1" applyBorder="1" applyAlignment="1">
      <alignment horizontal="center" vertical="center" wrapText="1"/>
    </xf>
    <xf numFmtId="0" fontId="27" fillId="2" borderId="24" xfId="0" applyFont="1" applyFill="1" applyBorder="1" applyAlignment="1">
      <alignment horizontal="center" vertical="center" wrapText="1"/>
    </xf>
    <xf numFmtId="9" fontId="27" fillId="2" borderId="24" xfId="0" applyNumberFormat="1" applyFont="1" applyFill="1" applyBorder="1" applyAlignment="1">
      <alignment horizontal="center" vertical="center" wrapText="1"/>
    </xf>
    <xf numFmtId="0" fontId="26" fillId="0" borderId="19" xfId="0" applyFont="1" applyBorder="1" applyAlignment="1">
      <alignment horizontal="center" vertical="center" wrapText="1"/>
    </xf>
    <xf numFmtId="9" fontId="26" fillId="2" borderId="24" xfId="0" applyNumberFormat="1" applyFont="1" applyFill="1" applyBorder="1" applyAlignment="1">
      <alignment horizontal="center" vertical="center" wrapText="1"/>
    </xf>
    <xf numFmtId="0" fontId="31" fillId="0" borderId="6" xfId="0" applyFont="1" applyBorder="1" applyAlignment="1">
      <alignment vertical="center" wrapText="1"/>
    </xf>
    <xf numFmtId="0" fontId="31" fillId="2" borderId="22" xfId="3" applyFont="1" applyFill="1" applyBorder="1" applyAlignment="1">
      <alignment vertical="center" wrapText="1"/>
    </xf>
    <xf numFmtId="0" fontId="31" fillId="2" borderId="23" xfId="3" applyFont="1" applyFill="1" applyBorder="1" applyAlignment="1">
      <alignment vertical="center" wrapText="1"/>
    </xf>
    <xf numFmtId="0" fontId="31" fillId="2" borderId="6" xfId="0" applyFont="1" applyFill="1" applyBorder="1" applyAlignment="1">
      <alignment vertical="center" wrapText="1"/>
    </xf>
    <xf numFmtId="0" fontId="0" fillId="0" borderId="0" xfId="0" applyAlignment="1">
      <alignment horizontal="left" vertical="center"/>
    </xf>
    <xf numFmtId="0" fontId="0" fillId="6" borderId="0" xfId="0" applyFill="1" applyAlignment="1">
      <alignment vertical="center"/>
    </xf>
    <xf numFmtId="0" fontId="31" fillId="6" borderId="6"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23" xfId="0" applyFont="1" applyFill="1" applyBorder="1" applyAlignment="1">
      <alignment horizontal="center" vertical="center" wrapText="1"/>
    </xf>
    <xf numFmtId="0" fontId="31" fillId="7" borderId="23" xfId="0" applyFont="1" applyFill="1" applyBorder="1" applyAlignment="1">
      <alignment horizontal="center" vertical="center" wrapText="1"/>
    </xf>
    <xf numFmtId="0" fontId="31" fillId="6" borderId="6" xfId="0" applyFont="1" applyFill="1" applyBorder="1" applyAlignment="1">
      <alignment vertical="center" wrapText="1"/>
    </xf>
    <xf numFmtId="0" fontId="31" fillId="6" borderId="22" xfId="3" applyFont="1" applyFill="1" applyBorder="1" applyAlignment="1">
      <alignment vertical="center" wrapText="1"/>
    </xf>
    <xf numFmtId="0" fontId="31" fillId="6" borderId="23" xfId="3" applyFont="1" applyFill="1" applyBorder="1" applyAlignment="1">
      <alignment vertical="center" wrapText="1"/>
    </xf>
    <xf numFmtId="0" fontId="26" fillId="2" borderId="6" xfId="0" applyFont="1" applyFill="1" applyBorder="1" applyAlignment="1">
      <alignment vertical="center" wrapText="1"/>
    </xf>
    <xf numFmtId="0" fontId="36" fillId="0" borderId="6" xfId="0" applyFont="1" applyBorder="1" applyAlignment="1">
      <alignment vertical="center" wrapText="1"/>
    </xf>
    <xf numFmtId="0" fontId="36" fillId="2" borderId="6" xfId="0" applyFont="1" applyFill="1" applyBorder="1" applyAlignment="1">
      <alignment vertical="top" wrapText="1"/>
    </xf>
    <xf numFmtId="0" fontId="36" fillId="2" borderId="24" xfId="0" applyFont="1" applyFill="1" applyBorder="1" applyAlignment="1">
      <alignment vertical="top" wrapText="1"/>
    </xf>
    <xf numFmtId="0" fontId="37" fillId="0" borderId="0" xfId="0" applyFont="1" applyAlignment="1">
      <alignment vertical="center" wrapText="1"/>
    </xf>
    <xf numFmtId="9" fontId="0" fillId="0" borderId="0" xfId="2" applyFont="1" applyAlignment="1">
      <alignment vertical="center"/>
    </xf>
    <xf numFmtId="9" fontId="0" fillId="0" borderId="0" xfId="0" applyNumberFormat="1"/>
    <xf numFmtId="0" fontId="8" fillId="0" borderId="6" xfId="0" applyFont="1" applyBorder="1" applyAlignment="1">
      <alignment horizontal="left" vertical="top" wrapText="1"/>
    </xf>
    <xf numFmtId="0" fontId="5" fillId="0" borderId="19" xfId="0" applyFont="1" applyBorder="1" applyAlignment="1">
      <alignment horizontal="center" vertical="center" wrapText="1"/>
    </xf>
    <xf numFmtId="0" fontId="41" fillId="0" borderId="19" xfId="0" applyFont="1" applyBorder="1" applyAlignment="1">
      <alignment horizontal="center" vertical="center" wrapText="1"/>
    </xf>
    <xf numFmtId="0" fontId="42" fillId="0" borderId="19" xfId="0" applyFont="1" applyBorder="1" applyAlignment="1">
      <alignment horizontal="center" vertical="center" wrapText="1"/>
    </xf>
    <xf numFmtId="0" fontId="41" fillId="0" borderId="6" xfId="0" applyFont="1" applyBorder="1" applyAlignment="1">
      <alignment horizontal="center" vertical="center" wrapText="1"/>
    </xf>
    <xf numFmtId="0" fontId="42" fillId="0" borderId="6" xfId="0" applyFont="1" applyBorder="1" applyAlignment="1">
      <alignment horizontal="center" vertical="center" wrapText="1"/>
    </xf>
    <xf numFmtId="0" fontId="25" fillId="0" borderId="6" xfId="0" applyFont="1" applyBorder="1" applyAlignment="1">
      <alignment vertical="center"/>
    </xf>
    <xf numFmtId="9" fontId="5" fillId="0" borderId="6" xfId="0" applyNumberFormat="1" applyFont="1" applyBorder="1" applyAlignment="1">
      <alignment horizontal="center" vertical="center" wrapText="1"/>
    </xf>
    <xf numFmtId="9" fontId="31" fillId="0" borderId="6" xfId="0" applyNumberFormat="1" applyFont="1" applyBorder="1" applyAlignment="1">
      <alignment horizontal="center" vertical="center" wrapText="1"/>
    </xf>
    <xf numFmtId="0" fontId="35" fillId="2" borderId="6" xfId="0" applyFont="1" applyFill="1" applyBorder="1" applyAlignment="1">
      <alignment horizontal="left" vertical="center" wrapText="1"/>
    </xf>
    <xf numFmtId="0" fontId="38" fillId="2" borderId="4" xfId="0" applyFont="1" applyFill="1" applyBorder="1" applyAlignment="1">
      <alignment vertical="center"/>
    </xf>
    <xf numFmtId="0" fontId="38" fillId="2" borderId="8" xfId="0" applyFont="1" applyFill="1" applyBorder="1" applyAlignment="1">
      <alignment vertical="center"/>
    </xf>
    <xf numFmtId="0" fontId="38" fillId="2" borderId="8" xfId="0" applyFont="1" applyFill="1" applyBorder="1" applyAlignment="1">
      <alignment vertical="center" wrapText="1"/>
    </xf>
    <xf numFmtId="0" fontId="38" fillId="2" borderId="12" xfId="0" applyFont="1" applyFill="1" applyBorder="1" applyAlignment="1">
      <alignment vertical="center"/>
    </xf>
    <xf numFmtId="0" fontId="31" fillId="3" borderId="16"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1" fillId="2" borderId="4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26" fillId="0" borderId="6" xfId="0" applyFont="1" applyBorder="1" applyAlignment="1">
      <alignment horizontal="center" vertical="center" wrapText="1"/>
    </xf>
    <xf numFmtId="9" fontId="31" fillId="2" borderId="6" xfId="0" applyNumberFormat="1" applyFont="1" applyFill="1" applyBorder="1" applyAlignment="1">
      <alignment horizontal="center" vertical="center" wrapText="1"/>
    </xf>
    <xf numFmtId="9" fontId="26" fillId="2" borderId="6" xfId="2" applyFont="1" applyFill="1" applyBorder="1" applyAlignment="1">
      <alignment horizontal="center" vertical="center" wrapText="1"/>
    </xf>
    <xf numFmtId="1" fontId="26" fillId="2" borderId="6" xfId="2" applyNumberFormat="1" applyFont="1" applyFill="1" applyBorder="1" applyAlignment="1">
      <alignment horizontal="center" vertical="center" wrapText="1"/>
    </xf>
    <xf numFmtId="1" fontId="31" fillId="2" borderId="6" xfId="2" applyNumberFormat="1" applyFont="1" applyFill="1" applyBorder="1" applyAlignment="1">
      <alignment horizontal="center" vertical="center" wrapText="1"/>
    </xf>
    <xf numFmtId="9" fontId="31" fillId="2" borderId="6" xfId="2" applyFont="1" applyFill="1" applyBorder="1" applyAlignment="1">
      <alignment horizontal="center" vertical="center" wrapText="1"/>
    </xf>
    <xf numFmtId="0" fontId="27" fillId="2" borderId="6" xfId="0" applyFont="1" applyFill="1" applyBorder="1" applyAlignment="1">
      <alignment vertical="center" wrapText="1"/>
    </xf>
    <xf numFmtId="0" fontId="31" fillId="0" borderId="6" xfId="0" applyFont="1" applyBorder="1" applyAlignment="1">
      <alignment horizontal="center" vertical="center" wrapText="1"/>
    </xf>
    <xf numFmtId="0" fontId="31" fillId="3" borderId="23"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0" borderId="19" xfId="0" applyFont="1" applyBorder="1" applyAlignment="1">
      <alignment vertical="center" wrapText="1"/>
    </xf>
    <xf numFmtId="0" fontId="31" fillId="2" borderId="27" xfId="3" applyFont="1" applyFill="1" applyBorder="1" applyAlignment="1">
      <alignment vertical="center" wrapText="1"/>
    </xf>
    <xf numFmtId="0" fontId="31" fillId="2" borderId="32" xfId="3" applyFont="1" applyFill="1" applyBorder="1" applyAlignment="1">
      <alignment vertical="center" wrapText="1"/>
    </xf>
    <xf numFmtId="0" fontId="27" fillId="0" borderId="0" xfId="0" applyFont="1"/>
    <xf numFmtId="0" fontId="27" fillId="2" borderId="0" xfId="0" applyFont="1" applyFill="1" applyAlignment="1">
      <alignment vertical="center"/>
    </xf>
    <xf numFmtId="9" fontId="45" fillId="2" borderId="6" xfId="2" applyFont="1" applyFill="1" applyBorder="1" applyAlignment="1">
      <alignment horizontal="center" vertical="center" wrapText="1"/>
    </xf>
    <xf numFmtId="0" fontId="45" fillId="0" borderId="6" xfId="0" applyFont="1" applyBorder="1" applyAlignment="1">
      <alignment horizontal="center" vertical="center" wrapText="1"/>
    </xf>
    <xf numFmtId="0" fontId="45" fillId="0" borderId="6" xfId="0" applyFont="1" applyBorder="1" applyAlignment="1">
      <alignment vertical="top" wrapText="1"/>
    </xf>
    <xf numFmtId="0" fontId="45" fillId="0" borderId="6" xfId="0" applyFont="1" applyBorder="1" applyAlignment="1">
      <alignment horizontal="left" vertical="top" wrapText="1"/>
    </xf>
    <xf numFmtId="9" fontId="45" fillId="0" borderId="6" xfId="0" applyNumberFormat="1" applyFont="1" applyBorder="1" applyAlignment="1">
      <alignment horizontal="center" vertical="center" wrapText="1"/>
    </xf>
    <xf numFmtId="0" fontId="46" fillId="0" borderId="6" xfId="0" applyFont="1" applyBorder="1" applyAlignment="1">
      <alignment horizontal="left" vertical="center" wrapText="1"/>
    </xf>
    <xf numFmtId="0" fontId="47" fillId="0" borderId="0" xfId="0" applyFont="1" applyAlignment="1">
      <alignment vertical="center" wrapText="1"/>
    </xf>
    <xf numFmtId="164" fontId="45" fillId="0" borderId="6" xfId="0" applyNumberFormat="1" applyFont="1" applyBorder="1" applyAlignment="1">
      <alignment horizontal="center" vertical="center" wrapText="1"/>
    </xf>
    <xf numFmtId="0" fontId="45" fillId="0" borderId="6" xfId="0" applyFont="1" applyBorder="1" applyAlignment="1">
      <alignment horizontal="lef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0" borderId="22" xfId="3" applyFont="1" applyBorder="1" applyAlignment="1">
      <alignment horizontal="left" vertical="center"/>
    </xf>
    <xf numFmtId="0" fontId="4" fillId="0" borderId="23" xfId="3" applyFont="1" applyBorder="1" applyAlignment="1">
      <alignment horizontal="left" vertical="center"/>
    </xf>
    <xf numFmtId="0" fontId="4" fillId="0" borderId="24" xfId="3" applyFont="1" applyBorder="1" applyAlignment="1">
      <alignment horizontal="left" vertical="center"/>
    </xf>
    <xf numFmtId="0" fontId="4" fillId="3" borderId="6" xfId="3" applyFont="1" applyFill="1" applyBorder="1" applyAlignment="1">
      <alignment horizontal="center" vertical="center" wrapText="1"/>
    </xf>
    <xf numFmtId="0" fontId="4" fillId="2" borderId="6" xfId="3" applyFont="1" applyFill="1" applyBorder="1" applyAlignment="1">
      <alignment horizontal="left" vertical="center" wrapText="1"/>
    </xf>
    <xf numFmtId="15" fontId="4" fillId="3" borderId="6" xfId="0" applyNumberFormat="1" applyFont="1" applyFill="1" applyBorder="1" applyAlignment="1">
      <alignment horizontal="center" vertical="center" wrapText="1"/>
    </xf>
    <xf numFmtId="0" fontId="4" fillId="2" borderId="22" xfId="3" applyFont="1" applyFill="1" applyBorder="1" applyAlignment="1">
      <alignment horizontal="left" vertical="center" wrapText="1"/>
    </xf>
    <xf numFmtId="0" fontId="4" fillId="2" borderId="23" xfId="3" applyFont="1" applyFill="1" applyBorder="1" applyAlignment="1">
      <alignment horizontal="left" vertical="center" wrapText="1"/>
    </xf>
    <xf numFmtId="0" fontId="4" fillId="2" borderId="24" xfId="3" applyFont="1" applyFill="1" applyBorder="1" applyAlignment="1">
      <alignment horizontal="left" vertical="center" wrapText="1"/>
    </xf>
    <xf numFmtId="0" fontId="9" fillId="0" borderId="6" xfId="0" applyFont="1" applyBorder="1" applyAlignment="1">
      <alignment horizontal="center" vertical="center" wrapText="1"/>
    </xf>
    <xf numFmtId="0" fontId="3" fillId="3" borderId="20" xfId="3" applyFont="1" applyFill="1" applyBorder="1" applyAlignment="1">
      <alignment horizontal="center" vertical="center" wrapText="1"/>
    </xf>
    <xf numFmtId="0" fontId="3" fillId="3" borderId="21" xfId="3" applyFont="1" applyFill="1" applyBorder="1" applyAlignment="1">
      <alignment horizontal="center" vertical="center" wrapText="1"/>
    </xf>
    <xf numFmtId="0" fontId="3" fillId="3" borderId="25" xfId="3" applyFont="1" applyFill="1" applyBorder="1" applyAlignment="1">
      <alignment horizontal="center" vertical="center" wrapText="1"/>
    </xf>
    <xf numFmtId="0" fontId="3" fillId="3" borderId="26"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9" xfId="0" applyFont="1" applyBorder="1" applyAlignment="1">
      <alignment horizontal="center" vertical="center" wrapText="1"/>
    </xf>
    <xf numFmtId="0" fontId="4" fillId="3" borderId="6" xfId="3" applyFont="1" applyFill="1" applyBorder="1" applyAlignment="1">
      <alignment horizontal="center" vertical="center"/>
    </xf>
    <xf numFmtId="0" fontId="4" fillId="4"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20" xfId="3" applyFont="1" applyFill="1" applyBorder="1" applyAlignment="1">
      <alignment horizontal="center" vertical="center" wrapText="1"/>
    </xf>
    <xf numFmtId="0" fontId="3" fillId="0" borderId="21"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3" fillId="0"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4" fillId="0" borderId="6" xfId="3" applyFont="1" applyFill="1" applyBorder="1" applyAlignment="1">
      <alignment horizontal="center" vertical="center"/>
    </xf>
    <xf numFmtId="0" fontId="4" fillId="0" borderId="22" xfId="3" applyFont="1" applyFill="1" applyBorder="1" applyAlignment="1">
      <alignment horizontal="left" vertical="center"/>
    </xf>
    <xf numFmtId="0" fontId="4" fillId="0" borderId="23" xfId="3" applyFont="1" applyFill="1" applyBorder="1" applyAlignment="1">
      <alignment horizontal="left" vertical="center"/>
    </xf>
    <xf numFmtId="0" fontId="4" fillId="0" borderId="24" xfId="3" applyFont="1" applyFill="1" applyBorder="1" applyAlignment="1">
      <alignment horizontal="left" vertical="center"/>
    </xf>
    <xf numFmtId="0" fontId="4" fillId="0" borderId="6" xfId="3" applyFont="1" applyFill="1" applyBorder="1" applyAlignment="1">
      <alignment horizontal="center" vertical="center" wrapText="1"/>
    </xf>
    <xf numFmtId="0" fontId="4" fillId="0" borderId="6" xfId="3" applyFont="1" applyFill="1" applyBorder="1" applyAlignment="1">
      <alignment horizontal="left" vertical="center" wrapText="1"/>
    </xf>
    <xf numFmtId="0" fontId="4" fillId="0" borderId="23" xfId="3" applyFont="1" applyFill="1" applyBorder="1" applyAlignment="1">
      <alignment horizontal="left" vertical="center" wrapText="1"/>
    </xf>
    <xf numFmtId="15" fontId="4" fillId="4" borderId="6" xfId="0" applyNumberFormat="1" applyFont="1" applyFill="1" applyBorder="1" applyAlignment="1">
      <alignment horizontal="center" vertical="center" wrapText="1"/>
    </xf>
    <xf numFmtId="0" fontId="4" fillId="0" borderId="22" xfId="3" applyFont="1" applyFill="1" applyBorder="1" applyAlignment="1">
      <alignment horizontal="left" vertical="center" wrapText="1"/>
    </xf>
    <xf numFmtId="0" fontId="4" fillId="0" borderId="24" xfId="3" applyFont="1" applyFill="1" applyBorder="1" applyAlignment="1">
      <alignment horizontal="left" vertical="center" wrapText="1"/>
    </xf>
    <xf numFmtId="0" fontId="9" fillId="0" borderId="23" xfId="3" applyFont="1" applyFill="1" applyBorder="1" applyAlignment="1">
      <alignment horizontal="left" vertical="center" wrapText="1"/>
    </xf>
    <xf numFmtId="0" fontId="9" fillId="0" borderId="6" xfId="3" applyFont="1" applyFill="1" applyBorder="1" applyAlignment="1">
      <alignment horizontal="left"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36" xfId="0" applyFont="1" applyBorder="1" applyAlignment="1">
      <alignment horizontal="center" vertical="center"/>
    </xf>
    <xf numFmtId="0" fontId="4" fillId="4" borderId="2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9"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19" xfId="3" applyFont="1" applyFill="1" applyBorder="1" applyAlignment="1">
      <alignment horizontal="center" vertical="center"/>
    </xf>
    <xf numFmtId="0" fontId="9" fillId="0" borderId="22" xfId="3" applyFont="1" applyFill="1" applyBorder="1" applyAlignment="1">
      <alignment horizontal="left" vertical="center" wrapText="1"/>
    </xf>
    <xf numFmtId="0" fontId="9" fillId="0" borderId="24" xfId="3" applyFont="1" applyFill="1" applyBorder="1" applyAlignment="1">
      <alignment horizontal="left" vertical="center" wrapText="1"/>
    </xf>
    <xf numFmtId="0" fontId="4" fillId="0" borderId="20" xfId="3" applyFont="1" applyFill="1" applyBorder="1" applyAlignment="1">
      <alignment horizontal="center" vertical="center" wrapText="1"/>
    </xf>
    <xf numFmtId="0" fontId="4" fillId="0" borderId="31" xfId="3" applyFont="1" applyFill="1" applyBorder="1" applyAlignment="1">
      <alignment horizontal="center" vertical="center" wrapText="1"/>
    </xf>
    <xf numFmtId="0" fontId="4" fillId="0" borderId="21" xfId="3" applyFont="1" applyFill="1" applyBorder="1" applyAlignment="1">
      <alignment horizontal="center" vertical="center" wrapText="1"/>
    </xf>
    <xf numFmtId="0" fontId="4" fillId="0" borderId="25"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26"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28" xfId="3" applyFont="1" applyFill="1" applyBorder="1" applyAlignment="1">
      <alignment horizontal="center" vertical="center" wrapText="1"/>
    </xf>
    <xf numFmtId="15" fontId="4" fillId="4" borderId="22" xfId="0" applyNumberFormat="1" applyFont="1" applyFill="1" applyBorder="1" applyAlignment="1">
      <alignment horizontal="center" vertical="center" wrapText="1"/>
    </xf>
    <xf numFmtId="15" fontId="4" fillId="4" borderId="23" xfId="0" applyNumberFormat="1" applyFont="1" applyFill="1" applyBorder="1" applyAlignment="1">
      <alignment horizontal="center" vertical="center" wrapText="1"/>
    </xf>
    <xf numFmtId="15" fontId="4" fillId="4" borderId="24" xfId="0" applyNumberFormat="1"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3"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2" fillId="3" borderId="20" xfId="3" applyFont="1" applyFill="1" applyBorder="1" applyAlignment="1">
      <alignment horizontal="center" vertical="center" wrapText="1"/>
    </xf>
    <xf numFmtId="0" fontId="2" fillId="3" borderId="21" xfId="3" applyFont="1" applyFill="1" applyBorder="1" applyAlignment="1">
      <alignment horizontal="center" vertical="center" wrapText="1"/>
    </xf>
    <xf numFmtId="0" fontId="2" fillId="3" borderId="25" xfId="3" applyFont="1" applyFill="1" applyBorder="1" applyAlignment="1">
      <alignment horizontal="center" vertical="center" wrapText="1"/>
    </xf>
    <xf numFmtId="0" fontId="2" fillId="3" borderId="26" xfId="3" applyFont="1" applyFill="1" applyBorder="1" applyAlignment="1">
      <alignment horizontal="center" vertical="center" wrapText="1"/>
    </xf>
    <xf numFmtId="0" fontId="2" fillId="3" borderId="27" xfId="3" applyFont="1" applyFill="1" applyBorder="1" applyAlignment="1">
      <alignment horizontal="center" vertical="center" wrapText="1"/>
    </xf>
    <xf numFmtId="0" fontId="2" fillId="3" borderId="28" xfId="3" applyFont="1" applyFill="1" applyBorder="1" applyAlignment="1">
      <alignment horizontal="center" vertical="center" wrapText="1"/>
    </xf>
    <xf numFmtId="0" fontId="14" fillId="3" borderId="6" xfId="3" applyFont="1" applyFill="1" applyBorder="1" applyAlignment="1">
      <alignment horizontal="center" vertical="center"/>
    </xf>
    <xf numFmtId="0" fontId="14" fillId="0" borderId="22" xfId="3" applyFont="1" applyBorder="1" applyAlignment="1">
      <alignment horizontal="left" vertical="center"/>
    </xf>
    <xf numFmtId="0" fontId="14" fillId="0" borderId="23" xfId="3" applyFont="1" applyBorder="1" applyAlignment="1">
      <alignment horizontal="left" vertical="center"/>
    </xf>
    <xf numFmtId="0" fontId="14" fillId="0" borderId="24" xfId="3" applyFont="1" applyBorder="1" applyAlignment="1">
      <alignment horizontal="left" vertical="center"/>
    </xf>
    <xf numFmtId="0" fontId="14" fillId="3" borderId="6" xfId="3" applyFont="1" applyFill="1" applyBorder="1" applyAlignment="1">
      <alignment horizontal="center" vertical="center" wrapText="1"/>
    </xf>
    <xf numFmtId="0" fontId="14" fillId="2" borderId="6" xfId="3" applyFont="1" applyFill="1" applyBorder="1" applyAlignment="1">
      <alignment horizontal="left" vertical="center" wrapText="1"/>
    </xf>
    <xf numFmtId="0" fontId="15" fillId="2" borderId="23" xfId="3" applyFont="1" applyFill="1" applyBorder="1" applyAlignment="1">
      <alignment horizontal="center" vertical="center" wrapText="1"/>
    </xf>
    <xf numFmtId="0" fontId="15" fillId="2" borderId="24" xfId="3" applyFont="1" applyFill="1" applyBorder="1" applyAlignment="1">
      <alignment horizontal="center" vertical="center" wrapText="1"/>
    </xf>
    <xf numFmtId="15" fontId="14" fillId="3" borderId="6" xfId="0" applyNumberFormat="1" applyFont="1" applyFill="1" applyBorder="1" applyAlignment="1">
      <alignment horizontal="center" vertical="center" wrapText="1"/>
    </xf>
    <xf numFmtId="0" fontId="14" fillId="2" borderId="22" xfId="3" applyFont="1" applyFill="1" applyBorder="1" applyAlignment="1">
      <alignment horizontal="left" vertical="center" wrapText="1"/>
    </xf>
    <xf numFmtId="0" fontId="14" fillId="2" borderId="23" xfId="3" applyFont="1" applyFill="1" applyBorder="1" applyAlignment="1">
      <alignment horizontal="left" vertical="center" wrapText="1"/>
    </xf>
    <xf numFmtId="0" fontId="14" fillId="2" borderId="24" xfId="3"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29"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1" fillId="3" borderId="6" xfId="3" applyFont="1" applyFill="1" applyBorder="1" applyAlignment="1">
      <alignment horizontal="center" vertical="center" wrapText="1"/>
    </xf>
    <xf numFmtId="0" fontId="31" fillId="0" borderId="6" xfId="3" applyFont="1" applyBorder="1" applyAlignment="1">
      <alignment horizontal="left" vertical="center" wrapText="1"/>
    </xf>
    <xf numFmtId="0" fontId="31" fillId="2" borderId="6" xfId="3" applyFont="1" applyFill="1" applyBorder="1" applyAlignment="1">
      <alignment horizontal="left" vertical="center" wrapText="1"/>
    </xf>
    <xf numFmtId="0" fontId="4" fillId="2" borderId="23" xfId="3" applyFont="1" applyFill="1" applyBorder="1" applyAlignment="1">
      <alignment horizontal="center" vertical="center" wrapText="1"/>
    </xf>
    <xf numFmtId="0" fontId="31" fillId="6" borderId="22" xfId="3" applyFont="1" applyFill="1" applyBorder="1" applyAlignment="1">
      <alignment horizontal="left" vertical="center"/>
    </xf>
    <xf numFmtId="0" fontId="31" fillId="6" borderId="23" xfId="3" applyFont="1" applyFill="1" applyBorder="1" applyAlignment="1">
      <alignment horizontal="left" vertical="center"/>
    </xf>
    <xf numFmtId="0" fontId="31" fillId="6" borderId="24" xfId="3" applyFont="1" applyFill="1" applyBorder="1" applyAlignment="1">
      <alignment horizontal="left" vertical="center"/>
    </xf>
    <xf numFmtId="0" fontId="31" fillId="6" borderId="6" xfId="3" applyFont="1" applyFill="1" applyBorder="1" applyAlignment="1">
      <alignment horizontal="center" vertical="center" wrapText="1"/>
    </xf>
    <xf numFmtId="0" fontId="31" fillId="6" borderId="22" xfId="3" applyFont="1" applyFill="1" applyBorder="1" applyAlignment="1">
      <alignment horizontal="left" vertical="center" wrapText="1"/>
    </xf>
    <xf numFmtId="0" fontId="31" fillId="6" borderId="23" xfId="3" applyFont="1" applyFill="1" applyBorder="1" applyAlignment="1">
      <alignment horizontal="left" vertical="center" wrapText="1"/>
    </xf>
    <xf numFmtId="0" fontId="31" fillId="6" borderId="24" xfId="3" applyFont="1" applyFill="1" applyBorder="1" applyAlignment="1">
      <alignment horizontal="left" vertical="center" wrapText="1"/>
    </xf>
    <xf numFmtId="0" fontId="26" fillId="2" borderId="6" xfId="3" applyFont="1" applyFill="1" applyBorder="1" applyAlignment="1">
      <alignment horizontal="left" vertical="center" wrapText="1"/>
    </xf>
    <xf numFmtId="0" fontId="26" fillId="0" borderId="30"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9" xfId="0" applyFont="1" applyBorder="1" applyAlignment="1">
      <alignment horizontal="center" vertical="center" wrapText="1"/>
    </xf>
    <xf numFmtId="0" fontId="31" fillId="6" borderId="6" xfId="0" applyFont="1" applyFill="1" applyBorder="1" applyAlignment="1">
      <alignment horizontal="center" vertical="center" wrapText="1"/>
    </xf>
    <xf numFmtId="0" fontId="38" fillId="6" borderId="20" xfId="3" applyFont="1" applyFill="1" applyBorder="1" applyAlignment="1">
      <alignment horizontal="center" vertical="center" wrapText="1"/>
    </xf>
    <xf numFmtId="0" fontId="38" fillId="6" borderId="21" xfId="3" applyFont="1" applyFill="1" applyBorder="1" applyAlignment="1">
      <alignment horizontal="center" vertical="center" wrapText="1"/>
    </xf>
    <xf numFmtId="0" fontId="38" fillId="6" borderId="25" xfId="3" applyFont="1" applyFill="1" applyBorder="1" applyAlignment="1">
      <alignment horizontal="center" vertical="center" wrapText="1"/>
    </xf>
    <xf numFmtId="0" fontId="38" fillId="6" borderId="26" xfId="3" applyFont="1" applyFill="1" applyBorder="1" applyAlignment="1">
      <alignment horizontal="center" vertical="center" wrapText="1"/>
    </xf>
    <xf numFmtId="0" fontId="38" fillId="6" borderId="27" xfId="3" applyFont="1" applyFill="1" applyBorder="1" applyAlignment="1">
      <alignment horizontal="center" vertical="center" wrapText="1"/>
    </xf>
    <xf numFmtId="0" fontId="38" fillId="6" borderId="28" xfId="3" applyFont="1" applyFill="1" applyBorder="1" applyAlignment="1">
      <alignment horizontal="center" vertical="center" wrapText="1"/>
    </xf>
    <xf numFmtId="0" fontId="31" fillId="6" borderId="6" xfId="3" applyFont="1" applyFill="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8" xfId="0" applyFont="1" applyBorder="1" applyAlignment="1">
      <alignment horizontal="center" vertical="center" wrapText="1"/>
    </xf>
    <xf numFmtId="0" fontId="26" fillId="3" borderId="29" xfId="0" applyFont="1" applyFill="1" applyBorder="1" applyAlignment="1">
      <alignment horizontal="center" vertical="center" wrapText="1"/>
    </xf>
    <xf numFmtId="0" fontId="26" fillId="3" borderId="30" xfId="0" applyFont="1" applyFill="1" applyBorder="1" applyAlignment="1">
      <alignment horizontal="center" vertical="center" wrapText="1"/>
    </xf>
    <xf numFmtId="15" fontId="31" fillId="6" borderId="6" xfId="0" applyNumberFormat="1" applyFont="1" applyFill="1" applyBorder="1" applyAlignment="1">
      <alignment horizontal="center" vertical="center" wrapText="1"/>
    </xf>
    <xf numFmtId="0" fontId="31" fillId="2" borderId="22" xfId="3" applyFont="1" applyFill="1" applyBorder="1" applyAlignment="1">
      <alignment horizontal="left" vertical="center" wrapText="1"/>
    </xf>
    <xf numFmtId="0" fontId="31" fillId="2" borderId="23" xfId="3" applyFont="1" applyFill="1" applyBorder="1" applyAlignment="1">
      <alignment horizontal="left" vertical="center" wrapText="1"/>
    </xf>
    <xf numFmtId="0" fontId="31" fillId="2" borderId="24" xfId="3" applyFont="1" applyFill="1" applyBorder="1" applyAlignment="1">
      <alignment horizontal="left" vertical="center" wrapText="1"/>
    </xf>
    <xf numFmtId="0" fontId="26" fillId="3" borderId="19" xfId="0" applyFont="1" applyFill="1" applyBorder="1" applyAlignment="1">
      <alignment horizontal="center" vertical="center" wrapText="1"/>
    </xf>
    <xf numFmtId="0" fontId="31" fillId="6" borderId="6" xfId="0" applyFont="1" applyFill="1" applyBorder="1" applyAlignment="1">
      <alignment horizontal="left" vertical="center" wrapText="1"/>
    </xf>
    <xf numFmtId="0" fontId="31" fillId="0" borderId="22" xfId="3" applyFont="1" applyBorder="1" applyAlignment="1">
      <alignment horizontal="left" vertical="center"/>
    </xf>
    <xf numFmtId="0" fontId="31" fillId="0" borderId="23" xfId="3" applyFont="1" applyBorder="1" applyAlignment="1">
      <alignment horizontal="left" vertical="center"/>
    </xf>
    <xf numFmtId="0" fontId="31" fillId="0" borderId="24" xfId="3" applyFont="1" applyBorder="1" applyAlignment="1">
      <alignment horizontal="left" vertical="center"/>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9" xfId="0" applyFont="1" applyBorder="1" applyAlignment="1">
      <alignment horizontal="center" vertical="center" wrapText="1"/>
    </xf>
    <xf numFmtId="0" fontId="15" fillId="2" borderId="23" xfId="3" applyFont="1" applyFill="1" applyBorder="1" applyAlignment="1">
      <alignment horizontal="left" vertical="center" wrapText="1"/>
    </xf>
    <xf numFmtId="0" fontId="15" fillId="2" borderId="24" xfId="3" applyFont="1" applyFill="1" applyBorder="1" applyAlignment="1">
      <alignment horizontal="left" vertical="center" wrapText="1"/>
    </xf>
    <xf numFmtId="0" fontId="38" fillId="3" borderId="25" xfId="3" applyFont="1" applyFill="1" applyBorder="1" applyAlignment="1">
      <alignment horizontal="center" vertical="center" wrapText="1"/>
    </xf>
    <xf numFmtId="0" fontId="38" fillId="3" borderId="26" xfId="3" applyFont="1" applyFill="1" applyBorder="1" applyAlignment="1">
      <alignment horizontal="center" vertical="center" wrapText="1"/>
    </xf>
    <xf numFmtId="0" fontId="38" fillId="3" borderId="27" xfId="3" applyFont="1" applyFill="1" applyBorder="1" applyAlignment="1">
      <alignment horizontal="center" vertical="center" wrapText="1"/>
    </xf>
    <xf numFmtId="0" fontId="38" fillId="3" borderId="28" xfId="3" applyFont="1" applyFill="1" applyBorder="1" applyAlignment="1">
      <alignment horizontal="center" vertical="center" wrapText="1"/>
    </xf>
    <xf numFmtId="0" fontId="31" fillId="3" borderId="19" xfId="3" applyFont="1" applyFill="1" applyBorder="1" applyAlignment="1">
      <alignment horizontal="center" vertical="center"/>
    </xf>
    <xf numFmtId="0" fontId="31" fillId="3" borderId="6" xfId="3" applyFont="1" applyFill="1" applyBorder="1" applyAlignment="1">
      <alignment horizontal="center" vertical="center"/>
    </xf>
    <xf numFmtId="0" fontId="31" fillId="0" borderId="27" xfId="3" applyFont="1" applyBorder="1" applyAlignment="1">
      <alignment horizontal="left" vertical="center"/>
    </xf>
    <xf numFmtId="0" fontId="31" fillId="0" borderId="32" xfId="3" applyFont="1" applyBorder="1" applyAlignment="1">
      <alignment horizontal="left" vertical="center"/>
    </xf>
    <xf numFmtId="0" fontId="31" fillId="2" borderId="6" xfId="0" applyFont="1" applyFill="1" applyBorder="1" applyAlignment="1">
      <alignment horizontal="center" vertical="center" wrapText="1"/>
    </xf>
    <xf numFmtId="0" fontId="26"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31" fillId="2" borderId="2" xfId="0" applyFont="1" applyFill="1" applyBorder="1" applyAlignment="1">
      <alignment horizontal="center" vertical="center" wrapText="1"/>
    </xf>
    <xf numFmtId="0" fontId="31" fillId="2" borderId="29" xfId="0" applyFont="1" applyFill="1" applyBorder="1" applyAlignment="1">
      <alignment horizontal="center" vertical="center" wrapText="1"/>
    </xf>
    <xf numFmtId="15" fontId="31" fillId="2" borderId="2" xfId="0" applyNumberFormat="1" applyFont="1" applyFill="1" applyBorder="1" applyAlignment="1">
      <alignment horizontal="center" vertical="center" wrapText="1"/>
    </xf>
    <xf numFmtId="15" fontId="31" fillId="2" borderId="3" xfId="0" applyNumberFormat="1"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27" fillId="0" borderId="1" xfId="0" applyFont="1" applyBorder="1" applyAlignment="1">
      <alignment horizontal="center" vertical="center"/>
    </xf>
    <xf numFmtId="0" fontId="27" fillId="0" borderId="5" xfId="0" applyFont="1" applyBorder="1" applyAlignment="1">
      <alignment horizontal="center" vertical="center"/>
    </xf>
    <xf numFmtId="0" fontId="27" fillId="0" borderId="9"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7" xfId="0" applyFont="1" applyBorder="1" applyAlignment="1">
      <alignment horizontal="left" vertical="center" wrapText="1"/>
    </xf>
    <xf numFmtId="0" fontId="31" fillId="0" borderId="15" xfId="0" applyFont="1" applyBorder="1" applyAlignment="1">
      <alignment horizontal="left" vertical="center" wrapText="1"/>
    </xf>
    <xf numFmtId="0" fontId="31" fillId="0" borderId="18" xfId="0" applyFont="1" applyBorder="1" applyAlignment="1">
      <alignment horizontal="left" vertical="center" wrapText="1"/>
    </xf>
    <xf numFmtId="0" fontId="31" fillId="3" borderId="40" xfId="0" applyFont="1" applyFill="1" applyBorder="1" applyAlignment="1">
      <alignment horizontal="center" vertical="center" wrapText="1"/>
    </xf>
    <xf numFmtId="0" fontId="31" fillId="3" borderId="4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14" fillId="2" borderId="23"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4" fillId="0" borderId="23" xfId="3"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19" xfId="0" applyFont="1" applyFill="1" applyBorder="1" applyAlignment="1">
      <alignment horizontal="center" vertical="center" wrapText="1"/>
    </xf>
    <xf numFmtId="15" fontId="4" fillId="3" borderId="22" xfId="0" applyNumberFormat="1" applyFont="1" applyFill="1" applyBorder="1" applyAlignment="1">
      <alignment horizontal="center" vertical="center" wrapText="1"/>
    </xf>
    <xf numFmtId="15" fontId="4" fillId="3" borderId="23" xfId="0" applyNumberFormat="1" applyFont="1" applyFill="1" applyBorder="1" applyAlignment="1">
      <alignment horizontal="center" vertical="center" wrapText="1"/>
    </xf>
    <xf numFmtId="15" fontId="4" fillId="3" borderId="24" xfId="0" applyNumberFormat="1"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9" xfId="3" applyFont="1" applyFill="1" applyBorder="1" applyAlignment="1">
      <alignment horizontal="center" vertical="center"/>
    </xf>
    <xf numFmtId="0" fontId="4" fillId="3" borderId="30" xfId="3" applyFont="1" applyFill="1" applyBorder="1" applyAlignment="1">
      <alignment horizontal="center" vertical="center"/>
    </xf>
    <xf numFmtId="0" fontId="4" fillId="3" borderId="19" xfId="3" applyFont="1" applyFill="1" applyBorder="1" applyAlignment="1">
      <alignment horizontal="center" vertical="center"/>
    </xf>
    <xf numFmtId="0" fontId="4" fillId="3" borderId="20" xfId="3" applyFont="1" applyFill="1" applyBorder="1" applyAlignment="1">
      <alignment horizontal="center" vertical="center" wrapText="1"/>
    </xf>
    <xf numFmtId="0" fontId="4" fillId="3" borderId="31" xfId="3" applyFont="1" applyFill="1" applyBorder="1" applyAlignment="1">
      <alignment horizontal="center" vertical="center" wrapText="1"/>
    </xf>
    <xf numFmtId="0" fontId="4" fillId="3" borderId="21" xfId="3" applyFont="1" applyFill="1" applyBorder="1" applyAlignment="1">
      <alignment horizontal="center" vertical="center" wrapText="1"/>
    </xf>
    <xf numFmtId="0" fontId="4" fillId="3" borderId="25" xfId="3" applyFont="1" applyFill="1" applyBorder="1" applyAlignment="1">
      <alignment horizontal="center" vertical="center" wrapText="1"/>
    </xf>
    <xf numFmtId="0" fontId="4" fillId="3" borderId="0" xfId="3" applyFont="1" applyFill="1" applyBorder="1" applyAlignment="1">
      <alignment horizontal="center" vertical="center" wrapText="1"/>
    </xf>
    <xf numFmtId="0" fontId="4" fillId="3" borderId="26" xfId="3" applyFont="1" applyFill="1" applyBorder="1" applyAlignment="1">
      <alignment horizontal="center" vertical="center" wrapText="1"/>
    </xf>
    <xf numFmtId="0" fontId="4" fillId="3" borderId="27" xfId="3" applyFont="1" applyFill="1" applyBorder="1" applyAlignment="1">
      <alignment horizontal="center" vertical="center" wrapText="1"/>
    </xf>
    <xf numFmtId="0" fontId="4" fillId="3" borderId="32" xfId="3" applyFont="1" applyFill="1" applyBorder="1" applyAlignment="1">
      <alignment horizontal="center" vertical="center" wrapText="1"/>
    </xf>
    <xf numFmtId="0" fontId="4" fillId="3" borderId="28" xfId="3" applyFont="1" applyFill="1" applyBorder="1" applyAlignment="1">
      <alignment horizontal="center" vertical="center" wrapText="1"/>
    </xf>
    <xf numFmtId="0" fontId="4" fillId="2" borderId="22" xfId="3" applyFont="1" applyFill="1" applyBorder="1" applyAlignment="1">
      <alignment horizontal="center" vertical="center" wrapText="1"/>
    </xf>
    <xf numFmtId="0" fontId="9" fillId="0" borderId="6" xfId="0" applyFont="1" applyFill="1" applyBorder="1" applyAlignment="1">
      <alignment horizontal="center" vertical="center" wrapText="1"/>
    </xf>
    <xf numFmtId="0" fontId="0" fillId="0" borderId="6" xfId="0" applyBorder="1" applyAlignment="1">
      <alignment horizontal="center" vertical="center"/>
    </xf>
    <xf numFmtId="0" fontId="30" fillId="2" borderId="6" xfId="0" applyFont="1" applyFill="1" applyBorder="1" applyAlignment="1">
      <alignment vertical="center"/>
    </xf>
    <xf numFmtId="0" fontId="30" fillId="2" borderId="6" xfId="0" applyFont="1" applyFill="1" applyBorder="1" applyAlignment="1">
      <alignment vertical="center" wrapText="1"/>
    </xf>
    <xf numFmtId="0" fontId="27" fillId="0" borderId="6" xfId="0" applyFont="1" applyBorder="1" applyAlignment="1">
      <alignment horizontal="center" vertical="center"/>
    </xf>
    <xf numFmtId="0" fontId="48" fillId="3" borderId="6" xfId="0" applyFont="1" applyFill="1" applyBorder="1" applyAlignment="1">
      <alignment horizontal="center" vertical="center" wrapText="1"/>
    </xf>
    <xf numFmtId="0" fontId="48" fillId="3" borderId="6" xfId="0" applyFont="1" applyFill="1" applyBorder="1" applyAlignment="1">
      <alignment horizontal="left" vertical="center" wrapText="1"/>
    </xf>
    <xf numFmtId="15" fontId="48" fillId="3" borderId="6" xfId="0" applyNumberFormat="1" applyFont="1" applyFill="1" applyBorder="1" applyAlignment="1">
      <alignment horizontal="center" vertical="center" wrapText="1"/>
    </xf>
    <xf numFmtId="0" fontId="48" fillId="3"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2" borderId="6" xfId="0" applyFont="1" applyFill="1" applyBorder="1" applyAlignment="1">
      <alignment horizontal="center" vertical="center" wrapText="1"/>
    </xf>
    <xf numFmtId="1" fontId="5" fillId="0" borderId="6" xfId="0" applyNumberFormat="1" applyFont="1" applyBorder="1" applyAlignment="1">
      <alignment horizontal="center" vertical="center" wrapText="1"/>
    </xf>
    <xf numFmtId="0" fontId="48" fillId="0" borderId="6" xfId="0" applyFont="1" applyBorder="1" applyAlignment="1">
      <alignment horizontal="center" vertical="center" wrapText="1"/>
    </xf>
    <xf numFmtId="9" fontId="0" fillId="0" borderId="0" xfId="2" applyFont="1" applyBorder="1" applyAlignment="1">
      <alignment vertical="center"/>
    </xf>
    <xf numFmtId="9" fontId="48" fillId="0" borderId="6" xfId="2" applyFont="1" applyBorder="1" applyAlignment="1">
      <alignment horizontal="center" vertical="center" wrapText="1"/>
    </xf>
    <xf numFmtId="2" fontId="5" fillId="0" borderId="6" xfId="3" applyNumberFormat="1" applyBorder="1" applyAlignment="1">
      <alignment horizontal="left" vertical="center" wrapText="1"/>
    </xf>
    <xf numFmtId="0" fontId="25" fillId="0" borderId="6" xfId="0" applyFont="1" applyBorder="1" applyAlignment="1">
      <alignment horizontal="center" vertical="center" wrapText="1"/>
    </xf>
    <xf numFmtId="0" fontId="50" fillId="0" borderId="6" xfId="0" applyFont="1" applyBorder="1" applyAlignment="1">
      <alignment horizontal="center" vertical="center"/>
    </xf>
    <xf numFmtId="0" fontId="52" fillId="0" borderId="6" xfId="0" applyFont="1" applyBorder="1" applyAlignment="1">
      <alignment horizontal="center" vertical="center" wrapText="1"/>
    </xf>
    <xf numFmtId="0" fontId="48" fillId="3" borderId="19" xfId="0" applyFont="1" applyFill="1" applyBorder="1" applyAlignment="1">
      <alignment horizontal="center" vertical="center" wrapText="1"/>
    </xf>
    <xf numFmtId="0" fontId="48" fillId="0" borderId="19" xfId="0" applyFont="1" applyBorder="1" applyAlignment="1">
      <alignment vertical="center" wrapText="1"/>
    </xf>
    <xf numFmtId="0" fontId="53" fillId="3" borderId="25" xfId="3" applyFont="1" applyFill="1" applyBorder="1" applyAlignment="1">
      <alignment horizontal="center" vertical="center" wrapText="1"/>
    </xf>
    <xf numFmtId="0" fontId="53" fillId="3" borderId="26" xfId="3" applyFont="1" applyFill="1" applyBorder="1" applyAlignment="1">
      <alignment horizontal="center" vertical="center" wrapText="1"/>
    </xf>
    <xf numFmtId="0" fontId="48" fillId="2" borderId="27" xfId="3" applyFont="1" applyFill="1" applyBorder="1" applyAlignment="1">
      <alignment vertical="center" wrapText="1"/>
    </xf>
    <xf numFmtId="0" fontId="48" fillId="2" borderId="32" xfId="3" applyFont="1" applyFill="1" applyBorder="1" applyAlignment="1">
      <alignment vertical="center" wrapText="1"/>
    </xf>
    <xf numFmtId="0" fontId="48" fillId="3" borderId="19" xfId="3" applyFont="1" applyFill="1" applyBorder="1" applyAlignment="1">
      <alignment horizontal="center" vertical="center"/>
    </xf>
    <xf numFmtId="0" fontId="48" fillId="0" borderId="27" xfId="3" applyFont="1" applyBorder="1" applyAlignment="1">
      <alignment horizontal="left" vertical="center"/>
    </xf>
    <xf numFmtId="0" fontId="48" fillId="0" borderId="32" xfId="3" applyFont="1" applyBorder="1" applyAlignment="1">
      <alignment horizontal="left" vertical="center"/>
    </xf>
    <xf numFmtId="0" fontId="48" fillId="0" borderId="28" xfId="3" applyFont="1" applyBorder="1" applyAlignment="1">
      <alignment horizontal="left" vertical="center"/>
    </xf>
    <xf numFmtId="0" fontId="48" fillId="3" borderId="19" xfId="3" applyFont="1" applyFill="1" applyBorder="1" applyAlignment="1">
      <alignment horizontal="center" vertical="center" wrapText="1"/>
    </xf>
    <xf numFmtId="0" fontId="48" fillId="2" borderId="19" xfId="3" applyFont="1" applyFill="1" applyBorder="1" applyAlignment="1">
      <alignment horizontal="left" vertical="center" wrapText="1"/>
    </xf>
    <xf numFmtId="0" fontId="48" fillId="0" borderId="6" xfId="0" applyFont="1" applyBorder="1" applyAlignment="1">
      <alignment vertical="center" wrapText="1"/>
    </xf>
    <xf numFmtId="0" fontId="48" fillId="2" borderId="22" xfId="3" applyFont="1" applyFill="1" applyBorder="1" applyAlignment="1">
      <alignment vertical="center" wrapText="1"/>
    </xf>
    <xf numFmtId="0" fontId="5" fillId="2" borderId="23" xfId="3" applyFill="1" applyBorder="1" applyAlignment="1">
      <alignment horizontal="center" vertical="center" wrapText="1"/>
    </xf>
    <xf numFmtId="0" fontId="5" fillId="2" borderId="24" xfId="3" applyFill="1" applyBorder="1" applyAlignment="1">
      <alignment horizontal="center" vertical="center" wrapText="1"/>
    </xf>
    <xf numFmtId="0" fontId="48" fillId="3" borderId="6" xfId="3" applyFont="1" applyFill="1" applyBorder="1" applyAlignment="1">
      <alignment horizontal="center" vertical="center"/>
    </xf>
    <xf numFmtId="0" fontId="5" fillId="2" borderId="22" xfId="3" applyFill="1" applyBorder="1" applyAlignment="1">
      <alignment vertical="center" wrapText="1"/>
    </xf>
    <xf numFmtId="0" fontId="48" fillId="3" borderId="6" xfId="3" applyFont="1" applyFill="1" applyBorder="1" applyAlignment="1">
      <alignment horizontal="center" vertical="center" wrapText="1"/>
    </xf>
    <xf numFmtId="0" fontId="48" fillId="2" borderId="6" xfId="3" applyFont="1" applyFill="1" applyBorder="1" applyAlignment="1">
      <alignment horizontal="left" vertical="center" wrapText="1"/>
    </xf>
    <xf numFmtId="0" fontId="53" fillId="3" borderId="27" xfId="3" applyFont="1" applyFill="1" applyBorder="1" applyAlignment="1">
      <alignment horizontal="center" vertical="center" wrapText="1"/>
    </xf>
    <xf numFmtId="0" fontId="53" fillId="3" borderId="28" xfId="3" applyFont="1" applyFill="1" applyBorder="1" applyAlignment="1">
      <alignment horizontal="center" vertical="center" wrapText="1"/>
    </xf>
    <xf numFmtId="0" fontId="0" fillId="2" borderId="0" xfId="0" applyFill="1" applyAlignment="1">
      <alignment vertical="center"/>
    </xf>
    <xf numFmtId="0" fontId="31" fillId="0" borderId="29" xfId="0" applyFont="1" applyBorder="1" applyAlignment="1">
      <alignment horizontal="left" vertical="center" wrapText="1"/>
    </xf>
    <xf numFmtId="15" fontId="48" fillId="3" borderId="19" xfId="0" applyNumberFormat="1"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0" xfId="0" applyFont="1" applyFill="1" applyBorder="1" applyAlignment="1">
      <alignment horizontal="left" vertical="center" wrapText="1"/>
    </xf>
    <xf numFmtId="0" fontId="27" fillId="0" borderId="0" xfId="0" applyFont="1" applyBorder="1" applyAlignment="1">
      <alignment vertical="center"/>
    </xf>
    <xf numFmtId="0" fontId="0" fillId="0" borderId="0" xfId="0" applyBorder="1" applyAlignment="1">
      <alignment vertical="center"/>
    </xf>
    <xf numFmtId="0" fontId="23" fillId="0" borderId="6" xfId="0" applyFont="1" applyBorder="1" applyAlignment="1">
      <alignment horizontal="center" vertical="center" wrapText="1"/>
    </xf>
    <xf numFmtId="15" fontId="31" fillId="3" borderId="6" xfId="0" applyNumberFormat="1" applyFont="1" applyFill="1" applyBorder="1" applyAlignment="1">
      <alignment horizontal="center" vertical="center" wrapText="1"/>
    </xf>
    <xf numFmtId="0" fontId="26" fillId="0" borderId="24" xfId="0" applyFont="1" applyBorder="1" applyAlignment="1">
      <alignment vertical="center" wrapText="1"/>
    </xf>
    <xf numFmtId="0" fontId="27" fillId="0" borderId="19" xfId="0" applyFont="1" applyBorder="1" applyAlignment="1">
      <alignment vertical="center" wrapText="1"/>
    </xf>
    <xf numFmtId="9" fontId="26" fillId="0" borderId="27" xfId="0" applyNumberFormat="1" applyFont="1" applyBorder="1" applyAlignment="1">
      <alignment horizontal="center" vertical="center" wrapText="1"/>
    </xf>
    <xf numFmtId="0" fontId="26" fillId="0" borderId="19"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horizontal="left" vertical="center" wrapText="1"/>
    </xf>
    <xf numFmtId="9" fontId="26" fillId="0" borderId="7" xfId="2" applyFont="1" applyFill="1" applyBorder="1" applyAlignment="1">
      <alignment horizontal="center" vertical="center" wrapText="1"/>
    </xf>
    <xf numFmtId="0" fontId="26" fillId="0" borderId="19" xfId="0" applyFont="1" applyBorder="1" applyAlignment="1">
      <alignment horizontal="left" vertical="center" wrapText="1"/>
    </xf>
    <xf numFmtId="0" fontId="27" fillId="0" borderId="19" xfId="0" applyFont="1" applyBorder="1" applyAlignment="1">
      <alignment horizontal="center" vertical="center" wrapText="1"/>
    </xf>
    <xf numFmtId="0" fontId="38" fillId="3" borderId="20" xfId="3" applyFont="1" applyFill="1" applyBorder="1" applyAlignment="1">
      <alignment horizontal="center" vertical="center" wrapText="1"/>
    </xf>
    <xf numFmtId="0" fontId="38" fillId="3" borderId="21" xfId="3" applyFont="1" applyFill="1" applyBorder="1" applyAlignment="1">
      <alignment horizontal="center" vertical="center" wrapText="1"/>
    </xf>
    <xf numFmtId="0" fontId="31" fillId="3" borderId="13" xfId="0" applyFont="1" applyFill="1" applyBorder="1" applyAlignment="1">
      <alignment horizontal="center" vertical="center" wrapText="1"/>
    </xf>
    <xf numFmtId="15" fontId="31" fillId="3" borderId="29" xfId="0" applyNumberFormat="1" applyFont="1" applyFill="1" applyBorder="1" applyAlignment="1">
      <alignment horizontal="center" vertical="center" wrapText="1"/>
    </xf>
    <xf numFmtId="15" fontId="31" fillId="3" borderId="30" xfId="0" applyNumberFormat="1" applyFont="1" applyFill="1" applyBorder="1" applyAlignment="1">
      <alignment horizontal="center" vertical="center" wrapText="1"/>
    </xf>
    <xf numFmtId="0" fontId="27" fillId="0" borderId="6" xfId="0" applyFont="1" applyBorder="1" applyAlignment="1">
      <alignment horizontal="left" vertical="center" wrapText="1"/>
    </xf>
    <xf numFmtId="0" fontId="54" fillId="0" borderId="0" xfId="0" applyFont="1" applyAlignment="1">
      <alignment vertical="center"/>
    </xf>
    <xf numFmtId="9" fontId="26" fillId="0" borderId="29" xfId="2" applyFont="1" applyBorder="1" applyAlignment="1">
      <alignment horizontal="center" vertical="center" wrapText="1"/>
    </xf>
    <xf numFmtId="0" fontId="26" fillId="0" borderId="21" xfId="0" applyFont="1" applyBorder="1" applyAlignment="1">
      <alignment horizontal="left" vertical="center" wrapText="1"/>
    </xf>
    <xf numFmtId="0" fontId="26" fillId="0" borderId="23" xfId="0" applyFont="1" applyBorder="1" applyAlignment="1">
      <alignment horizontal="left" vertical="center" wrapText="1"/>
    </xf>
    <xf numFmtId="0" fontId="26" fillId="0" borderId="29" xfId="0" applyFont="1" applyBorder="1" applyAlignment="1">
      <alignment vertical="center" wrapText="1"/>
    </xf>
    <xf numFmtId="15" fontId="31" fillId="3" borderId="19" xfId="0" applyNumberFormat="1" applyFont="1" applyFill="1" applyBorder="1" applyAlignment="1">
      <alignment horizontal="center" vertical="center" wrapText="1"/>
    </xf>
    <xf numFmtId="0" fontId="31" fillId="2" borderId="24" xfId="3" applyFont="1" applyFill="1" applyBorder="1" applyAlignment="1">
      <alignment vertical="center" wrapText="1"/>
    </xf>
    <xf numFmtId="0" fontId="26" fillId="0" borderId="45" xfId="0" applyFont="1" applyFill="1" applyBorder="1" applyAlignment="1">
      <alignment horizontal="center" vertical="center" wrapText="1" readingOrder="1"/>
    </xf>
    <xf numFmtId="0" fontId="26" fillId="0" borderId="6" xfId="0" applyFont="1" applyFill="1" applyBorder="1" applyAlignment="1">
      <alignment horizontal="center" vertical="center" wrapText="1"/>
    </xf>
    <xf numFmtId="9" fontId="26" fillId="0" borderId="6" xfId="0" applyNumberFormat="1" applyFont="1" applyFill="1" applyBorder="1" applyAlignment="1">
      <alignment horizontal="center" vertical="center" wrapText="1"/>
    </xf>
    <xf numFmtId="0" fontId="26" fillId="0" borderId="6" xfId="0" applyFont="1" applyFill="1" applyBorder="1" applyAlignment="1">
      <alignment vertical="center" wrapText="1"/>
    </xf>
    <xf numFmtId="0" fontId="26" fillId="0" borderId="24"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vertical="center"/>
    </xf>
    <xf numFmtId="0" fontId="25" fillId="0" borderId="1" xfId="0" applyFont="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2" borderId="4" xfId="0" applyFont="1" applyFill="1" applyBorder="1" applyAlignment="1">
      <alignment vertical="center"/>
    </xf>
    <xf numFmtId="0" fontId="25" fillId="0" borderId="5"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2" borderId="8" xfId="0" applyFont="1" applyFill="1" applyBorder="1" applyAlignment="1">
      <alignment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53" fillId="2" borderId="8" xfId="0" applyFont="1" applyFill="1" applyBorder="1" applyAlignment="1">
      <alignment vertical="center" wrapText="1"/>
    </xf>
    <xf numFmtId="0" fontId="25" fillId="0" borderId="9" xfId="0" applyFont="1" applyBorder="1" applyAlignment="1">
      <alignment horizontal="center" vertical="center"/>
    </xf>
    <xf numFmtId="0" fontId="48" fillId="0" borderId="10" xfId="0" applyFont="1" applyBorder="1" applyAlignment="1">
      <alignment horizontal="center" vertical="center"/>
    </xf>
    <xf numFmtId="0" fontId="48" fillId="0" borderId="11" xfId="0" applyFont="1" applyBorder="1" applyAlignment="1">
      <alignment horizontal="center" vertical="center"/>
    </xf>
    <xf numFmtId="0" fontId="53" fillId="2" borderId="12" xfId="0" applyFont="1" applyFill="1" applyBorder="1" applyAlignment="1">
      <alignmen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48" fillId="3" borderId="16" xfId="0" applyFont="1" applyFill="1" applyBorder="1" applyAlignment="1">
      <alignment horizontal="center" vertical="center" wrapText="1"/>
    </xf>
    <xf numFmtId="0" fontId="48" fillId="2" borderId="0" xfId="0" applyFont="1" applyFill="1" applyAlignment="1">
      <alignment horizontal="center" vertical="center" wrapText="1"/>
    </xf>
    <xf numFmtId="0" fontId="48" fillId="2" borderId="0" xfId="0" applyFont="1" applyFill="1" applyAlignment="1">
      <alignment horizontal="left" vertical="center" wrapText="1"/>
    </xf>
    <xf numFmtId="0" fontId="48" fillId="3" borderId="29" xfId="0" applyFont="1" applyFill="1" applyBorder="1" applyAlignment="1">
      <alignment horizontal="center" vertical="center" wrapText="1"/>
    </xf>
    <xf numFmtId="0" fontId="5" fillId="0" borderId="30" xfId="0" applyFont="1" applyBorder="1" applyAlignment="1">
      <alignment horizontal="center" wrapText="1"/>
    </xf>
    <xf numFmtId="0" fontId="5" fillId="0" borderId="29" xfId="0" applyFont="1" applyBorder="1" applyAlignment="1">
      <alignment vertical="center" wrapText="1"/>
    </xf>
    <xf numFmtId="0" fontId="5" fillId="2" borderId="19" xfId="0" applyFont="1" applyFill="1" applyBorder="1" applyAlignment="1">
      <alignment horizontal="center" vertical="center" wrapText="1"/>
    </xf>
    <xf numFmtId="0" fontId="5" fillId="0" borderId="19" xfId="0" applyFont="1" applyBorder="1" applyAlignment="1">
      <alignment horizontal="left" vertical="center" wrapText="1"/>
    </xf>
    <xf numFmtId="0" fontId="5" fillId="2" borderId="30" xfId="0" applyFont="1" applyFill="1" applyBorder="1" applyAlignment="1">
      <alignment horizontal="center" vertical="center" wrapText="1"/>
    </xf>
    <xf numFmtId="1" fontId="25" fillId="0" borderId="6" xfId="2" applyNumberFormat="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vertical="center" wrapText="1"/>
    </xf>
    <xf numFmtId="9" fontId="5" fillId="0" borderId="19" xfId="0" applyNumberFormat="1" applyFont="1" applyBorder="1" applyAlignment="1">
      <alignment horizontal="center" vertical="center"/>
    </xf>
    <xf numFmtId="0" fontId="5" fillId="0" borderId="30" xfId="0" applyFont="1" applyBorder="1" applyAlignment="1">
      <alignment horizontal="center" vertical="center" wrapText="1"/>
    </xf>
    <xf numFmtId="0" fontId="5" fillId="0" borderId="19" xfId="0" applyFont="1" applyBorder="1" applyAlignment="1">
      <alignment horizontal="center" vertical="center" wrapText="1"/>
    </xf>
    <xf numFmtId="0" fontId="25" fillId="0" borderId="6" xfId="0" applyFont="1" applyBorder="1" applyAlignment="1">
      <alignment vertical="center" wrapText="1"/>
    </xf>
    <xf numFmtId="9" fontId="25" fillId="0" borderId="19" xfId="0" applyNumberFormat="1" applyFont="1" applyBorder="1" applyAlignment="1">
      <alignment horizontal="center" vertical="center"/>
    </xf>
    <xf numFmtId="9" fontId="25" fillId="0" borderId="6" xfId="2" applyFont="1" applyFill="1" applyBorder="1" applyAlignment="1">
      <alignment horizontal="center" vertical="center" wrapText="1"/>
    </xf>
    <xf numFmtId="0" fontId="25" fillId="2" borderId="6" xfId="0" applyFont="1" applyFill="1" applyBorder="1" applyAlignment="1">
      <alignment vertical="center" wrapText="1"/>
    </xf>
    <xf numFmtId="0" fontId="5" fillId="2" borderId="6" xfId="0" applyFont="1" applyFill="1" applyBorder="1" applyAlignment="1">
      <alignment horizontal="center" vertical="center" wrapText="1"/>
    </xf>
    <xf numFmtId="9" fontId="25" fillId="2" borderId="19" xfId="0" applyNumberFormat="1" applyFont="1" applyFill="1" applyBorder="1" applyAlignment="1">
      <alignment horizontal="center" vertical="center"/>
    </xf>
    <xf numFmtId="1" fontId="5" fillId="2" borderId="6" xfId="0" applyNumberFormat="1" applyFont="1" applyFill="1" applyBorder="1" applyAlignment="1">
      <alignment horizontal="center" vertical="center" wrapText="1"/>
    </xf>
    <xf numFmtId="1" fontId="25" fillId="2" borderId="6" xfId="2" applyNumberFormat="1" applyFont="1" applyFill="1" applyBorder="1" applyAlignment="1">
      <alignment horizontal="center" vertical="center" wrapText="1"/>
    </xf>
    <xf numFmtId="0" fontId="5" fillId="0" borderId="20" xfId="0" applyFont="1" applyBorder="1" applyAlignment="1">
      <alignment horizontal="center" vertical="center" wrapText="1"/>
    </xf>
    <xf numFmtId="41" fontId="5" fillId="2" borderId="6" xfId="1" applyFont="1" applyFill="1" applyBorder="1" applyAlignment="1" applyProtection="1">
      <alignment vertical="center" wrapText="1"/>
    </xf>
    <xf numFmtId="0" fontId="5" fillId="0" borderId="22" xfId="0" applyFont="1" applyBorder="1" applyAlignment="1">
      <alignment horizontal="center" vertical="center" wrapText="1"/>
    </xf>
    <xf numFmtId="0" fontId="48" fillId="3" borderId="23"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3" fillId="3" borderId="20" xfId="3" applyFont="1" applyFill="1" applyBorder="1" applyAlignment="1">
      <alignment horizontal="center" vertical="center" wrapText="1"/>
    </xf>
    <xf numFmtId="0" fontId="53" fillId="3" borderId="21" xfId="3" applyFont="1" applyFill="1" applyBorder="1" applyAlignment="1">
      <alignment horizontal="center" vertical="center" wrapText="1"/>
    </xf>
    <xf numFmtId="0" fontId="48" fillId="2" borderId="23" xfId="3" applyFont="1" applyFill="1" applyBorder="1" applyAlignment="1">
      <alignment vertical="center" wrapText="1"/>
    </xf>
    <xf numFmtId="0" fontId="48" fillId="0" borderId="22" xfId="3" applyFont="1" applyBorder="1" applyAlignment="1">
      <alignment horizontal="left" vertical="center"/>
    </xf>
    <xf numFmtId="0" fontId="48" fillId="0" borderId="23" xfId="3" applyFont="1" applyBorder="1" applyAlignment="1">
      <alignment horizontal="left" vertical="center"/>
    </xf>
    <xf numFmtId="0" fontId="48" fillId="0" borderId="24" xfId="3" applyFont="1" applyBorder="1" applyAlignment="1">
      <alignment horizontal="left" vertical="center"/>
    </xf>
    <xf numFmtId="0" fontId="25" fillId="0" borderId="0" xfId="0" applyFont="1"/>
    <xf numFmtId="0" fontId="25" fillId="0" borderId="0" xfId="0" applyFont="1" applyAlignment="1">
      <alignment horizontal="left" vertical="center"/>
    </xf>
    <xf numFmtId="0" fontId="25" fillId="2" borderId="0" xfId="0" applyFont="1" applyFill="1" applyAlignment="1">
      <alignment vertical="center"/>
    </xf>
    <xf numFmtId="0" fontId="48" fillId="0" borderId="17"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8" xfId="0" applyFont="1" applyBorder="1" applyAlignment="1">
      <alignment horizontal="center" vertical="center" wrapText="1"/>
    </xf>
  </cellXfs>
  <cellStyles count="5">
    <cellStyle name="Millares [0]" xfId="1" builtinId="6"/>
    <cellStyle name="Normal" xfId="0" builtinId="0"/>
    <cellStyle name="Normal 2" xfId="3" xr:uid="{DC786891-414E-451A-BD44-2D26C1A2018E}"/>
    <cellStyle name="Normal 4" xfId="4" xr:uid="{1EA7BEAF-6EF1-4C68-9245-FB261126A6ED}"/>
    <cellStyle name="Porcentaje" xfId="2" builtinId="5"/>
  </cellStyles>
  <dxfs count="0"/>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NULL"/><Relationship Id="rId7" Type="http://schemas.openxmlformats.org/officeDocument/2006/relationships/customXml" Target="../ink/ink4.xml"/><Relationship Id="rId2" Type="http://schemas.openxmlformats.org/officeDocument/2006/relationships/customXml" Target="../ink/ink1.xml"/><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customXml" Target="../ink/ink3.xml"/><Relationship Id="rId4" Type="http://schemas.openxmlformats.org/officeDocument/2006/relationships/customXml" Target="../ink/ink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BC37D725-40C9-418A-95A6-3FA4F867E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9597062-9CAD-40DD-AAA9-7E938FA60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3640E239-9349-4959-A344-6718D9CF8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266700</xdr:colOff>
      <xdr:row>0</xdr:row>
      <xdr:rowOff>57150</xdr:rowOff>
    </xdr:from>
    <xdr:to>
      <xdr:col>0</xdr:col>
      <xdr:colOff>1343025</xdr:colOff>
      <xdr:row>3</xdr:row>
      <xdr:rowOff>171450</xdr:rowOff>
    </xdr:to>
    <xdr:pic>
      <xdr:nvPicPr>
        <xdr:cNvPr id="2" name="Picture 47">
          <a:extLst>
            <a:ext uri="{FF2B5EF4-FFF2-40B4-BE49-F238E27FC236}">
              <a16:creationId xmlns:a16="http://schemas.microsoft.com/office/drawing/2014/main" id="{C6A65487-DE87-45FF-8632-C9F5FE2C51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7150"/>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266700</xdr:colOff>
      <xdr:row>0</xdr:row>
      <xdr:rowOff>47625</xdr:rowOff>
    </xdr:from>
    <xdr:to>
      <xdr:col>0</xdr:col>
      <xdr:colOff>1343025</xdr:colOff>
      <xdr:row>3</xdr:row>
      <xdr:rowOff>161925</xdr:rowOff>
    </xdr:to>
    <xdr:pic>
      <xdr:nvPicPr>
        <xdr:cNvPr id="3" name="Picture 47">
          <a:extLst>
            <a:ext uri="{FF2B5EF4-FFF2-40B4-BE49-F238E27FC236}">
              <a16:creationId xmlns:a16="http://schemas.microsoft.com/office/drawing/2014/main" id="{4D239CE9-1E3D-4DED-AD93-17B9AE008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47625"/>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319C2E52-4F1C-48AD-B3E7-9B8F177D6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E6FE6234-03BA-4482-8113-E27792F60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931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0B98734C-27CB-4B7B-A3B6-3502D879D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931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2" name="Picture 47">
          <a:extLst>
            <a:ext uri="{FF2B5EF4-FFF2-40B4-BE49-F238E27FC236}">
              <a16:creationId xmlns:a16="http://schemas.microsoft.com/office/drawing/2014/main" id="{2177B935-7E50-49C8-8B74-84158DC6F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931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14F21E37-ABF2-4E4C-A6FA-4FBDC34CE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D14E670A-10D3-4404-AB95-D1489B6FE5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809B0B86-559C-4840-8C10-6374525BD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80434330-E405-4894-9993-5B4ACB67F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26</xdr:row>
      <xdr:rowOff>0</xdr:rowOff>
    </xdr:from>
    <xdr:to>
      <xdr:col>6</xdr:col>
      <xdr:colOff>304800</xdr:colOff>
      <xdr:row>27</xdr:row>
      <xdr:rowOff>114300</xdr:rowOff>
    </xdr:to>
    <xdr:sp macro="" textlink="">
      <xdr:nvSpPr>
        <xdr:cNvPr id="3" name="AutoShape 457" descr="Vista previa de imagen">
          <a:extLst>
            <a:ext uri="{FF2B5EF4-FFF2-40B4-BE49-F238E27FC236}">
              <a16:creationId xmlns:a16="http://schemas.microsoft.com/office/drawing/2014/main" id="{FD206B06-DE64-49CD-8D37-B2457B8A4836}"/>
            </a:ext>
          </a:extLst>
        </xdr:cNvPr>
        <xdr:cNvSpPr>
          <a:spLocks noChangeAspect="1" noChangeArrowheads="1"/>
        </xdr:cNvSpPr>
      </xdr:nvSpPr>
      <xdr:spPr bwMode="auto">
        <a:xfrm>
          <a:off x="6810375" y="183642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2" name="Picture 47">
          <a:extLst>
            <a:ext uri="{FF2B5EF4-FFF2-40B4-BE49-F238E27FC236}">
              <a16:creationId xmlns:a16="http://schemas.microsoft.com/office/drawing/2014/main" id="{C0CB5F3D-8628-48C8-AE3A-9D54EAC16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15C35E6-542C-40FD-8897-DFA723DB6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E034D7A7-4295-4663-915F-754FE4AA8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1038225</xdr:colOff>
      <xdr:row>4</xdr:row>
      <xdr:rowOff>76200</xdr:rowOff>
    </xdr:to>
    <xdr:pic>
      <xdr:nvPicPr>
        <xdr:cNvPr id="2" name="Picture 47">
          <a:extLst>
            <a:ext uri="{FF2B5EF4-FFF2-40B4-BE49-F238E27FC236}">
              <a16:creationId xmlns:a16="http://schemas.microsoft.com/office/drawing/2014/main" id="{241371D9-0186-41D9-A610-07786F0A1B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429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xdr:row>
      <xdr:rowOff>142875</xdr:rowOff>
    </xdr:from>
    <xdr:to>
      <xdr:col>0</xdr:col>
      <xdr:colOff>1152525</xdr:colOff>
      <xdr:row>4</xdr:row>
      <xdr:rowOff>123825</xdr:rowOff>
    </xdr:to>
    <xdr:pic>
      <xdr:nvPicPr>
        <xdr:cNvPr id="2" name="Picture 47">
          <a:extLst>
            <a:ext uri="{FF2B5EF4-FFF2-40B4-BE49-F238E27FC236}">
              <a16:creationId xmlns:a16="http://schemas.microsoft.com/office/drawing/2014/main" id="{B88E5FA8-824B-4AD3-A947-5DE4331A1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42900"/>
          <a:ext cx="1085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C9C65E1-8E9E-4F4F-9BD9-8DD495D97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2A3AD575-BD4B-4D2B-B17C-68FE0A0FA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2" name="Picture 47">
          <a:extLst>
            <a:ext uri="{FF2B5EF4-FFF2-40B4-BE49-F238E27FC236}">
              <a16:creationId xmlns:a16="http://schemas.microsoft.com/office/drawing/2014/main" id="{389C2EBF-5FF6-4335-B405-AE00E31B4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xdr:row>
      <xdr:rowOff>104775</xdr:rowOff>
    </xdr:from>
    <xdr:to>
      <xdr:col>0</xdr:col>
      <xdr:colOff>1028700</xdr:colOff>
      <xdr:row>4</xdr:row>
      <xdr:rowOff>76200</xdr:rowOff>
    </xdr:to>
    <xdr:pic>
      <xdr:nvPicPr>
        <xdr:cNvPr id="3" name="Picture 47">
          <a:extLst>
            <a:ext uri="{FF2B5EF4-FFF2-40B4-BE49-F238E27FC236}">
              <a16:creationId xmlns:a16="http://schemas.microsoft.com/office/drawing/2014/main" id="{3EC566F7-7B08-4D62-8181-47464C5C3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1</xdr:row>
      <xdr:rowOff>99060</xdr:rowOff>
    </xdr:from>
    <xdr:to>
      <xdr:col>0</xdr:col>
      <xdr:colOff>1097280</xdr:colOff>
      <xdr:row>4</xdr:row>
      <xdr:rowOff>76200</xdr:rowOff>
    </xdr:to>
    <xdr:pic>
      <xdr:nvPicPr>
        <xdr:cNvPr id="2" name="Picture 47">
          <a:extLst>
            <a:ext uri="{FF2B5EF4-FFF2-40B4-BE49-F238E27FC236}">
              <a16:creationId xmlns:a16="http://schemas.microsoft.com/office/drawing/2014/main" id="{D828C270-FE66-47DB-98F7-1F8A9778D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584835"/>
          <a:ext cx="998220" cy="939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xdr:row>
      <xdr:rowOff>104775</xdr:rowOff>
    </xdr:from>
    <xdr:to>
      <xdr:col>0</xdr:col>
      <xdr:colOff>1028700</xdr:colOff>
      <xdr:row>4</xdr:row>
      <xdr:rowOff>76200</xdr:rowOff>
    </xdr:to>
    <xdr:pic>
      <xdr:nvPicPr>
        <xdr:cNvPr id="3" name="Picture 47">
          <a:extLst>
            <a:ext uri="{FF2B5EF4-FFF2-40B4-BE49-F238E27FC236}">
              <a16:creationId xmlns:a16="http://schemas.microsoft.com/office/drawing/2014/main" id="{E3056017-D846-4008-A145-665CD98FB1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D4371ECC-0D23-4637-896C-B51BB66F2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386009</xdr:colOff>
      <xdr:row>12</xdr:row>
      <xdr:rowOff>424521</xdr:rowOff>
    </xdr:from>
    <xdr:to>
      <xdr:col>7</xdr:col>
      <xdr:colOff>388529</xdr:colOff>
      <xdr:row>12</xdr:row>
      <xdr:rowOff>424881</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1876264F-C643-4B0D-AC12-B50A301EF385}"/>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167A0AC2-F57E-4989-A9BD-C2701A7B1198}"/>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twoCellAnchor>
  <xdr:oneCellAnchor>
    <xdr:from>
      <xdr:col>7</xdr:col>
      <xdr:colOff>386009</xdr:colOff>
      <xdr:row>11</xdr:row>
      <xdr:rowOff>424521</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A127F758-2092-47C5-9113-31B13E81AFD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58CEC219-1B6D-4053-8FEC-A245660AB756}"/>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oneCellAnchor>
  <xdr:twoCellAnchor editAs="oneCell">
    <xdr:from>
      <xdr:col>7</xdr:col>
      <xdr:colOff>424109</xdr:colOff>
      <xdr:row>12</xdr:row>
      <xdr:rowOff>424521</xdr:rowOff>
    </xdr:from>
    <xdr:to>
      <xdr:col>7</xdr:col>
      <xdr:colOff>426629</xdr:colOff>
      <xdr:row>12</xdr:row>
      <xdr:rowOff>424881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6" name="Entrada de lápiz 5">
              <a:extLst>
                <a:ext uri="{FF2B5EF4-FFF2-40B4-BE49-F238E27FC236}">
                  <a16:creationId xmlns:a16="http://schemas.microsoft.com/office/drawing/2014/main" id="{6F2B7D42-C526-4C28-987F-D61A221C1A56}"/>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6"/>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11</xdr:row>
      <xdr:rowOff>437221</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trada de lápiz 6">
              <a:extLst>
                <a:ext uri="{FF2B5EF4-FFF2-40B4-BE49-F238E27FC236}">
                  <a16:creationId xmlns:a16="http://schemas.microsoft.com/office/drawing/2014/main" id="{279BFB97-0A97-480B-B4E2-F4D3B499950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6"/>
            <a:stretch>
              <a:fillRect/>
            </a:stretch>
          </xdr:blipFill>
          <xdr:spPr>
            <a:xfrm>
              <a:off x="10012680" y="5468760"/>
              <a:ext cx="20160" cy="18000"/>
            </a:xfrm>
            <a:prstGeom prst="rect">
              <a:avLst/>
            </a:prstGeom>
          </xdr:spPr>
        </xdr:pic>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79ADFBA1-B67E-4A59-97B7-D5247BCE1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1</xdr:row>
      <xdr:rowOff>104775</xdr:rowOff>
    </xdr:from>
    <xdr:to>
      <xdr:col>0</xdr:col>
      <xdr:colOff>1038225</xdr:colOff>
      <xdr:row>4</xdr:row>
      <xdr:rowOff>76200</xdr:rowOff>
    </xdr:to>
    <xdr:pic>
      <xdr:nvPicPr>
        <xdr:cNvPr id="3" name="Picture 47">
          <a:extLst>
            <a:ext uri="{FF2B5EF4-FFF2-40B4-BE49-F238E27FC236}">
              <a16:creationId xmlns:a16="http://schemas.microsoft.com/office/drawing/2014/main" id="{0D791D2B-6DC9-4223-B421-3F262F7E9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59"/>
    </inkml:context>
    <inkml:brush xml:id="br0">
      <inkml:brushProperty name="width" value="0.05" units="cm"/>
      <inkml:brushProperty name="height" value="0.05" units="cm"/>
    </inkml:brush>
  </inkml:definitions>
  <inkml:trace contextRef="#ctx0" brushRef="#br0">1 0 24575,'3'0'0,"0"0"0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96"/>
    </inkml:context>
    <inkml:brush xml:id="br0">
      <inkml:brushProperty name="width" value="0.05" units="cm"/>
      <inkml:brushProperty name="height" value="0.05" units="cm"/>
    </inkml:brush>
  </inkml:definitions>
  <inkml:trace contextRef="#ctx0" brushRef="#br0">1 0 24575,'3'0'0,"0"0"0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5-25T21:37:30.369"/>
    </inkml:context>
    <inkml:brush xml:id="br0">
      <inkml:brushProperty name="width" value="0.05" units="cm"/>
      <inkml:brushProperty name="height" value="0.05" units="cm"/>
    </inkml:brush>
  </inkml:definitions>
  <inkml:trace contextRef="#ctx0" brushRef="#br0">1 0 24575,'3'0'0,"0"0"0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5-25T21:37:30.384"/>
    </inkml:context>
    <inkml:brush xml:id="br0">
      <inkml:brushProperty name="width" value="0.05" units="cm"/>
      <inkml:brushProperty name="height" value="0.05" units="cm"/>
    </inkml:brush>
  </inkml:definitions>
  <inkml:trace contextRef="#ctx0" brushRef="#br0">1 0 24575,'3'0'0,"0"0"0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CBCF-B36A-4FD6-8393-351114CEC879}">
  <dimension ref="A1:Y18"/>
  <sheetViews>
    <sheetView zoomScale="70" zoomScaleNormal="70" workbookViewId="0">
      <selection activeCell="E13" sqref="E13"/>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16.5703125" style="1" customWidth="1"/>
    <col min="6" max="6" width="17.28515625" style="1" customWidth="1"/>
    <col min="7" max="7" width="28.5703125" style="1" customWidth="1"/>
    <col min="8" max="8" width="16.140625" style="1" customWidth="1"/>
    <col min="9" max="9" width="10.85546875" style="1" customWidth="1"/>
    <col min="10" max="10" width="30.28515625" style="1" customWidth="1"/>
    <col min="11" max="14" width="5.85546875" style="1" customWidth="1"/>
    <col min="15" max="15" width="7.7109375" style="1" customWidth="1"/>
    <col min="16" max="16" width="1.42578125" style="4" customWidth="1"/>
    <col min="17" max="17" width="7.28515625" style="1" customWidth="1"/>
    <col min="18" max="18" width="7" style="1" customWidth="1"/>
    <col min="19" max="19" width="8" style="1" customWidth="1"/>
    <col min="20" max="20" width="7.42578125" style="1" customWidth="1"/>
    <col min="21" max="21" width="9.140625" style="1" customWidth="1"/>
    <col min="22" max="22" width="34.140625" style="1" customWidth="1"/>
    <col min="23" max="24" width="25.5703125" style="1" customWidth="1"/>
    <col min="25" max="16384" width="10.28515625" style="1"/>
  </cols>
  <sheetData>
    <row r="1" spans="1:25"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5"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5"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5"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5"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5"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5" ht="15.95" customHeight="1" thickBot="1" x14ac:dyDescent="0.3">
      <c r="A7" s="9" t="s">
        <v>7</v>
      </c>
      <c r="B7" s="274" t="s">
        <v>785</v>
      </c>
      <c r="C7" s="275"/>
      <c r="D7" s="275"/>
      <c r="E7" s="275"/>
      <c r="F7" s="275"/>
      <c r="G7" s="275"/>
      <c r="H7" s="275"/>
      <c r="I7" s="275"/>
      <c r="J7" s="275"/>
      <c r="K7" s="275"/>
      <c r="L7" s="275"/>
      <c r="M7" s="275"/>
      <c r="N7" s="275"/>
      <c r="O7" s="275"/>
      <c r="P7" s="275"/>
      <c r="Q7" s="275"/>
      <c r="R7" s="275"/>
      <c r="S7" s="275"/>
      <c r="T7" s="275"/>
      <c r="U7" s="275"/>
      <c r="V7" s="275"/>
      <c r="W7" s="275"/>
      <c r="X7" s="276"/>
    </row>
    <row r="8" spans="1:25" x14ac:dyDescent="0.2">
      <c r="A8" s="10"/>
      <c r="B8" s="108"/>
      <c r="C8" s="10"/>
      <c r="D8" s="10"/>
      <c r="E8" s="10"/>
      <c r="F8" s="10"/>
      <c r="G8" s="10"/>
      <c r="H8" s="10"/>
      <c r="I8" s="10"/>
      <c r="J8" s="10"/>
      <c r="K8" s="10"/>
      <c r="L8" s="10"/>
      <c r="M8" s="10"/>
      <c r="N8" s="10"/>
      <c r="O8" s="10"/>
      <c r="P8" s="10"/>
      <c r="Q8" s="10"/>
      <c r="R8" s="10"/>
      <c r="S8" s="10"/>
      <c r="T8" s="10"/>
      <c r="U8" s="10"/>
      <c r="V8" s="10"/>
    </row>
    <row r="9" spans="1:25"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5" ht="42.75" x14ac:dyDescent="0.25">
      <c r="A10" s="277"/>
      <c r="B10" s="277"/>
      <c r="C10" s="277"/>
      <c r="D10" s="277"/>
      <c r="E10" s="277"/>
      <c r="F10" s="277"/>
      <c r="G10" s="277"/>
      <c r="H10" s="277"/>
      <c r="I10" s="277"/>
      <c r="J10" s="277"/>
      <c r="K10" s="11" t="s">
        <v>23</v>
      </c>
      <c r="L10" s="11" t="s">
        <v>24</v>
      </c>
      <c r="M10" s="11" t="s">
        <v>25</v>
      </c>
      <c r="N10" s="11" t="s">
        <v>26</v>
      </c>
      <c r="O10" s="11" t="s">
        <v>27</v>
      </c>
      <c r="P10" s="277"/>
      <c r="Q10" s="11" t="s">
        <v>28</v>
      </c>
      <c r="R10" s="11" t="s">
        <v>24</v>
      </c>
      <c r="S10" s="11" t="s">
        <v>25</v>
      </c>
      <c r="T10" s="11" t="s">
        <v>26</v>
      </c>
      <c r="U10" s="11" t="s">
        <v>27</v>
      </c>
      <c r="V10" s="277"/>
      <c r="W10" s="277"/>
      <c r="X10" s="277"/>
    </row>
    <row r="11" spans="1:25" s="2" customFormat="1" ht="60" customHeight="1" x14ac:dyDescent="0.25">
      <c r="A11" s="294" t="s">
        <v>29</v>
      </c>
      <c r="B11" s="287" t="s">
        <v>30</v>
      </c>
      <c r="C11" s="12">
        <v>1</v>
      </c>
      <c r="D11" s="13" t="s">
        <v>31</v>
      </c>
      <c r="E11" s="14" t="s">
        <v>32</v>
      </c>
      <c r="F11" s="12" t="s">
        <v>33</v>
      </c>
      <c r="G11" s="12" t="s">
        <v>34</v>
      </c>
      <c r="H11" s="15" t="s">
        <v>35</v>
      </c>
      <c r="I11" s="12" t="s">
        <v>36</v>
      </c>
      <c r="J11" s="12" t="s">
        <v>37</v>
      </c>
      <c r="K11" s="16">
        <v>0.5</v>
      </c>
      <c r="L11" s="16">
        <v>0</v>
      </c>
      <c r="M11" s="16">
        <v>0</v>
      </c>
      <c r="N11" s="16">
        <v>0.5</v>
      </c>
      <c r="O11" s="17">
        <f>SUM(K11:N11)</f>
        <v>1</v>
      </c>
      <c r="P11" s="277"/>
      <c r="Q11" s="16">
        <v>0.5</v>
      </c>
      <c r="R11" s="127"/>
      <c r="S11" s="127"/>
      <c r="T11" s="127"/>
      <c r="U11" s="127"/>
      <c r="V11" s="127" t="s">
        <v>1025</v>
      </c>
      <c r="W11" s="22"/>
      <c r="X11" s="22"/>
    </row>
    <row r="12" spans="1:25" s="2" customFormat="1" ht="90" x14ac:dyDescent="0.25">
      <c r="A12" s="295"/>
      <c r="B12" s="287"/>
      <c r="C12" s="12">
        <v>2</v>
      </c>
      <c r="D12" s="18" t="s">
        <v>38</v>
      </c>
      <c r="E12" s="14" t="s">
        <v>32</v>
      </c>
      <c r="F12" s="12" t="s">
        <v>39</v>
      </c>
      <c r="G12" s="12" t="s">
        <v>40</v>
      </c>
      <c r="H12" s="15" t="s">
        <v>35</v>
      </c>
      <c r="I12" s="12" t="s">
        <v>36</v>
      </c>
      <c r="J12" s="12" t="s">
        <v>41</v>
      </c>
      <c r="K12" s="16">
        <v>0.5</v>
      </c>
      <c r="L12" s="16">
        <v>0</v>
      </c>
      <c r="M12" s="16">
        <v>0</v>
      </c>
      <c r="N12" s="16">
        <v>0.5</v>
      </c>
      <c r="O12" s="17">
        <f>SUM(K12:N12)</f>
        <v>1</v>
      </c>
      <c r="P12" s="277"/>
      <c r="Q12" s="16">
        <v>0.5</v>
      </c>
      <c r="R12" s="127"/>
      <c r="S12" s="127"/>
      <c r="T12" s="127"/>
      <c r="U12" s="127"/>
      <c r="V12" s="127" t="s">
        <v>1026</v>
      </c>
      <c r="W12" s="22"/>
      <c r="X12" s="22"/>
    </row>
    <row r="13" spans="1:25" s="2" customFormat="1" ht="75" x14ac:dyDescent="0.25">
      <c r="A13" s="295"/>
      <c r="B13" s="287"/>
      <c r="C13" s="12">
        <v>3</v>
      </c>
      <c r="D13" s="18" t="s">
        <v>42</v>
      </c>
      <c r="E13" s="14" t="s">
        <v>32</v>
      </c>
      <c r="F13" s="12" t="s">
        <v>43</v>
      </c>
      <c r="G13" s="12" t="s">
        <v>44</v>
      </c>
      <c r="H13" s="15" t="s">
        <v>35</v>
      </c>
      <c r="I13" s="12" t="s">
        <v>36</v>
      </c>
      <c r="J13" s="12" t="s">
        <v>45</v>
      </c>
      <c r="K13" s="19">
        <v>0.25</v>
      </c>
      <c r="L13" s="19">
        <v>0.25</v>
      </c>
      <c r="M13" s="19">
        <v>0.25</v>
      </c>
      <c r="N13" s="19">
        <v>0.25</v>
      </c>
      <c r="O13" s="17">
        <f>SUM(K13:N13)</f>
        <v>1</v>
      </c>
      <c r="P13" s="277"/>
      <c r="Q13" s="16">
        <v>0.25</v>
      </c>
      <c r="R13" s="127"/>
      <c r="S13" s="127"/>
      <c r="T13" s="127"/>
      <c r="U13" s="127"/>
      <c r="V13" s="128" t="s">
        <v>1027</v>
      </c>
      <c r="W13" s="22"/>
      <c r="X13" s="22"/>
    </row>
    <row r="14" spans="1:25" s="2" customFormat="1" ht="60" x14ac:dyDescent="0.25">
      <c r="A14" s="295"/>
      <c r="B14" s="287"/>
      <c r="C14" s="12">
        <v>4</v>
      </c>
      <c r="D14" s="20" t="s">
        <v>46</v>
      </c>
      <c r="E14" s="13" t="s">
        <v>32</v>
      </c>
      <c r="F14" s="18" t="s">
        <v>47</v>
      </c>
      <c r="G14" s="18" t="s">
        <v>48</v>
      </c>
      <c r="H14" s="15" t="s">
        <v>35</v>
      </c>
      <c r="I14" s="18" t="s">
        <v>36</v>
      </c>
      <c r="J14" s="18" t="s">
        <v>49</v>
      </c>
      <c r="K14" s="19">
        <v>0</v>
      </c>
      <c r="L14" s="19">
        <v>0.5</v>
      </c>
      <c r="M14" s="19">
        <v>0</v>
      </c>
      <c r="N14" s="19">
        <v>0.5</v>
      </c>
      <c r="O14" s="17">
        <f>SUM(K14:N14)</f>
        <v>1</v>
      </c>
      <c r="P14" s="277"/>
      <c r="Q14" s="16">
        <v>0</v>
      </c>
      <c r="R14" s="127"/>
      <c r="S14" s="127"/>
      <c r="T14" s="127"/>
      <c r="U14" s="127"/>
      <c r="V14" s="127" t="s">
        <v>1028</v>
      </c>
      <c r="W14" s="22"/>
      <c r="X14" s="22"/>
    </row>
    <row r="15" spans="1:25" s="2" customFormat="1" ht="120" x14ac:dyDescent="0.25">
      <c r="A15" s="296"/>
      <c r="B15" s="287"/>
      <c r="C15" s="12">
        <v>5</v>
      </c>
      <c r="D15" s="12" t="s">
        <v>50</v>
      </c>
      <c r="E15" s="14" t="s">
        <v>32</v>
      </c>
      <c r="F15" s="12" t="s">
        <v>51</v>
      </c>
      <c r="G15" s="12" t="s">
        <v>52</v>
      </c>
      <c r="H15" s="15" t="s">
        <v>35</v>
      </c>
      <c r="I15" s="12" t="s">
        <v>36</v>
      </c>
      <c r="J15" s="12" t="s">
        <v>53</v>
      </c>
      <c r="K15" s="16">
        <v>0</v>
      </c>
      <c r="L15" s="16">
        <v>0</v>
      </c>
      <c r="M15" s="16">
        <v>0.5</v>
      </c>
      <c r="N15" s="16">
        <v>0.5</v>
      </c>
      <c r="O15" s="17">
        <f>SUM(K15:N15)</f>
        <v>1</v>
      </c>
      <c r="P15" s="277"/>
      <c r="Q15" s="16">
        <v>0</v>
      </c>
      <c r="R15" s="127"/>
      <c r="S15" s="127"/>
      <c r="T15" s="127"/>
      <c r="U15" s="127"/>
      <c r="V15" s="127" t="s">
        <v>1029</v>
      </c>
      <c r="W15" s="22"/>
      <c r="X15" s="22"/>
    </row>
    <row r="16" spans="1:25" s="3" customFormat="1" ht="28.5" x14ac:dyDescent="0.25">
      <c r="A16" s="277" t="s">
        <v>54</v>
      </c>
      <c r="B16" s="23" t="s">
        <v>776</v>
      </c>
      <c r="C16" s="288" t="s">
        <v>55</v>
      </c>
      <c r="D16" s="289"/>
      <c r="E16" s="24" t="s">
        <v>56</v>
      </c>
      <c r="F16" s="25"/>
      <c r="G16" s="25"/>
      <c r="H16" s="25"/>
      <c r="I16" s="297" t="s">
        <v>57</v>
      </c>
      <c r="J16" s="278" t="s">
        <v>56</v>
      </c>
      <c r="K16" s="279"/>
      <c r="L16" s="279"/>
      <c r="M16" s="279"/>
      <c r="N16" s="279"/>
      <c r="O16" s="279"/>
      <c r="P16" s="279"/>
      <c r="Q16" s="279"/>
      <c r="R16" s="280"/>
      <c r="S16" s="281" t="s">
        <v>58</v>
      </c>
      <c r="T16" s="281"/>
      <c r="U16" s="281"/>
      <c r="V16" s="282" t="s">
        <v>59</v>
      </c>
      <c r="W16" s="282"/>
      <c r="X16" s="282"/>
      <c r="Y16" s="1"/>
    </row>
    <row r="17" spans="1:25" s="3" customFormat="1" ht="28.5" x14ac:dyDescent="0.25">
      <c r="A17" s="277"/>
      <c r="B17" s="23" t="s">
        <v>60</v>
      </c>
      <c r="C17" s="290"/>
      <c r="D17" s="291"/>
      <c r="E17" s="24" t="s">
        <v>61</v>
      </c>
      <c r="F17" s="25"/>
      <c r="G17" s="25"/>
      <c r="H17" s="25"/>
      <c r="I17" s="297"/>
      <c r="J17" s="284" t="s">
        <v>61</v>
      </c>
      <c r="K17" s="285"/>
      <c r="L17" s="285"/>
      <c r="M17" s="285"/>
      <c r="N17" s="285"/>
      <c r="O17" s="285"/>
      <c r="P17" s="285"/>
      <c r="Q17" s="285"/>
      <c r="R17" s="286"/>
      <c r="S17" s="281"/>
      <c r="T17" s="281"/>
      <c r="U17" s="281"/>
      <c r="V17" s="282" t="s">
        <v>61</v>
      </c>
      <c r="W17" s="282"/>
      <c r="X17" s="282"/>
      <c r="Y17" s="1"/>
    </row>
    <row r="18" spans="1:25" s="3" customFormat="1" x14ac:dyDescent="0.25">
      <c r="A18" s="277"/>
      <c r="B18" s="23" t="s">
        <v>62</v>
      </c>
      <c r="C18" s="292"/>
      <c r="D18" s="293"/>
      <c r="E18" s="24" t="s">
        <v>63</v>
      </c>
      <c r="F18" s="25"/>
      <c r="G18" s="25"/>
      <c r="H18" s="25"/>
      <c r="I18" s="297"/>
      <c r="J18" s="284" t="s">
        <v>777</v>
      </c>
      <c r="K18" s="285"/>
      <c r="L18" s="285"/>
      <c r="M18" s="285"/>
      <c r="N18" s="285"/>
      <c r="O18" s="285"/>
      <c r="P18" s="285"/>
      <c r="Q18" s="285"/>
      <c r="R18" s="286"/>
      <c r="S18" s="281"/>
      <c r="T18" s="281"/>
      <c r="U18" s="281"/>
      <c r="V18" s="282" t="s">
        <v>64</v>
      </c>
      <c r="W18" s="282"/>
      <c r="X18" s="282"/>
      <c r="Y18" s="1"/>
    </row>
  </sheetData>
  <mergeCells count="35">
    <mergeCell ref="B11:B15"/>
    <mergeCell ref="A16:A18"/>
    <mergeCell ref="C16:D18"/>
    <mergeCell ref="A11:A15"/>
    <mergeCell ref="I16:I18"/>
    <mergeCell ref="J16:R16"/>
    <mergeCell ref="S16:U18"/>
    <mergeCell ref="V16:X16"/>
    <mergeCell ref="J9:J10"/>
    <mergeCell ref="K9:O9"/>
    <mergeCell ref="P9:P15"/>
    <mergeCell ref="Q9:U9"/>
    <mergeCell ref="V9:V10"/>
    <mergeCell ref="W9:W10"/>
    <mergeCell ref="J17:R17"/>
    <mergeCell ref="V17:X17"/>
    <mergeCell ref="J18:R18"/>
    <mergeCell ref="V18:X18"/>
    <mergeCell ref="X9:X10"/>
    <mergeCell ref="B7:X7"/>
    <mergeCell ref="A9:A10"/>
    <mergeCell ref="B9:B10"/>
    <mergeCell ref="C9:C10"/>
    <mergeCell ref="D9:D10"/>
    <mergeCell ref="E9:E10"/>
    <mergeCell ref="F9:F10"/>
    <mergeCell ref="G9:G10"/>
    <mergeCell ref="H9:H10"/>
    <mergeCell ref="I9:I10"/>
    <mergeCell ref="A6:X6"/>
    <mergeCell ref="A1:V1"/>
    <mergeCell ref="A2:A5"/>
    <mergeCell ref="B2:W2"/>
    <mergeCell ref="B3:W3"/>
    <mergeCell ref="B4:W5"/>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669-6741-487D-8270-35F0EFEB5DEA}">
  <dimension ref="A1:Y24"/>
  <sheetViews>
    <sheetView showGridLines="0" tabSelected="1" zoomScale="70" zoomScaleNormal="70" workbookViewId="0">
      <selection activeCell="D11" sqref="D11"/>
    </sheetView>
  </sheetViews>
  <sheetFormatPr baseColWidth="10" defaultRowHeight="12.75" x14ac:dyDescent="0.25"/>
  <cols>
    <col min="1" max="1" width="32" style="591" customWidth="1"/>
    <col min="2" max="2" width="42" style="591" customWidth="1"/>
    <col min="3" max="3" width="5.42578125" style="591" customWidth="1"/>
    <col min="4" max="4" width="39.7109375" style="646" customWidth="1"/>
    <col min="5" max="5" width="15.5703125" style="591" customWidth="1"/>
    <col min="6" max="6" width="17.28515625" style="591" customWidth="1"/>
    <col min="7" max="7" width="28.5703125" style="591" customWidth="1"/>
    <col min="8" max="8" width="16.140625" style="591" customWidth="1"/>
    <col min="9" max="9" width="10.85546875" style="591" customWidth="1"/>
    <col min="10" max="10" width="18.85546875" style="591" customWidth="1"/>
    <col min="11" max="11" width="6.85546875" style="591" customWidth="1"/>
    <col min="12" max="14" width="5.85546875" style="591" customWidth="1"/>
    <col min="15" max="15" width="7.7109375" style="591" customWidth="1"/>
    <col min="16" max="16" width="1.42578125" style="647" customWidth="1"/>
    <col min="17" max="20" width="6.140625" style="591" customWidth="1"/>
    <col min="21" max="21" width="7.85546875" style="591" customWidth="1"/>
    <col min="22" max="22" width="29.28515625" style="591" customWidth="1"/>
    <col min="23" max="23" width="28.5703125" style="591" customWidth="1"/>
    <col min="24" max="24" width="23.28515625" style="591" customWidth="1"/>
    <col min="25" max="256" width="11.42578125" style="591"/>
    <col min="257" max="257" width="32" style="591" customWidth="1"/>
    <col min="258" max="258" width="42" style="591" customWidth="1"/>
    <col min="259" max="259" width="5.42578125" style="591" customWidth="1"/>
    <col min="260" max="260" width="39.7109375" style="591" customWidth="1"/>
    <col min="261" max="261" width="15.5703125" style="591" customWidth="1"/>
    <col min="262" max="262" width="17.28515625" style="591" customWidth="1"/>
    <col min="263" max="263" width="28.5703125" style="591" customWidth="1"/>
    <col min="264" max="264" width="16.140625" style="591" customWidth="1"/>
    <col min="265" max="265" width="10.85546875" style="591" customWidth="1"/>
    <col min="266" max="266" width="18.85546875" style="591" customWidth="1"/>
    <col min="267" max="267" width="6.85546875" style="591" customWidth="1"/>
    <col min="268" max="270" width="5.85546875" style="591" customWidth="1"/>
    <col min="271" max="271" width="7.7109375" style="591" customWidth="1"/>
    <col min="272" max="272" width="1.42578125" style="591" customWidth="1"/>
    <col min="273" max="276" width="6.140625" style="591" customWidth="1"/>
    <col min="277" max="277" width="7.85546875" style="591" customWidth="1"/>
    <col min="278" max="278" width="29.28515625" style="591" customWidth="1"/>
    <col min="279" max="279" width="28.5703125" style="591" customWidth="1"/>
    <col min="280" max="280" width="23.28515625" style="591" customWidth="1"/>
    <col min="281" max="512" width="11.42578125" style="591"/>
    <col min="513" max="513" width="32" style="591" customWidth="1"/>
    <col min="514" max="514" width="42" style="591" customWidth="1"/>
    <col min="515" max="515" width="5.42578125" style="591" customWidth="1"/>
    <col min="516" max="516" width="39.7109375" style="591" customWidth="1"/>
    <col min="517" max="517" width="15.5703125" style="591" customWidth="1"/>
    <col min="518" max="518" width="17.28515625" style="591" customWidth="1"/>
    <col min="519" max="519" width="28.5703125" style="591" customWidth="1"/>
    <col min="520" max="520" width="16.140625" style="591" customWidth="1"/>
    <col min="521" max="521" width="10.85546875" style="591" customWidth="1"/>
    <col min="522" max="522" width="18.85546875" style="591" customWidth="1"/>
    <col min="523" max="523" width="6.85546875" style="591" customWidth="1"/>
    <col min="524" max="526" width="5.85546875" style="591" customWidth="1"/>
    <col min="527" max="527" width="7.7109375" style="591" customWidth="1"/>
    <col min="528" max="528" width="1.42578125" style="591" customWidth="1"/>
    <col min="529" max="532" width="6.140625" style="591" customWidth="1"/>
    <col min="533" max="533" width="7.85546875" style="591" customWidth="1"/>
    <col min="534" max="534" width="29.28515625" style="591" customWidth="1"/>
    <col min="535" max="535" width="28.5703125" style="591" customWidth="1"/>
    <col min="536" max="536" width="23.28515625" style="591" customWidth="1"/>
    <col min="537" max="768" width="11.42578125" style="591"/>
    <col min="769" max="769" width="32" style="591" customWidth="1"/>
    <col min="770" max="770" width="42" style="591" customWidth="1"/>
    <col min="771" max="771" width="5.42578125" style="591" customWidth="1"/>
    <col min="772" max="772" width="39.7109375" style="591" customWidth="1"/>
    <col min="773" max="773" width="15.5703125" style="591" customWidth="1"/>
    <col min="774" max="774" width="17.28515625" style="591" customWidth="1"/>
    <col min="775" max="775" width="28.5703125" style="591" customWidth="1"/>
    <col min="776" max="776" width="16.140625" style="591" customWidth="1"/>
    <col min="777" max="777" width="10.85546875" style="591" customWidth="1"/>
    <col min="778" max="778" width="18.85546875" style="591" customWidth="1"/>
    <col min="779" max="779" width="6.85546875" style="591" customWidth="1"/>
    <col min="780" max="782" width="5.85546875" style="591" customWidth="1"/>
    <col min="783" max="783" width="7.7109375" style="591" customWidth="1"/>
    <col min="784" max="784" width="1.42578125" style="591" customWidth="1"/>
    <col min="785" max="788" width="6.140625" style="591" customWidth="1"/>
    <col min="789" max="789" width="7.85546875" style="591" customWidth="1"/>
    <col min="790" max="790" width="29.28515625" style="591" customWidth="1"/>
    <col min="791" max="791" width="28.5703125" style="591" customWidth="1"/>
    <col min="792" max="792" width="23.28515625" style="591" customWidth="1"/>
    <col min="793" max="1024" width="11.42578125" style="591"/>
    <col min="1025" max="1025" width="32" style="591" customWidth="1"/>
    <col min="1026" max="1026" width="42" style="591" customWidth="1"/>
    <col min="1027" max="1027" width="5.42578125" style="591" customWidth="1"/>
    <col min="1028" max="1028" width="39.7109375" style="591" customWidth="1"/>
    <col min="1029" max="1029" width="15.5703125" style="591" customWidth="1"/>
    <col min="1030" max="1030" width="17.28515625" style="591" customWidth="1"/>
    <col min="1031" max="1031" width="28.5703125" style="591" customWidth="1"/>
    <col min="1032" max="1032" width="16.140625" style="591" customWidth="1"/>
    <col min="1033" max="1033" width="10.85546875" style="591" customWidth="1"/>
    <col min="1034" max="1034" width="18.85546875" style="591" customWidth="1"/>
    <col min="1035" max="1035" width="6.85546875" style="591" customWidth="1"/>
    <col min="1036" max="1038" width="5.85546875" style="591" customWidth="1"/>
    <col min="1039" max="1039" width="7.7109375" style="591" customWidth="1"/>
    <col min="1040" max="1040" width="1.42578125" style="591" customWidth="1"/>
    <col min="1041" max="1044" width="6.140625" style="591" customWidth="1"/>
    <col min="1045" max="1045" width="7.85546875" style="591" customWidth="1"/>
    <col min="1046" max="1046" width="29.28515625" style="591" customWidth="1"/>
    <col min="1047" max="1047" width="28.5703125" style="591" customWidth="1"/>
    <col min="1048" max="1048" width="23.28515625" style="591" customWidth="1"/>
    <col min="1049" max="1280" width="11.42578125" style="591"/>
    <col min="1281" max="1281" width="32" style="591" customWidth="1"/>
    <col min="1282" max="1282" width="42" style="591" customWidth="1"/>
    <col min="1283" max="1283" width="5.42578125" style="591" customWidth="1"/>
    <col min="1284" max="1284" width="39.7109375" style="591" customWidth="1"/>
    <col min="1285" max="1285" width="15.5703125" style="591" customWidth="1"/>
    <col min="1286" max="1286" width="17.28515625" style="591" customWidth="1"/>
    <col min="1287" max="1287" width="28.5703125" style="591" customWidth="1"/>
    <col min="1288" max="1288" width="16.140625" style="591" customWidth="1"/>
    <col min="1289" max="1289" width="10.85546875" style="591" customWidth="1"/>
    <col min="1290" max="1290" width="18.85546875" style="591" customWidth="1"/>
    <col min="1291" max="1291" width="6.85546875" style="591" customWidth="1"/>
    <col min="1292" max="1294" width="5.85546875" style="591" customWidth="1"/>
    <col min="1295" max="1295" width="7.7109375" style="591" customWidth="1"/>
    <col min="1296" max="1296" width="1.42578125" style="591" customWidth="1"/>
    <col min="1297" max="1300" width="6.140625" style="591" customWidth="1"/>
    <col min="1301" max="1301" width="7.85546875" style="591" customWidth="1"/>
    <col min="1302" max="1302" width="29.28515625" style="591" customWidth="1"/>
    <col min="1303" max="1303" width="28.5703125" style="591" customWidth="1"/>
    <col min="1304" max="1304" width="23.28515625" style="591" customWidth="1"/>
    <col min="1305" max="1536" width="11.42578125" style="591"/>
    <col min="1537" max="1537" width="32" style="591" customWidth="1"/>
    <col min="1538" max="1538" width="42" style="591" customWidth="1"/>
    <col min="1539" max="1539" width="5.42578125" style="591" customWidth="1"/>
    <col min="1540" max="1540" width="39.7109375" style="591" customWidth="1"/>
    <col min="1541" max="1541" width="15.5703125" style="591" customWidth="1"/>
    <col min="1542" max="1542" width="17.28515625" style="591" customWidth="1"/>
    <col min="1543" max="1543" width="28.5703125" style="591" customWidth="1"/>
    <col min="1544" max="1544" width="16.140625" style="591" customWidth="1"/>
    <col min="1545" max="1545" width="10.85546875" style="591" customWidth="1"/>
    <col min="1546" max="1546" width="18.85546875" style="591" customWidth="1"/>
    <col min="1547" max="1547" width="6.85546875" style="591" customWidth="1"/>
    <col min="1548" max="1550" width="5.85546875" style="591" customWidth="1"/>
    <col min="1551" max="1551" width="7.7109375" style="591" customWidth="1"/>
    <col min="1552" max="1552" width="1.42578125" style="591" customWidth="1"/>
    <col min="1553" max="1556" width="6.140625" style="591" customWidth="1"/>
    <col min="1557" max="1557" width="7.85546875" style="591" customWidth="1"/>
    <col min="1558" max="1558" width="29.28515625" style="591" customWidth="1"/>
    <col min="1559" max="1559" width="28.5703125" style="591" customWidth="1"/>
    <col min="1560" max="1560" width="23.28515625" style="591" customWidth="1"/>
    <col min="1561" max="1792" width="11.42578125" style="591"/>
    <col min="1793" max="1793" width="32" style="591" customWidth="1"/>
    <col min="1794" max="1794" width="42" style="591" customWidth="1"/>
    <col min="1795" max="1795" width="5.42578125" style="591" customWidth="1"/>
    <col min="1796" max="1796" width="39.7109375" style="591" customWidth="1"/>
    <col min="1797" max="1797" width="15.5703125" style="591" customWidth="1"/>
    <col min="1798" max="1798" width="17.28515625" style="591" customWidth="1"/>
    <col min="1799" max="1799" width="28.5703125" style="591" customWidth="1"/>
    <col min="1800" max="1800" width="16.140625" style="591" customWidth="1"/>
    <col min="1801" max="1801" width="10.85546875" style="591" customWidth="1"/>
    <col min="1802" max="1802" width="18.85546875" style="591" customWidth="1"/>
    <col min="1803" max="1803" width="6.85546875" style="591" customWidth="1"/>
    <col min="1804" max="1806" width="5.85546875" style="591" customWidth="1"/>
    <col min="1807" max="1807" width="7.7109375" style="591" customWidth="1"/>
    <col min="1808" max="1808" width="1.42578125" style="591" customWidth="1"/>
    <col min="1809" max="1812" width="6.140625" style="591" customWidth="1"/>
    <col min="1813" max="1813" width="7.85546875" style="591" customWidth="1"/>
    <col min="1814" max="1814" width="29.28515625" style="591" customWidth="1"/>
    <col min="1815" max="1815" width="28.5703125" style="591" customWidth="1"/>
    <col min="1816" max="1816" width="23.28515625" style="591" customWidth="1"/>
    <col min="1817" max="2048" width="11.42578125" style="591"/>
    <col min="2049" max="2049" width="32" style="591" customWidth="1"/>
    <col min="2050" max="2050" width="42" style="591" customWidth="1"/>
    <col min="2051" max="2051" width="5.42578125" style="591" customWidth="1"/>
    <col min="2052" max="2052" width="39.7109375" style="591" customWidth="1"/>
    <col min="2053" max="2053" width="15.5703125" style="591" customWidth="1"/>
    <col min="2054" max="2054" width="17.28515625" style="591" customWidth="1"/>
    <col min="2055" max="2055" width="28.5703125" style="591" customWidth="1"/>
    <col min="2056" max="2056" width="16.140625" style="591" customWidth="1"/>
    <col min="2057" max="2057" width="10.85546875" style="591" customWidth="1"/>
    <col min="2058" max="2058" width="18.85546875" style="591" customWidth="1"/>
    <col min="2059" max="2059" width="6.85546875" style="591" customWidth="1"/>
    <col min="2060" max="2062" width="5.85546875" style="591" customWidth="1"/>
    <col min="2063" max="2063" width="7.7109375" style="591" customWidth="1"/>
    <col min="2064" max="2064" width="1.42578125" style="591" customWidth="1"/>
    <col min="2065" max="2068" width="6.140625" style="591" customWidth="1"/>
    <col min="2069" max="2069" width="7.85546875" style="591" customWidth="1"/>
    <col min="2070" max="2070" width="29.28515625" style="591" customWidth="1"/>
    <col min="2071" max="2071" width="28.5703125" style="591" customWidth="1"/>
    <col min="2072" max="2072" width="23.28515625" style="591" customWidth="1"/>
    <col min="2073" max="2304" width="11.42578125" style="591"/>
    <col min="2305" max="2305" width="32" style="591" customWidth="1"/>
    <col min="2306" max="2306" width="42" style="591" customWidth="1"/>
    <col min="2307" max="2307" width="5.42578125" style="591" customWidth="1"/>
    <col min="2308" max="2308" width="39.7109375" style="591" customWidth="1"/>
    <col min="2309" max="2309" width="15.5703125" style="591" customWidth="1"/>
    <col min="2310" max="2310" width="17.28515625" style="591" customWidth="1"/>
    <col min="2311" max="2311" width="28.5703125" style="591" customWidth="1"/>
    <col min="2312" max="2312" width="16.140625" style="591" customWidth="1"/>
    <col min="2313" max="2313" width="10.85546875" style="591" customWidth="1"/>
    <col min="2314" max="2314" width="18.85546875" style="591" customWidth="1"/>
    <col min="2315" max="2315" width="6.85546875" style="591" customWidth="1"/>
    <col min="2316" max="2318" width="5.85546875" style="591" customWidth="1"/>
    <col min="2319" max="2319" width="7.7109375" style="591" customWidth="1"/>
    <col min="2320" max="2320" width="1.42578125" style="591" customWidth="1"/>
    <col min="2321" max="2324" width="6.140625" style="591" customWidth="1"/>
    <col min="2325" max="2325" width="7.85546875" style="591" customWidth="1"/>
    <col min="2326" max="2326" width="29.28515625" style="591" customWidth="1"/>
    <col min="2327" max="2327" width="28.5703125" style="591" customWidth="1"/>
    <col min="2328" max="2328" width="23.28515625" style="591" customWidth="1"/>
    <col min="2329" max="2560" width="11.42578125" style="591"/>
    <col min="2561" max="2561" width="32" style="591" customWidth="1"/>
    <col min="2562" max="2562" width="42" style="591" customWidth="1"/>
    <col min="2563" max="2563" width="5.42578125" style="591" customWidth="1"/>
    <col min="2564" max="2564" width="39.7109375" style="591" customWidth="1"/>
    <col min="2565" max="2565" width="15.5703125" style="591" customWidth="1"/>
    <col min="2566" max="2566" width="17.28515625" style="591" customWidth="1"/>
    <col min="2567" max="2567" width="28.5703125" style="591" customWidth="1"/>
    <col min="2568" max="2568" width="16.140625" style="591" customWidth="1"/>
    <col min="2569" max="2569" width="10.85546875" style="591" customWidth="1"/>
    <col min="2570" max="2570" width="18.85546875" style="591" customWidth="1"/>
    <col min="2571" max="2571" width="6.85546875" style="591" customWidth="1"/>
    <col min="2572" max="2574" width="5.85546875" style="591" customWidth="1"/>
    <col min="2575" max="2575" width="7.7109375" style="591" customWidth="1"/>
    <col min="2576" max="2576" width="1.42578125" style="591" customWidth="1"/>
    <col min="2577" max="2580" width="6.140625" style="591" customWidth="1"/>
    <col min="2581" max="2581" width="7.85546875" style="591" customWidth="1"/>
    <col min="2582" max="2582" width="29.28515625" style="591" customWidth="1"/>
    <col min="2583" max="2583" width="28.5703125" style="591" customWidth="1"/>
    <col min="2584" max="2584" width="23.28515625" style="591" customWidth="1"/>
    <col min="2585" max="2816" width="11.42578125" style="591"/>
    <col min="2817" max="2817" width="32" style="591" customWidth="1"/>
    <col min="2818" max="2818" width="42" style="591" customWidth="1"/>
    <col min="2819" max="2819" width="5.42578125" style="591" customWidth="1"/>
    <col min="2820" max="2820" width="39.7109375" style="591" customWidth="1"/>
    <col min="2821" max="2821" width="15.5703125" style="591" customWidth="1"/>
    <col min="2822" max="2822" width="17.28515625" style="591" customWidth="1"/>
    <col min="2823" max="2823" width="28.5703125" style="591" customWidth="1"/>
    <col min="2824" max="2824" width="16.140625" style="591" customWidth="1"/>
    <col min="2825" max="2825" width="10.85546875" style="591" customWidth="1"/>
    <col min="2826" max="2826" width="18.85546875" style="591" customWidth="1"/>
    <col min="2827" max="2827" width="6.85546875" style="591" customWidth="1"/>
    <col min="2828" max="2830" width="5.85546875" style="591" customWidth="1"/>
    <col min="2831" max="2831" width="7.7109375" style="591" customWidth="1"/>
    <col min="2832" max="2832" width="1.42578125" style="591" customWidth="1"/>
    <col min="2833" max="2836" width="6.140625" style="591" customWidth="1"/>
    <col min="2837" max="2837" width="7.85546875" style="591" customWidth="1"/>
    <col min="2838" max="2838" width="29.28515625" style="591" customWidth="1"/>
    <col min="2839" max="2839" width="28.5703125" style="591" customWidth="1"/>
    <col min="2840" max="2840" width="23.28515625" style="591" customWidth="1"/>
    <col min="2841" max="3072" width="11.42578125" style="591"/>
    <col min="3073" max="3073" width="32" style="591" customWidth="1"/>
    <col min="3074" max="3074" width="42" style="591" customWidth="1"/>
    <col min="3075" max="3075" width="5.42578125" style="591" customWidth="1"/>
    <col min="3076" max="3076" width="39.7109375" style="591" customWidth="1"/>
    <col min="3077" max="3077" width="15.5703125" style="591" customWidth="1"/>
    <col min="3078" max="3078" width="17.28515625" style="591" customWidth="1"/>
    <col min="3079" max="3079" width="28.5703125" style="591" customWidth="1"/>
    <col min="3080" max="3080" width="16.140625" style="591" customWidth="1"/>
    <col min="3081" max="3081" width="10.85546875" style="591" customWidth="1"/>
    <col min="3082" max="3082" width="18.85546875" style="591" customWidth="1"/>
    <col min="3083" max="3083" width="6.85546875" style="591" customWidth="1"/>
    <col min="3084" max="3086" width="5.85546875" style="591" customWidth="1"/>
    <col min="3087" max="3087" width="7.7109375" style="591" customWidth="1"/>
    <col min="3088" max="3088" width="1.42578125" style="591" customWidth="1"/>
    <col min="3089" max="3092" width="6.140625" style="591" customWidth="1"/>
    <col min="3093" max="3093" width="7.85546875" style="591" customWidth="1"/>
    <col min="3094" max="3094" width="29.28515625" style="591" customWidth="1"/>
    <col min="3095" max="3095" width="28.5703125" style="591" customWidth="1"/>
    <col min="3096" max="3096" width="23.28515625" style="591" customWidth="1"/>
    <col min="3097" max="3328" width="11.42578125" style="591"/>
    <col min="3329" max="3329" width="32" style="591" customWidth="1"/>
    <col min="3330" max="3330" width="42" style="591" customWidth="1"/>
    <col min="3331" max="3331" width="5.42578125" style="591" customWidth="1"/>
    <col min="3332" max="3332" width="39.7109375" style="591" customWidth="1"/>
    <col min="3333" max="3333" width="15.5703125" style="591" customWidth="1"/>
    <col min="3334" max="3334" width="17.28515625" style="591" customWidth="1"/>
    <col min="3335" max="3335" width="28.5703125" style="591" customWidth="1"/>
    <col min="3336" max="3336" width="16.140625" style="591" customWidth="1"/>
    <col min="3337" max="3337" width="10.85546875" style="591" customWidth="1"/>
    <col min="3338" max="3338" width="18.85546875" style="591" customWidth="1"/>
    <col min="3339" max="3339" width="6.85546875" style="591" customWidth="1"/>
    <col min="3340" max="3342" width="5.85546875" style="591" customWidth="1"/>
    <col min="3343" max="3343" width="7.7109375" style="591" customWidth="1"/>
    <col min="3344" max="3344" width="1.42578125" style="591" customWidth="1"/>
    <col min="3345" max="3348" width="6.140625" style="591" customWidth="1"/>
    <col min="3349" max="3349" width="7.85546875" style="591" customWidth="1"/>
    <col min="3350" max="3350" width="29.28515625" style="591" customWidth="1"/>
    <col min="3351" max="3351" width="28.5703125" style="591" customWidth="1"/>
    <col min="3352" max="3352" width="23.28515625" style="591" customWidth="1"/>
    <col min="3353" max="3584" width="11.42578125" style="591"/>
    <col min="3585" max="3585" width="32" style="591" customWidth="1"/>
    <col min="3586" max="3586" width="42" style="591" customWidth="1"/>
    <col min="3587" max="3587" width="5.42578125" style="591" customWidth="1"/>
    <col min="3588" max="3588" width="39.7109375" style="591" customWidth="1"/>
    <col min="3589" max="3589" width="15.5703125" style="591" customWidth="1"/>
    <col min="3590" max="3590" width="17.28515625" style="591" customWidth="1"/>
    <col min="3591" max="3591" width="28.5703125" style="591" customWidth="1"/>
    <col min="3592" max="3592" width="16.140625" style="591" customWidth="1"/>
    <col min="3593" max="3593" width="10.85546875" style="591" customWidth="1"/>
    <col min="3594" max="3594" width="18.85546875" style="591" customWidth="1"/>
    <col min="3595" max="3595" width="6.85546875" style="591" customWidth="1"/>
    <col min="3596" max="3598" width="5.85546875" style="591" customWidth="1"/>
    <col min="3599" max="3599" width="7.7109375" style="591" customWidth="1"/>
    <col min="3600" max="3600" width="1.42578125" style="591" customWidth="1"/>
    <col min="3601" max="3604" width="6.140625" style="591" customWidth="1"/>
    <col min="3605" max="3605" width="7.85546875" style="591" customWidth="1"/>
    <col min="3606" max="3606" width="29.28515625" style="591" customWidth="1"/>
    <col min="3607" max="3607" width="28.5703125" style="591" customWidth="1"/>
    <col min="3608" max="3608" width="23.28515625" style="591" customWidth="1"/>
    <col min="3609" max="3840" width="11.42578125" style="591"/>
    <col min="3841" max="3841" width="32" style="591" customWidth="1"/>
    <col min="3842" max="3842" width="42" style="591" customWidth="1"/>
    <col min="3843" max="3843" width="5.42578125" style="591" customWidth="1"/>
    <col min="3844" max="3844" width="39.7109375" style="591" customWidth="1"/>
    <col min="3845" max="3845" width="15.5703125" style="591" customWidth="1"/>
    <col min="3846" max="3846" width="17.28515625" style="591" customWidth="1"/>
    <col min="3847" max="3847" width="28.5703125" style="591" customWidth="1"/>
    <col min="3848" max="3848" width="16.140625" style="591" customWidth="1"/>
    <col min="3849" max="3849" width="10.85546875" style="591" customWidth="1"/>
    <col min="3850" max="3850" width="18.85546875" style="591" customWidth="1"/>
    <col min="3851" max="3851" width="6.85546875" style="591" customWidth="1"/>
    <col min="3852" max="3854" width="5.85546875" style="591" customWidth="1"/>
    <col min="3855" max="3855" width="7.7109375" style="591" customWidth="1"/>
    <col min="3856" max="3856" width="1.42578125" style="591" customWidth="1"/>
    <col min="3857" max="3860" width="6.140625" style="591" customWidth="1"/>
    <col min="3861" max="3861" width="7.85546875" style="591" customWidth="1"/>
    <col min="3862" max="3862" width="29.28515625" style="591" customWidth="1"/>
    <col min="3863" max="3863" width="28.5703125" style="591" customWidth="1"/>
    <col min="3864" max="3864" width="23.28515625" style="591" customWidth="1"/>
    <col min="3865" max="4096" width="11.42578125" style="591"/>
    <col min="4097" max="4097" width="32" style="591" customWidth="1"/>
    <col min="4098" max="4098" width="42" style="591" customWidth="1"/>
    <col min="4099" max="4099" width="5.42578125" style="591" customWidth="1"/>
    <col min="4100" max="4100" width="39.7109375" style="591" customWidth="1"/>
    <col min="4101" max="4101" width="15.5703125" style="591" customWidth="1"/>
    <col min="4102" max="4102" width="17.28515625" style="591" customWidth="1"/>
    <col min="4103" max="4103" width="28.5703125" style="591" customWidth="1"/>
    <col min="4104" max="4104" width="16.140625" style="591" customWidth="1"/>
    <col min="4105" max="4105" width="10.85546875" style="591" customWidth="1"/>
    <col min="4106" max="4106" width="18.85546875" style="591" customWidth="1"/>
    <col min="4107" max="4107" width="6.85546875" style="591" customWidth="1"/>
    <col min="4108" max="4110" width="5.85546875" style="591" customWidth="1"/>
    <col min="4111" max="4111" width="7.7109375" style="591" customWidth="1"/>
    <col min="4112" max="4112" width="1.42578125" style="591" customWidth="1"/>
    <col min="4113" max="4116" width="6.140625" style="591" customWidth="1"/>
    <col min="4117" max="4117" width="7.85546875" style="591" customWidth="1"/>
    <col min="4118" max="4118" width="29.28515625" style="591" customWidth="1"/>
    <col min="4119" max="4119" width="28.5703125" style="591" customWidth="1"/>
    <col min="4120" max="4120" width="23.28515625" style="591" customWidth="1"/>
    <col min="4121" max="4352" width="11.42578125" style="591"/>
    <col min="4353" max="4353" width="32" style="591" customWidth="1"/>
    <col min="4354" max="4354" width="42" style="591" customWidth="1"/>
    <col min="4355" max="4355" width="5.42578125" style="591" customWidth="1"/>
    <col min="4356" max="4356" width="39.7109375" style="591" customWidth="1"/>
    <col min="4357" max="4357" width="15.5703125" style="591" customWidth="1"/>
    <col min="4358" max="4358" width="17.28515625" style="591" customWidth="1"/>
    <col min="4359" max="4359" width="28.5703125" style="591" customWidth="1"/>
    <col min="4360" max="4360" width="16.140625" style="591" customWidth="1"/>
    <col min="4361" max="4361" width="10.85546875" style="591" customWidth="1"/>
    <col min="4362" max="4362" width="18.85546875" style="591" customWidth="1"/>
    <col min="4363" max="4363" width="6.85546875" style="591" customWidth="1"/>
    <col min="4364" max="4366" width="5.85546875" style="591" customWidth="1"/>
    <col min="4367" max="4367" width="7.7109375" style="591" customWidth="1"/>
    <col min="4368" max="4368" width="1.42578125" style="591" customWidth="1"/>
    <col min="4369" max="4372" width="6.140625" style="591" customWidth="1"/>
    <col min="4373" max="4373" width="7.85546875" style="591" customWidth="1"/>
    <col min="4374" max="4374" width="29.28515625" style="591" customWidth="1"/>
    <col min="4375" max="4375" width="28.5703125" style="591" customWidth="1"/>
    <col min="4376" max="4376" width="23.28515625" style="591" customWidth="1"/>
    <col min="4377" max="4608" width="11.42578125" style="591"/>
    <col min="4609" max="4609" width="32" style="591" customWidth="1"/>
    <col min="4610" max="4610" width="42" style="591" customWidth="1"/>
    <col min="4611" max="4611" width="5.42578125" style="591" customWidth="1"/>
    <col min="4612" max="4612" width="39.7109375" style="591" customWidth="1"/>
    <col min="4613" max="4613" width="15.5703125" style="591" customWidth="1"/>
    <col min="4614" max="4614" width="17.28515625" style="591" customWidth="1"/>
    <col min="4615" max="4615" width="28.5703125" style="591" customWidth="1"/>
    <col min="4616" max="4616" width="16.140625" style="591" customWidth="1"/>
    <col min="4617" max="4617" width="10.85546875" style="591" customWidth="1"/>
    <col min="4618" max="4618" width="18.85546875" style="591" customWidth="1"/>
    <col min="4619" max="4619" width="6.85546875" style="591" customWidth="1"/>
    <col min="4620" max="4622" width="5.85546875" style="591" customWidth="1"/>
    <col min="4623" max="4623" width="7.7109375" style="591" customWidth="1"/>
    <col min="4624" max="4624" width="1.42578125" style="591" customWidth="1"/>
    <col min="4625" max="4628" width="6.140625" style="591" customWidth="1"/>
    <col min="4629" max="4629" width="7.85546875" style="591" customWidth="1"/>
    <col min="4630" max="4630" width="29.28515625" style="591" customWidth="1"/>
    <col min="4631" max="4631" width="28.5703125" style="591" customWidth="1"/>
    <col min="4632" max="4632" width="23.28515625" style="591" customWidth="1"/>
    <col min="4633" max="4864" width="11.42578125" style="591"/>
    <col min="4865" max="4865" width="32" style="591" customWidth="1"/>
    <col min="4866" max="4866" width="42" style="591" customWidth="1"/>
    <col min="4867" max="4867" width="5.42578125" style="591" customWidth="1"/>
    <col min="4868" max="4868" width="39.7109375" style="591" customWidth="1"/>
    <col min="4869" max="4869" width="15.5703125" style="591" customWidth="1"/>
    <col min="4870" max="4870" width="17.28515625" style="591" customWidth="1"/>
    <col min="4871" max="4871" width="28.5703125" style="591" customWidth="1"/>
    <col min="4872" max="4872" width="16.140625" style="591" customWidth="1"/>
    <col min="4873" max="4873" width="10.85546875" style="591" customWidth="1"/>
    <col min="4874" max="4874" width="18.85546875" style="591" customWidth="1"/>
    <col min="4875" max="4875" width="6.85546875" style="591" customWidth="1"/>
    <col min="4876" max="4878" width="5.85546875" style="591" customWidth="1"/>
    <col min="4879" max="4879" width="7.7109375" style="591" customWidth="1"/>
    <col min="4880" max="4880" width="1.42578125" style="591" customWidth="1"/>
    <col min="4881" max="4884" width="6.140625" style="591" customWidth="1"/>
    <col min="4885" max="4885" width="7.85546875" style="591" customWidth="1"/>
    <col min="4886" max="4886" width="29.28515625" style="591" customWidth="1"/>
    <col min="4887" max="4887" width="28.5703125" style="591" customWidth="1"/>
    <col min="4888" max="4888" width="23.28515625" style="591" customWidth="1"/>
    <col min="4889" max="5120" width="11.42578125" style="591"/>
    <col min="5121" max="5121" width="32" style="591" customWidth="1"/>
    <col min="5122" max="5122" width="42" style="591" customWidth="1"/>
    <col min="5123" max="5123" width="5.42578125" style="591" customWidth="1"/>
    <col min="5124" max="5124" width="39.7109375" style="591" customWidth="1"/>
    <col min="5125" max="5125" width="15.5703125" style="591" customWidth="1"/>
    <col min="5126" max="5126" width="17.28515625" style="591" customWidth="1"/>
    <col min="5127" max="5127" width="28.5703125" style="591" customWidth="1"/>
    <col min="5128" max="5128" width="16.140625" style="591" customWidth="1"/>
    <col min="5129" max="5129" width="10.85546875" style="591" customWidth="1"/>
    <col min="5130" max="5130" width="18.85546875" style="591" customWidth="1"/>
    <col min="5131" max="5131" width="6.85546875" style="591" customWidth="1"/>
    <col min="5132" max="5134" width="5.85546875" style="591" customWidth="1"/>
    <col min="5135" max="5135" width="7.7109375" style="591" customWidth="1"/>
    <col min="5136" max="5136" width="1.42578125" style="591" customWidth="1"/>
    <col min="5137" max="5140" width="6.140625" style="591" customWidth="1"/>
    <col min="5141" max="5141" width="7.85546875" style="591" customWidth="1"/>
    <col min="5142" max="5142" width="29.28515625" style="591" customWidth="1"/>
    <col min="5143" max="5143" width="28.5703125" style="591" customWidth="1"/>
    <col min="5144" max="5144" width="23.28515625" style="591" customWidth="1"/>
    <col min="5145" max="5376" width="11.42578125" style="591"/>
    <col min="5377" max="5377" width="32" style="591" customWidth="1"/>
    <col min="5378" max="5378" width="42" style="591" customWidth="1"/>
    <col min="5379" max="5379" width="5.42578125" style="591" customWidth="1"/>
    <col min="5380" max="5380" width="39.7109375" style="591" customWidth="1"/>
    <col min="5381" max="5381" width="15.5703125" style="591" customWidth="1"/>
    <col min="5382" max="5382" width="17.28515625" style="591" customWidth="1"/>
    <col min="5383" max="5383" width="28.5703125" style="591" customWidth="1"/>
    <col min="5384" max="5384" width="16.140625" style="591" customWidth="1"/>
    <col min="5385" max="5385" width="10.85546875" style="591" customWidth="1"/>
    <col min="5386" max="5386" width="18.85546875" style="591" customWidth="1"/>
    <col min="5387" max="5387" width="6.85546875" style="591" customWidth="1"/>
    <col min="5388" max="5390" width="5.85546875" style="591" customWidth="1"/>
    <col min="5391" max="5391" width="7.7109375" style="591" customWidth="1"/>
    <col min="5392" max="5392" width="1.42578125" style="591" customWidth="1"/>
    <col min="5393" max="5396" width="6.140625" style="591" customWidth="1"/>
    <col min="5397" max="5397" width="7.85546875" style="591" customWidth="1"/>
    <col min="5398" max="5398" width="29.28515625" style="591" customWidth="1"/>
    <col min="5399" max="5399" width="28.5703125" style="591" customWidth="1"/>
    <col min="5400" max="5400" width="23.28515625" style="591" customWidth="1"/>
    <col min="5401" max="5632" width="11.42578125" style="591"/>
    <col min="5633" max="5633" width="32" style="591" customWidth="1"/>
    <col min="5634" max="5634" width="42" style="591" customWidth="1"/>
    <col min="5635" max="5635" width="5.42578125" style="591" customWidth="1"/>
    <col min="5636" max="5636" width="39.7109375" style="591" customWidth="1"/>
    <col min="5637" max="5637" width="15.5703125" style="591" customWidth="1"/>
    <col min="5638" max="5638" width="17.28515625" style="591" customWidth="1"/>
    <col min="5639" max="5639" width="28.5703125" style="591" customWidth="1"/>
    <col min="5640" max="5640" width="16.140625" style="591" customWidth="1"/>
    <col min="5641" max="5641" width="10.85546875" style="591" customWidth="1"/>
    <col min="5642" max="5642" width="18.85546875" style="591" customWidth="1"/>
    <col min="5643" max="5643" width="6.85546875" style="591" customWidth="1"/>
    <col min="5644" max="5646" width="5.85546875" style="591" customWidth="1"/>
    <col min="5647" max="5647" width="7.7109375" style="591" customWidth="1"/>
    <col min="5648" max="5648" width="1.42578125" style="591" customWidth="1"/>
    <col min="5649" max="5652" width="6.140625" style="591" customWidth="1"/>
    <col min="5653" max="5653" width="7.85546875" style="591" customWidth="1"/>
    <col min="5654" max="5654" width="29.28515625" style="591" customWidth="1"/>
    <col min="5655" max="5655" width="28.5703125" style="591" customWidth="1"/>
    <col min="5656" max="5656" width="23.28515625" style="591" customWidth="1"/>
    <col min="5657" max="5888" width="11.42578125" style="591"/>
    <col min="5889" max="5889" width="32" style="591" customWidth="1"/>
    <col min="5890" max="5890" width="42" style="591" customWidth="1"/>
    <col min="5891" max="5891" width="5.42578125" style="591" customWidth="1"/>
    <col min="5892" max="5892" width="39.7109375" style="591" customWidth="1"/>
    <col min="5893" max="5893" width="15.5703125" style="591" customWidth="1"/>
    <col min="5894" max="5894" width="17.28515625" style="591" customWidth="1"/>
    <col min="5895" max="5895" width="28.5703125" style="591" customWidth="1"/>
    <col min="5896" max="5896" width="16.140625" style="591" customWidth="1"/>
    <col min="5897" max="5897" width="10.85546875" style="591" customWidth="1"/>
    <col min="5898" max="5898" width="18.85546875" style="591" customWidth="1"/>
    <col min="5899" max="5899" width="6.85546875" style="591" customWidth="1"/>
    <col min="5900" max="5902" width="5.85546875" style="591" customWidth="1"/>
    <col min="5903" max="5903" width="7.7109375" style="591" customWidth="1"/>
    <col min="5904" max="5904" width="1.42578125" style="591" customWidth="1"/>
    <col min="5905" max="5908" width="6.140625" style="591" customWidth="1"/>
    <col min="5909" max="5909" width="7.85546875" style="591" customWidth="1"/>
    <col min="5910" max="5910" width="29.28515625" style="591" customWidth="1"/>
    <col min="5911" max="5911" width="28.5703125" style="591" customWidth="1"/>
    <col min="5912" max="5912" width="23.28515625" style="591" customWidth="1"/>
    <col min="5913" max="6144" width="11.42578125" style="591"/>
    <col min="6145" max="6145" width="32" style="591" customWidth="1"/>
    <col min="6146" max="6146" width="42" style="591" customWidth="1"/>
    <col min="6147" max="6147" width="5.42578125" style="591" customWidth="1"/>
    <col min="6148" max="6148" width="39.7109375" style="591" customWidth="1"/>
    <col min="6149" max="6149" width="15.5703125" style="591" customWidth="1"/>
    <col min="6150" max="6150" width="17.28515625" style="591" customWidth="1"/>
    <col min="6151" max="6151" width="28.5703125" style="591" customWidth="1"/>
    <col min="6152" max="6152" width="16.140625" style="591" customWidth="1"/>
    <col min="6153" max="6153" width="10.85546875" style="591" customWidth="1"/>
    <col min="6154" max="6154" width="18.85546875" style="591" customWidth="1"/>
    <col min="6155" max="6155" width="6.85546875" style="591" customWidth="1"/>
    <col min="6156" max="6158" width="5.85546875" style="591" customWidth="1"/>
    <col min="6159" max="6159" width="7.7109375" style="591" customWidth="1"/>
    <col min="6160" max="6160" width="1.42578125" style="591" customWidth="1"/>
    <col min="6161" max="6164" width="6.140625" style="591" customWidth="1"/>
    <col min="6165" max="6165" width="7.85546875" style="591" customWidth="1"/>
    <col min="6166" max="6166" width="29.28515625" style="591" customWidth="1"/>
    <col min="6167" max="6167" width="28.5703125" style="591" customWidth="1"/>
    <col min="6168" max="6168" width="23.28515625" style="591" customWidth="1"/>
    <col min="6169" max="6400" width="11.42578125" style="591"/>
    <col min="6401" max="6401" width="32" style="591" customWidth="1"/>
    <col min="6402" max="6402" width="42" style="591" customWidth="1"/>
    <col min="6403" max="6403" width="5.42578125" style="591" customWidth="1"/>
    <col min="6404" max="6404" width="39.7109375" style="591" customWidth="1"/>
    <col min="6405" max="6405" width="15.5703125" style="591" customWidth="1"/>
    <col min="6406" max="6406" width="17.28515625" style="591" customWidth="1"/>
    <col min="6407" max="6407" width="28.5703125" style="591" customWidth="1"/>
    <col min="6408" max="6408" width="16.140625" style="591" customWidth="1"/>
    <col min="6409" max="6409" width="10.85546875" style="591" customWidth="1"/>
    <col min="6410" max="6410" width="18.85546875" style="591" customWidth="1"/>
    <col min="6411" max="6411" width="6.85546875" style="591" customWidth="1"/>
    <col min="6412" max="6414" width="5.85546875" style="591" customWidth="1"/>
    <col min="6415" max="6415" width="7.7109375" style="591" customWidth="1"/>
    <col min="6416" max="6416" width="1.42578125" style="591" customWidth="1"/>
    <col min="6417" max="6420" width="6.140625" style="591" customWidth="1"/>
    <col min="6421" max="6421" width="7.85546875" style="591" customWidth="1"/>
    <col min="6422" max="6422" width="29.28515625" style="591" customWidth="1"/>
    <col min="6423" max="6423" width="28.5703125" style="591" customWidth="1"/>
    <col min="6424" max="6424" width="23.28515625" style="591" customWidth="1"/>
    <col min="6425" max="6656" width="11.42578125" style="591"/>
    <col min="6657" max="6657" width="32" style="591" customWidth="1"/>
    <col min="6658" max="6658" width="42" style="591" customWidth="1"/>
    <col min="6659" max="6659" width="5.42578125" style="591" customWidth="1"/>
    <col min="6660" max="6660" width="39.7109375" style="591" customWidth="1"/>
    <col min="6661" max="6661" width="15.5703125" style="591" customWidth="1"/>
    <col min="6662" max="6662" width="17.28515625" style="591" customWidth="1"/>
    <col min="6663" max="6663" width="28.5703125" style="591" customWidth="1"/>
    <col min="6664" max="6664" width="16.140625" style="591" customWidth="1"/>
    <col min="6665" max="6665" width="10.85546875" style="591" customWidth="1"/>
    <col min="6666" max="6666" width="18.85546875" style="591" customWidth="1"/>
    <col min="6667" max="6667" width="6.85546875" style="591" customWidth="1"/>
    <col min="6668" max="6670" width="5.85546875" style="591" customWidth="1"/>
    <col min="6671" max="6671" width="7.7109375" style="591" customWidth="1"/>
    <col min="6672" max="6672" width="1.42578125" style="591" customWidth="1"/>
    <col min="6673" max="6676" width="6.140625" style="591" customWidth="1"/>
    <col min="6677" max="6677" width="7.85546875" style="591" customWidth="1"/>
    <col min="6678" max="6678" width="29.28515625" style="591" customWidth="1"/>
    <col min="6679" max="6679" width="28.5703125" style="591" customWidth="1"/>
    <col min="6680" max="6680" width="23.28515625" style="591" customWidth="1"/>
    <col min="6681" max="6912" width="11.42578125" style="591"/>
    <col min="6913" max="6913" width="32" style="591" customWidth="1"/>
    <col min="6914" max="6914" width="42" style="591" customWidth="1"/>
    <col min="6915" max="6915" width="5.42578125" style="591" customWidth="1"/>
    <col min="6916" max="6916" width="39.7109375" style="591" customWidth="1"/>
    <col min="6917" max="6917" width="15.5703125" style="591" customWidth="1"/>
    <col min="6918" max="6918" width="17.28515625" style="591" customWidth="1"/>
    <col min="6919" max="6919" width="28.5703125" style="591" customWidth="1"/>
    <col min="6920" max="6920" width="16.140625" style="591" customWidth="1"/>
    <col min="6921" max="6921" width="10.85546875" style="591" customWidth="1"/>
    <col min="6922" max="6922" width="18.85546875" style="591" customWidth="1"/>
    <col min="6923" max="6923" width="6.85546875" style="591" customWidth="1"/>
    <col min="6924" max="6926" width="5.85546875" style="591" customWidth="1"/>
    <col min="6927" max="6927" width="7.7109375" style="591" customWidth="1"/>
    <col min="6928" max="6928" width="1.42578125" style="591" customWidth="1"/>
    <col min="6929" max="6932" width="6.140625" style="591" customWidth="1"/>
    <col min="6933" max="6933" width="7.85546875" style="591" customWidth="1"/>
    <col min="6934" max="6934" width="29.28515625" style="591" customWidth="1"/>
    <col min="6935" max="6935" width="28.5703125" style="591" customWidth="1"/>
    <col min="6936" max="6936" width="23.28515625" style="591" customWidth="1"/>
    <col min="6937" max="7168" width="11.42578125" style="591"/>
    <col min="7169" max="7169" width="32" style="591" customWidth="1"/>
    <col min="7170" max="7170" width="42" style="591" customWidth="1"/>
    <col min="7171" max="7171" width="5.42578125" style="591" customWidth="1"/>
    <col min="7172" max="7172" width="39.7109375" style="591" customWidth="1"/>
    <col min="7173" max="7173" width="15.5703125" style="591" customWidth="1"/>
    <col min="7174" max="7174" width="17.28515625" style="591" customWidth="1"/>
    <col min="7175" max="7175" width="28.5703125" style="591" customWidth="1"/>
    <col min="7176" max="7176" width="16.140625" style="591" customWidth="1"/>
    <col min="7177" max="7177" width="10.85546875" style="591" customWidth="1"/>
    <col min="7178" max="7178" width="18.85546875" style="591" customWidth="1"/>
    <col min="7179" max="7179" width="6.85546875" style="591" customWidth="1"/>
    <col min="7180" max="7182" width="5.85546875" style="591" customWidth="1"/>
    <col min="7183" max="7183" width="7.7109375" style="591" customWidth="1"/>
    <col min="7184" max="7184" width="1.42578125" style="591" customWidth="1"/>
    <col min="7185" max="7188" width="6.140625" style="591" customWidth="1"/>
    <col min="7189" max="7189" width="7.85546875" style="591" customWidth="1"/>
    <col min="7190" max="7190" width="29.28515625" style="591" customWidth="1"/>
    <col min="7191" max="7191" width="28.5703125" style="591" customWidth="1"/>
    <col min="7192" max="7192" width="23.28515625" style="591" customWidth="1"/>
    <col min="7193" max="7424" width="11.42578125" style="591"/>
    <col min="7425" max="7425" width="32" style="591" customWidth="1"/>
    <col min="7426" max="7426" width="42" style="591" customWidth="1"/>
    <col min="7427" max="7427" width="5.42578125" style="591" customWidth="1"/>
    <col min="7428" max="7428" width="39.7109375" style="591" customWidth="1"/>
    <col min="7429" max="7429" width="15.5703125" style="591" customWidth="1"/>
    <col min="7430" max="7430" width="17.28515625" style="591" customWidth="1"/>
    <col min="7431" max="7431" width="28.5703125" style="591" customWidth="1"/>
    <col min="7432" max="7432" width="16.140625" style="591" customWidth="1"/>
    <col min="7433" max="7433" width="10.85546875" style="591" customWidth="1"/>
    <col min="7434" max="7434" width="18.85546875" style="591" customWidth="1"/>
    <col min="7435" max="7435" width="6.85546875" style="591" customWidth="1"/>
    <col min="7436" max="7438" width="5.85546875" style="591" customWidth="1"/>
    <col min="7439" max="7439" width="7.7109375" style="591" customWidth="1"/>
    <col min="7440" max="7440" width="1.42578125" style="591" customWidth="1"/>
    <col min="7441" max="7444" width="6.140625" style="591" customWidth="1"/>
    <col min="7445" max="7445" width="7.85546875" style="591" customWidth="1"/>
    <col min="7446" max="7446" width="29.28515625" style="591" customWidth="1"/>
    <col min="7447" max="7447" width="28.5703125" style="591" customWidth="1"/>
    <col min="7448" max="7448" width="23.28515625" style="591" customWidth="1"/>
    <col min="7449" max="7680" width="11.42578125" style="591"/>
    <col min="7681" max="7681" width="32" style="591" customWidth="1"/>
    <col min="7682" max="7682" width="42" style="591" customWidth="1"/>
    <col min="7683" max="7683" width="5.42578125" style="591" customWidth="1"/>
    <col min="7684" max="7684" width="39.7109375" style="591" customWidth="1"/>
    <col min="7685" max="7685" width="15.5703125" style="591" customWidth="1"/>
    <col min="7686" max="7686" width="17.28515625" style="591" customWidth="1"/>
    <col min="7687" max="7687" width="28.5703125" style="591" customWidth="1"/>
    <col min="7688" max="7688" width="16.140625" style="591" customWidth="1"/>
    <col min="7689" max="7689" width="10.85546875" style="591" customWidth="1"/>
    <col min="7690" max="7690" width="18.85546875" style="591" customWidth="1"/>
    <col min="7691" max="7691" width="6.85546875" style="591" customWidth="1"/>
    <col min="7692" max="7694" width="5.85546875" style="591" customWidth="1"/>
    <col min="7695" max="7695" width="7.7109375" style="591" customWidth="1"/>
    <col min="7696" max="7696" width="1.42578125" style="591" customWidth="1"/>
    <col min="7697" max="7700" width="6.140625" style="591" customWidth="1"/>
    <col min="7701" max="7701" width="7.85546875" style="591" customWidth="1"/>
    <col min="7702" max="7702" width="29.28515625" style="591" customWidth="1"/>
    <col min="7703" max="7703" width="28.5703125" style="591" customWidth="1"/>
    <col min="7704" max="7704" width="23.28515625" style="591" customWidth="1"/>
    <col min="7705" max="7936" width="11.42578125" style="591"/>
    <col min="7937" max="7937" width="32" style="591" customWidth="1"/>
    <col min="7938" max="7938" width="42" style="591" customWidth="1"/>
    <col min="7939" max="7939" width="5.42578125" style="591" customWidth="1"/>
    <col min="7940" max="7940" width="39.7109375" style="591" customWidth="1"/>
    <col min="7941" max="7941" width="15.5703125" style="591" customWidth="1"/>
    <col min="7942" max="7942" width="17.28515625" style="591" customWidth="1"/>
    <col min="7943" max="7943" width="28.5703125" style="591" customWidth="1"/>
    <col min="7944" max="7944" width="16.140625" style="591" customWidth="1"/>
    <col min="7945" max="7945" width="10.85546875" style="591" customWidth="1"/>
    <col min="7946" max="7946" width="18.85546875" style="591" customWidth="1"/>
    <col min="7947" max="7947" width="6.85546875" style="591" customWidth="1"/>
    <col min="7948" max="7950" width="5.85546875" style="591" customWidth="1"/>
    <col min="7951" max="7951" width="7.7109375" style="591" customWidth="1"/>
    <col min="7952" max="7952" width="1.42578125" style="591" customWidth="1"/>
    <col min="7953" max="7956" width="6.140625" style="591" customWidth="1"/>
    <col min="7957" max="7957" width="7.85546875" style="591" customWidth="1"/>
    <col min="7958" max="7958" width="29.28515625" style="591" customWidth="1"/>
    <col min="7959" max="7959" width="28.5703125" style="591" customWidth="1"/>
    <col min="7960" max="7960" width="23.28515625" style="591" customWidth="1"/>
    <col min="7961" max="8192" width="11.42578125" style="591"/>
    <col min="8193" max="8193" width="32" style="591" customWidth="1"/>
    <col min="8194" max="8194" width="42" style="591" customWidth="1"/>
    <col min="8195" max="8195" width="5.42578125" style="591" customWidth="1"/>
    <col min="8196" max="8196" width="39.7109375" style="591" customWidth="1"/>
    <col min="8197" max="8197" width="15.5703125" style="591" customWidth="1"/>
    <col min="8198" max="8198" width="17.28515625" style="591" customWidth="1"/>
    <col min="8199" max="8199" width="28.5703125" style="591" customWidth="1"/>
    <col min="8200" max="8200" width="16.140625" style="591" customWidth="1"/>
    <col min="8201" max="8201" width="10.85546875" style="591" customWidth="1"/>
    <col min="8202" max="8202" width="18.85546875" style="591" customWidth="1"/>
    <col min="8203" max="8203" width="6.85546875" style="591" customWidth="1"/>
    <col min="8204" max="8206" width="5.85546875" style="591" customWidth="1"/>
    <col min="8207" max="8207" width="7.7109375" style="591" customWidth="1"/>
    <col min="8208" max="8208" width="1.42578125" style="591" customWidth="1"/>
    <col min="8209" max="8212" width="6.140625" style="591" customWidth="1"/>
    <col min="8213" max="8213" width="7.85546875" style="591" customWidth="1"/>
    <col min="8214" max="8214" width="29.28515625" style="591" customWidth="1"/>
    <col min="8215" max="8215" width="28.5703125" style="591" customWidth="1"/>
    <col min="8216" max="8216" width="23.28515625" style="591" customWidth="1"/>
    <col min="8217" max="8448" width="11.42578125" style="591"/>
    <col min="8449" max="8449" width="32" style="591" customWidth="1"/>
    <col min="8450" max="8450" width="42" style="591" customWidth="1"/>
    <col min="8451" max="8451" width="5.42578125" style="591" customWidth="1"/>
    <col min="8452" max="8452" width="39.7109375" style="591" customWidth="1"/>
    <col min="8453" max="8453" width="15.5703125" style="591" customWidth="1"/>
    <col min="8454" max="8454" width="17.28515625" style="591" customWidth="1"/>
    <col min="8455" max="8455" width="28.5703125" style="591" customWidth="1"/>
    <col min="8456" max="8456" width="16.140625" style="591" customWidth="1"/>
    <col min="8457" max="8457" width="10.85546875" style="591" customWidth="1"/>
    <col min="8458" max="8458" width="18.85546875" style="591" customWidth="1"/>
    <col min="8459" max="8459" width="6.85546875" style="591" customWidth="1"/>
    <col min="8460" max="8462" width="5.85546875" style="591" customWidth="1"/>
    <col min="8463" max="8463" width="7.7109375" style="591" customWidth="1"/>
    <col min="8464" max="8464" width="1.42578125" style="591" customWidth="1"/>
    <col min="8465" max="8468" width="6.140625" style="591" customWidth="1"/>
    <col min="8469" max="8469" width="7.85546875" style="591" customWidth="1"/>
    <col min="8470" max="8470" width="29.28515625" style="591" customWidth="1"/>
    <col min="8471" max="8471" width="28.5703125" style="591" customWidth="1"/>
    <col min="8472" max="8472" width="23.28515625" style="591" customWidth="1"/>
    <col min="8473" max="8704" width="11.42578125" style="591"/>
    <col min="8705" max="8705" width="32" style="591" customWidth="1"/>
    <col min="8706" max="8706" width="42" style="591" customWidth="1"/>
    <col min="8707" max="8707" width="5.42578125" style="591" customWidth="1"/>
    <col min="8708" max="8708" width="39.7109375" style="591" customWidth="1"/>
    <col min="8709" max="8709" width="15.5703125" style="591" customWidth="1"/>
    <col min="8710" max="8710" width="17.28515625" style="591" customWidth="1"/>
    <col min="8711" max="8711" width="28.5703125" style="591" customWidth="1"/>
    <col min="8712" max="8712" width="16.140625" style="591" customWidth="1"/>
    <col min="8713" max="8713" width="10.85546875" style="591" customWidth="1"/>
    <col min="8714" max="8714" width="18.85546875" style="591" customWidth="1"/>
    <col min="8715" max="8715" width="6.85546875" style="591" customWidth="1"/>
    <col min="8716" max="8718" width="5.85546875" style="591" customWidth="1"/>
    <col min="8719" max="8719" width="7.7109375" style="591" customWidth="1"/>
    <col min="8720" max="8720" width="1.42578125" style="591" customWidth="1"/>
    <col min="8721" max="8724" width="6.140625" style="591" customWidth="1"/>
    <col min="8725" max="8725" width="7.85546875" style="591" customWidth="1"/>
    <col min="8726" max="8726" width="29.28515625" style="591" customWidth="1"/>
    <col min="8727" max="8727" width="28.5703125" style="591" customWidth="1"/>
    <col min="8728" max="8728" width="23.28515625" style="591" customWidth="1"/>
    <col min="8729" max="8960" width="11.42578125" style="591"/>
    <col min="8961" max="8961" width="32" style="591" customWidth="1"/>
    <col min="8962" max="8962" width="42" style="591" customWidth="1"/>
    <col min="8963" max="8963" width="5.42578125" style="591" customWidth="1"/>
    <col min="8964" max="8964" width="39.7109375" style="591" customWidth="1"/>
    <col min="8965" max="8965" width="15.5703125" style="591" customWidth="1"/>
    <col min="8966" max="8966" width="17.28515625" style="591" customWidth="1"/>
    <col min="8967" max="8967" width="28.5703125" style="591" customWidth="1"/>
    <col min="8968" max="8968" width="16.140625" style="591" customWidth="1"/>
    <col min="8969" max="8969" width="10.85546875" style="591" customWidth="1"/>
    <col min="8970" max="8970" width="18.85546875" style="591" customWidth="1"/>
    <col min="8971" max="8971" width="6.85546875" style="591" customWidth="1"/>
    <col min="8972" max="8974" width="5.85546875" style="591" customWidth="1"/>
    <col min="8975" max="8975" width="7.7109375" style="591" customWidth="1"/>
    <col min="8976" max="8976" width="1.42578125" style="591" customWidth="1"/>
    <col min="8977" max="8980" width="6.140625" style="591" customWidth="1"/>
    <col min="8981" max="8981" width="7.85546875" style="591" customWidth="1"/>
    <col min="8982" max="8982" width="29.28515625" style="591" customWidth="1"/>
    <col min="8983" max="8983" width="28.5703125" style="591" customWidth="1"/>
    <col min="8984" max="8984" width="23.28515625" style="591" customWidth="1"/>
    <col min="8985" max="9216" width="11.42578125" style="591"/>
    <col min="9217" max="9217" width="32" style="591" customWidth="1"/>
    <col min="9218" max="9218" width="42" style="591" customWidth="1"/>
    <col min="9219" max="9219" width="5.42578125" style="591" customWidth="1"/>
    <col min="9220" max="9220" width="39.7109375" style="591" customWidth="1"/>
    <col min="9221" max="9221" width="15.5703125" style="591" customWidth="1"/>
    <col min="9222" max="9222" width="17.28515625" style="591" customWidth="1"/>
    <col min="9223" max="9223" width="28.5703125" style="591" customWidth="1"/>
    <col min="9224" max="9224" width="16.140625" style="591" customWidth="1"/>
    <col min="9225" max="9225" width="10.85546875" style="591" customWidth="1"/>
    <col min="9226" max="9226" width="18.85546875" style="591" customWidth="1"/>
    <col min="9227" max="9227" width="6.85546875" style="591" customWidth="1"/>
    <col min="9228" max="9230" width="5.85546875" style="591" customWidth="1"/>
    <col min="9231" max="9231" width="7.7109375" style="591" customWidth="1"/>
    <col min="9232" max="9232" width="1.42578125" style="591" customWidth="1"/>
    <col min="9233" max="9236" width="6.140625" style="591" customWidth="1"/>
    <col min="9237" max="9237" width="7.85546875" style="591" customWidth="1"/>
    <col min="9238" max="9238" width="29.28515625" style="591" customWidth="1"/>
    <col min="9239" max="9239" width="28.5703125" style="591" customWidth="1"/>
    <col min="9240" max="9240" width="23.28515625" style="591" customWidth="1"/>
    <col min="9241" max="9472" width="11.42578125" style="591"/>
    <col min="9473" max="9473" width="32" style="591" customWidth="1"/>
    <col min="9474" max="9474" width="42" style="591" customWidth="1"/>
    <col min="9475" max="9475" width="5.42578125" style="591" customWidth="1"/>
    <col min="9476" max="9476" width="39.7109375" style="591" customWidth="1"/>
    <col min="9477" max="9477" width="15.5703125" style="591" customWidth="1"/>
    <col min="9478" max="9478" width="17.28515625" style="591" customWidth="1"/>
    <col min="9479" max="9479" width="28.5703125" style="591" customWidth="1"/>
    <col min="9480" max="9480" width="16.140625" style="591" customWidth="1"/>
    <col min="9481" max="9481" width="10.85546875" style="591" customWidth="1"/>
    <col min="9482" max="9482" width="18.85546875" style="591" customWidth="1"/>
    <col min="9483" max="9483" width="6.85546875" style="591" customWidth="1"/>
    <col min="9484" max="9486" width="5.85546875" style="591" customWidth="1"/>
    <col min="9487" max="9487" width="7.7109375" style="591" customWidth="1"/>
    <col min="9488" max="9488" width="1.42578125" style="591" customWidth="1"/>
    <col min="9489" max="9492" width="6.140625" style="591" customWidth="1"/>
    <col min="9493" max="9493" width="7.85546875" style="591" customWidth="1"/>
    <col min="9494" max="9494" width="29.28515625" style="591" customWidth="1"/>
    <col min="9495" max="9495" width="28.5703125" style="591" customWidth="1"/>
    <col min="9496" max="9496" width="23.28515625" style="591" customWidth="1"/>
    <col min="9497" max="9728" width="11.42578125" style="591"/>
    <col min="9729" max="9729" width="32" style="591" customWidth="1"/>
    <col min="9730" max="9730" width="42" style="591" customWidth="1"/>
    <col min="9731" max="9731" width="5.42578125" style="591" customWidth="1"/>
    <col min="9732" max="9732" width="39.7109375" style="591" customWidth="1"/>
    <col min="9733" max="9733" width="15.5703125" style="591" customWidth="1"/>
    <col min="9734" max="9734" width="17.28515625" style="591" customWidth="1"/>
    <col min="9735" max="9735" width="28.5703125" style="591" customWidth="1"/>
    <col min="9736" max="9736" width="16.140625" style="591" customWidth="1"/>
    <col min="9737" max="9737" width="10.85546875" style="591" customWidth="1"/>
    <col min="9738" max="9738" width="18.85546875" style="591" customWidth="1"/>
    <col min="9739" max="9739" width="6.85546875" style="591" customWidth="1"/>
    <col min="9740" max="9742" width="5.85546875" style="591" customWidth="1"/>
    <col min="9743" max="9743" width="7.7109375" style="591" customWidth="1"/>
    <col min="9744" max="9744" width="1.42578125" style="591" customWidth="1"/>
    <col min="9745" max="9748" width="6.140625" style="591" customWidth="1"/>
    <col min="9749" max="9749" width="7.85546875" style="591" customWidth="1"/>
    <col min="9750" max="9750" width="29.28515625" style="591" customWidth="1"/>
    <col min="9751" max="9751" width="28.5703125" style="591" customWidth="1"/>
    <col min="9752" max="9752" width="23.28515625" style="591" customWidth="1"/>
    <col min="9753" max="9984" width="11.42578125" style="591"/>
    <col min="9985" max="9985" width="32" style="591" customWidth="1"/>
    <col min="9986" max="9986" width="42" style="591" customWidth="1"/>
    <col min="9987" max="9987" width="5.42578125" style="591" customWidth="1"/>
    <col min="9988" max="9988" width="39.7109375" style="591" customWidth="1"/>
    <col min="9989" max="9989" width="15.5703125" style="591" customWidth="1"/>
    <col min="9990" max="9990" width="17.28515625" style="591" customWidth="1"/>
    <col min="9991" max="9991" width="28.5703125" style="591" customWidth="1"/>
    <col min="9992" max="9992" width="16.140625" style="591" customWidth="1"/>
    <col min="9993" max="9993" width="10.85546875" style="591" customWidth="1"/>
    <col min="9994" max="9994" width="18.85546875" style="591" customWidth="1"/>
    <col min="9995" max="9995" width="6.85546875" style="591" customWidth="1"/>
    <col min="9996" max="9998" width="5.85546875" style="591" customWidth="1"/>
    <col min="9999" max="9999" width="7.7109375" style="591" customWidth="1"/>
    <col min="10000" max="10000" width="1.42578125" style="591" customWidth="1"/>
    <col min="10001" max="10004" width="6.140625" style="591" customWidth="1"/>
    <col min="10005" max="10005" width="7.85546875" style="591" customWidth="1"/>
    <col min="10006" max="10006" width="29.28515625" style="591" customWidth="1"/>
    <col min="10007" max="10007" width="28.5703125" style="591" customWidth="1"/>
    <col min="10008" max="10008" width="23.28515625" style="591" customWidth="1"/>
    <col min="10009" max="10240" width="11.42578125" style="591"/>
    <col min="10241" max="10241" width="32" style="591" customWidth="1"/>
    <col min="10242" max="10242" width="42" style="591" customWidth="1"/>
    <col min="10243" max="10243" width="5.42578125" style="591" customWidth="1"/>
    <col min="10244" max="10244" width="39.7109375" style="591" customWidth="1"/>
    <col min="10245" max="10245" width="15.5703125" style="591" customWidth="1"/>
    <col min="10246" max="10246" width="17.28515625" style="591" customWidth="1"/>
    <col min="10247" max="10247" width="28.5703125" style="591" customWidth="1"/>
    <col min="10248" max="10248" width="16.140625" style="591" customWidth="1"/>
    <col min="10249" max="10249" width="10.85546875" style="591" customWidth="1"/>
    <col min="10250" max="10250" width="18.85546875" style="591" customWidth="1"/>
    <col min="10251" max="10251" width="6.85546875" style="591" customWidth="1"/>
    <col min="10252" max="10254" width="5.85546875" style="591" customWidth="1"/>
    <col min="10255" max="10255" width="7.7109375" style="591" customWidth="1"/>
    <col min="10256" max="10256" width="1.42578125" style="591" customWidth="1"/>
    <col min="10257" max="10260" width="6.140625" style="591" customWidth="1"/>
    <col min="10261" max="10261" width="7.85546875" style="591" customWidth="1"/>
    <col min="10262" max="10262" width="29.28515625" style="591" customWidth="1"/>
    <col min="10263" max="10263" width="28.5703125" style="591" customWidth="1"/>
    <col min="10264" max="10264" width="23.28515625" style="591" customWidth="1"/>
    <col min="10265" max="10496" width="11.42578125" style="591"/>
    <col min="10497" max="10497" width="32" style="591" customWidth="1"/>
    <col min="10498" max="10498" width="42" style="591" customWidth="1"/>
    <col min="10499" max="10499" width="5.42578125" style="591" customWidth="1"/>
    <col min="10500" max="10500" width="39.7109375" style="591" customWidth="1"/>
    <col min="10501" max="10501" width="15.5703125" style="591" customWidth="1"/>
    <col min="10502" max="10502" width="17.28515625" style="591" customWidth="1"/>
    <col min="10503" max="10503" width="28.5703125" style="591" customWidth="1"/>
    <col min="10504" max="10504" width="16.140625" style="591" customWidth="1"/>
    <col min="10505" max="10505" width="10.85546875" style="591" customWidth="1"/>
    <col min="10506" max="10506" width="18.85546875" style="591" customWidth="1"/>
    <col min="10507" max="10507" width="6.85546875" style="591" customWidth="1"/>
    <col min="10508" max="10510" width="5.85546875" style="591" customWidth="1"/>
    <col min="10511" max="10511" width="7.7109375" style="591" customWidth="1"/>
    <col min="10512" max="10512" width="1.42578125" style="591" customWidth="1"/>
    <col min="10513" max="10516" width="6.140625" style="591" customWidth="1"/>
    <col min="10517" max="10517" width="7.85546875" style="591" customWidth="1"/>
    <col min="10518" max="10518" width="29.28515625" style="591" customWidth="1"/>
    <col min="10519" max="10519" width="28.5703125" style="591" customWidth="1"/>
    <col min="10520" max="10520" width="23.28515625" style="591" customWidth="1"/>
    <col min="10521" max="10752" width="11.42578125" style="591"/>
    <col min="10753" max="10753" width="32" style="591" customWidth="1"/>
    <col min="10754" max="10754" width="42" style="591" customWidth="1"/>
    <col min="10755" max="10755" width="5.42578125" style="591" customWidth="1"/>
    <col min="10756" max="10756" width="39.7109375" style="591" customWidth="1"/>
    <col min="10757" max="10757" width="15.5703125" style="591" customWidth="1"/>
    <col min="10758" max="10758" width="17.28515625" style="591" customWidth="1"/>
    <col min="10759" max="10759" width="28.5703125" style="591" customWidth="1"/>
    <col min="10760" max="10760" width="16.140625" style="591" customWidth="1"/>
    <col min="10761" max="10761" width="10.85546875" style="591" customWidth="1"/>
    <col min="10762" max="10762" width="18.85546875" style="591" customWidth="1"/>
    <col min="10763" max="10763" width="6.85546875" style="591" customWidth="1"/>
    <col min="10764" max="10766" width="5.85546875" style="591" customWidth="1"/>
    <col min="10767" max="10767" width="7.7109375" style="591" customWidth="1"/>
    <col min="10768" max="10768" width="1.42578125" style="591" customWidth="1"/>
    <col min="10769" max="10772" width="6.140625" style="591" customWidth="1"/>
    <col min="10773" max="10773" width="7.85546875" style="591" customWidth="1"/>
    <col min="10774" max="10774" width="29.28515625" style="591" customWidth="1"/>
    <col min="10775" max="10775" width="28.5703125" style="591" customWidth="1"/>
    <col min="10776" max="10776" width="23.28515625" style="591" customWidth="1"/>
    <col min="10777" max="11008" width="11.42578125" style="591"/>
    <col min="11009" max="11009" width="32" style="591" customWidth="1"/>
    <col min="11010" max="11010" width="42" style="591" customWidth="1"/>
    <col min="11011" max="11011" width="5.42578125" style="591" customWidth="1"/>
    <col min="11012" max="11012" width="39.7109375" style="591" customWidth="1"/>
    <col min="11013" max="11013" width="15.5703125" style="591" customWidth="1"/>
    <col min="11014" max="11014" width="17.28515625" style="591" customWidth="1"/>
    <col min="11015" max="11015" width="28.5703125" style="591" customWidth="1"/>
    <col min="11016" max="11016" width="16.140625" style="591" customWidth="1"/>
    <col min="11017" max="11017" width="10.85546875" style="591" customWidth="1"/>
    <col min="11018" max="11018" width="18.85546875" style="591" customWidth="1"/>
    <col min="11019" max="11019" width="6.85546875" style="591" customWidth="1"/>
    <col min="11020" max="11022" width="5.85546875" style="591" customWidth="1"/>
    <col min="11023" max="11023" width="7.7109375" style="591" customWidth="1"/>
    <col min="11024" max="11024" width="1.42578125" style="591" customWidth="1"/>
    <col min="11025" max="11028" width="6.140625" style="591" customWidth="1"/>
    <col min="11029" max="11029" width="7.85546875" style="591" customWidth="1"/>
    <col min="11030" max="11030" width="29.28515625" style="591" customWidth="1"/>
    <col min="11031" max="11031" width="28.5703125" style="591" customWidth="1"/>
    <col min="11032" max="11032" width="23.28515625" style="591" customWidth="1"/>
    <col min="11033" max="11264" width="11.42578125" style="591"/>
    <col min="11265" max="11265" width="32" style="591" customWidth="1"/>
    <col min="11266" max="11266" width="42" style="591" customWidth="1"/>
    <col min="11267" max="11267" width="5.42578125" style="591" customWidth="1"/>
    <col min="11268" max="11268" width="39.7109375" style="591" customWidth="1"/>
    <col min="11269" max="11269" width="15.5703125" style="591" customWidth="1"/>
    <col min="11270" max="11270" width="17.28515625" style="591" customWidth="1"/>
    <col min="11271" max="11271" width="28.5703125" style="591" customWidth="1"/>
    <col min="11272" max="11272" width="16.140625" style="591" customWidth="1"/>
    <col min="11273" max="11273" width="10.85546875" style="591" customWidth="1"/>
    <col min="11274" max="11274" width="18.85546875" style="591" customWidth="1"/>
    <col min="11275" max="11275" width="6.85546875" style="591" customWidth="1"/>
    <col min="11276" max="11278" width="5.85546875" style="591" customWidth="1"/>
    <col min="11279" max="11279" width="7.7109375" style="591" customWidth="1"/>
    <col min="11280" max="11280" width="1.42578125" style="591" customWidth="1"/>
    <col min="11281" max="11284" width="6.140625" style="591" customWidth="1"/>
    <col min="11285" max="11285" width="7.85546875" style="591" customWidth="1"/>
    <col min="11286" max="11286" width="29.28515625" style="591" customWidth="1"/>
    <col min="11287" max="11287" width="28.5703125" style="591" customWidth="1"/>
    <col min="11288" max="11288" width="23.28515625" style="591" customWidth="1"/>
    <col min="11289" max="11520" width="11.42578125" style="591"/>
    <col min="11521" max="11521" width="32" style="591" customWidth="1"/>
    <col min="11522" max="11522" width="42" style="591" customWidth="1"/>
    <col min="11523" max="11523" width="5.42578125" style="591" customWidth="1"/>
    <col min="11524" max="11524" width="39.7109375" style="591" customWidth="1"/>
    <col min="11525" max="11525" width="15.5703125" style="591" customWidth="1"/>
    <col min="11526" max="11526" width="17.28515625" style="591" customWidth="1"/>
    <col min="11527" max="11527" width="28.5703125" style="591" customWidth="1"/>
    <col min="11528" max="11528" width="16.140625" style="591" customWidth="1"/>
    <col min="11529" max="11529" width="10.85546875" style="591" customWidth="1"/>
    <col min="11530" max="11530" width="18.85546875" style="591" customWidth="1"/>
    <col min="11531" max="11531" width="6.85546875" style="591" customWidth="1"/>
    <col min="11532" max="11534" width="5.85546875" style="591" customWidth="1"/>
    <col min="11535" max="11535" width="7.7109375" style="591" customWidth="1"/>
    <col min="11536" max="11536" width="1.42578125" style="591" customWidth="1"/>
    <col min="11537" max="11540" width="6.140625" style="591" customWidth="1"/>
    <col min="11541" max="11541" width="7.85546875" style="591" customWidth="1"/>
    <col min="11542" max="11542" width="29.28515625" style="591" customWidth="1"/>
    <col min="11543" max="11543" width="28.5703125" style="591" customWidth="1"/>
    <col min="11544" max="11544" width="23.28515625" style="591" customWidth="1"/>
    <col min="11545" max="11776" width="11.42578125" style="591"/>
    <col min="11777" max="11777" width="32" style="591" customWidth="1"/>
    <col min="11778" max="11778" width="42" style="591" customWidth="1"/>
    <col min="11779" max="11779" width="5.42578125" style="591" customWidth="1"/>
    <col min="11780" max="11780" width="39.7109375" style="591" customWidth="1"/>
    <col min="11781" max="11781" width="15.5703125" style="591" customWidth="1"/>
    <col min="11782" max="11782" width="17.28515625" style="591" customWidth="1"/>
    <col min="11783" max="11783" width="28.5703125" style="591" customWidth="1"/>
    <col min="11784" max="11784" width="16.140625" style="591" customWidth="1"/>
    <col min="11785" max="11785" width="10.85546875" style="591" customWidth="1"/>
    <col min="11786" max="11786" width="18.85546875" style="591" customWidth="1"/>
    <col min="11787" max="11787" width="6.85546875" style="591" customWidth="1"/>
    <col min="11788" max="11790" width="5.85546875" style="591" customWidth="1"/>
    <col min="11791" max="11791" width="7.7109375" style="591" customWidth="1"/>
    <col min="11792" max="11792" width="1.42578125" style="591" customWidth="1"/>
    <col min="11793" max="11796" width="6.140625" style="591" customWidth="1"/>
    <col min="11797" max="11797" width="7.85546875" style="591" customWidth="1"/>
    <col min="11798" max="11798" width="29.28515625" style="591" customWidth="1"/>
    <col min="11799" max="11799" width="28.5703125" style="591" customWidth="1"/>
    <col min="11800" max="11800" width="23.28515625" style="591" customWidth="1"/>
    <col min="11801" max="12032" width="11.42578125" style="591"/>
    <col min="12033" max="12033" width="32" style="591" customWidth="1"/>
    <col min="12034" max="12034" width="42" style="591" customWidth="1"/>
    <col min="12035" max="12035" width="5.42578125" style="591" customWidth="1"/>
    <col min="12036" max="12036" width="39.7109375" style="591" customWidth="1"/>
    <col min="12037" max="12037" width="15.5703125" style="591" customWidth="1"/>
    <col min="12038" max="12038" width="17.28515625" style="591" customWidth="1"/>
    <col min="12039" max="12039" width="28.5703125" style="591" customWidth="1"/>
    <col min="12040" max="12040" width="16.140625" style="591" customWidth="1"/>
    <col min="12041" max="12041" width="10.85546875" style="591" customWidth="1"/>
    <col min="12042" max="12042" width="18.85546875" style="591" customWidth="1"/>
    <col min="12043" max="12043" width="6.85546875" style="591" customWidth="1"/>
    <col min="12044" max="12046" width="5.85546875" style="591" customWidth="1"/>
    <col min="12047" max="12047" width="7.7109375" style="591" customWidth="1"/>
    <col min="12048" max="12048" width="1.42578125" style="591" customWidth="1"/>
    <col min="12049" max="12052" width="6.140625" style="591" customWidth="1"/>
    <col min="12053" max="12053" width="7.85546875" style="591" customWidth="1"/>
    <col min="12054" max="12054" width="29.28515625" style="591" customWidth="1"/>
    <col min="12055" max="12055" width="28.5703125" style="591" customWidth="1"/>
    <col min="12056" max="12056" width="23.28515625" style="591" customWidth="1"/>
    <col min="12057" max="12288" width="11.42578125" style="591"/>
    <col min="12289" max="12289" width="32" style="591" customWidth="1"/>
    <col min="12290" max="12290" width="42" style="591" customWidth="1"/>
    <col min="12291" max="12291" width="5.42578125" style="591" customWidth="1"/>
    <col min="12292" max="12292" width="39.7109375" style="591" customWidth="1"/>
    <col min="12293" max="12293" width="15.5703125" style="591" customWidth="1"/>
    <col min="12294" max="12294" width="17.28515625" style="591" customWidth="1"/>
    <col min="12295" max="12295" width="28.5703125" style="591" customWidth="1"/>
    <col min="12296" max="12296" width="16.140625" style="591" customWidth="1"/>
    <col min="12297" max="12297" width="10.85546875" style="591" customWidth="1"/>
    <col min="12298" max="12298" width="18.85546875" style="591" customWidth="1"/>
    <col min="12299" max="12299" width="6.85546875" style="591" customWidth="1"/>
    <col min="12300" max="12302" width="5.85546875" style="591" customWidth="1"/>
    <col min="12303" max="12303" width="7.7109375" style="591" customWidth="1"/>
    <col min="12304" max="12304" width="1.42578125" style="591" customWidth="1"/>
    <col min="12305" max="12308" width="6.140625" style="591" customWidth="1"/>
    <col min="12309" max="12309" width="7.85546875" style="591" customWidth="1"/>
    <col min="12310" max="12310" width="29.28515625" style="591" customWidth="1"/>
    <col min="12311" max="12311" width="28.5703125" style="591" customWidth="1"/>
    <col min="12312" max="12312" width="23.28515625" style="591" customWidth="1"/>
    <col min="12313" max="12544" width="11.42578125" style="591"/>
    <col min="12545" max="12545" width="32" style="591" customWidth="1"/>
    <col min="12546" max="12546" width="42" style="591" customWidth="1"/>
    <col min="12547" max="12547" width="5.42578125" style="591" customWidth="1"/>
    <col min="12548" max="12548" width="39.7109375" style="591" customWidth="1"/>
    <col min="12549" max="12549" width="15.5703125" style="591" customWidth="1"/>
    <col min="12550" max="12550" width="17.28515625" style="591" customWidth="1"/>
    <col min="12551" max="12551" width="28.5703125" style="591" customWidth="1"/>
    <col min="12552" max="12552" width="16.140625" style="591" customWidth="1"/>
    <col min="12553" max="12553" width="10.85546875" style="591" customWidth="1"/>
    <col min="12554" max="12554" width="18.85546875" style="591" customWidth="1"/>
    <col min="12555" max="12555" width="6.85546875" style="591" customWidth="1"/>
    <col min="12556" max="12558" width="5.85546875" style="591" customWidth="1"/>
    <col min="12559" max="12559" width="7.7109375" style="591" customWidth="1"/>
    <col min="12560" max="12560" width="1.42578125" style="591" customWidth="1"/>
    <col min="12561" max="12564" width="6.140625" style="591" customWidth="1"/>
    <col min="12565" max="12565" width="7.85546875" style="591" customWidth="1"/>
    <col min="12566" max="12566" width="29.28515625" style="591" customWidth="1"/>
    <col min="12567" max="12567" width="28.5703125" style="591" customWidth="1"/>
    <col min="12568" max="12568" width="23.28515625" style="591" customWidth="1"/>
    <col min="12569" max="12800" width="11.42578125" style="591"/>
    <col min="12801" max="12801" width="32" style="591" customWidth="1"/>
    <col min="12802" max="12802" width="42" style="591" customWidth="1"/>
    <col min="12803" max="12803" width="5.42578125" style="591" customWidth="1"/>
    <col min="12804" max="12804" width="39.7109375" style="591" customWidth="1"/>
    <col min="12805" max="12805" width="15.5703125" style="591" customWidth="1"/>
    <col min="12806" max="12806" width="17.28515625" style="591" customWidth="1"/>
    <col min="12807" max="12807" width="28.5703125" style="591" customWidth="1"/>
    <col min="12808" max="12808" width="16.140625" style="591" customWidth="1"/>
    <col min="12809" max="12809" width="10.85546875" style="591" customWidth="1"/>
    <col min="12810" max="12810" width="18.85546875" style="591" customWidth="1"/>
    <col min="12811" max="12811" width="6.85546875" style="591" customWidth="1"/>
    <col min="12812" max="12814" width="5.85546875" style="591" customWidth="1"/>
    <col min="12815" max="12815" width="7.7109375" style="591" customWidth="1"/>
    <col min="12816" max="12816" width="1.42578125" style="591" customWidth="1"/>
    <col min="12817" max="12820" width="6.140625" style="591" customWidth="1"/>
    <col min="12821" max="12821" width="7.85546875" style="591" customWidth="1"/>
    <col min="12822" max="12822" width="29.28515625" style="591" customWidth="1"/>
    <col min="12823" max="12823" width="28.5703125" style="591" customWidth="1"/>
    <col min="12824" max="12824" width="23.28515625" style="591" customWidth="1"/>
    <col min="12825" max="13056" width="11.42578125" style="591"/>
    <col min="13057" max="13057" width="32" style="591" customWidth="1"/>
    <col min="13058" max="13058" width="42" style="591" customWidth="1"/>
    <col min="13059" max="13059" width="5.42578125" style="591" customWidth="1"/>
    <col min="13060" max="13060" width="39.7109375" style="591" customWidth="1"/>
    <col min="13061" max="13061" width="15.5703125" style="591" customWidth="1"/>
    <col min="13062" max="13062" width="17.28515625" style="591" customWidth="1"/>
    <col min="13063" max="13063" width="28.5703125" style="591" customWidth="1"/>
    <col min="13064" max="13064" width="16.140625" style="591" customWidth="1"/>
    <col min="13065" max="13065" width="10.85546875" style="591" customWidth="1"/>
    <col min="13066" max="13066" width="18.85546875" style="591" customWidth="1"/>
    <col min="13067" max="13067" width="6.85546875" style="591" customWidth="1"/>
    <col min="13068" max="13070" width="5.85546875" style="591" customWidth="1"/>
    <col min="13071" max="13071" width="7.7109375" style="591" customWidth="1"/>
    <col min="13072" max="13072" width="1.42578125" style="591" customWidth="1"/>
    <col min="13073" max="13076" width="6.140625" style="591" customWidth="1"/>
    <col min="13077" max="13077" width="7.85546875" style="591" customWidth="1"/>
    <col min="13078" max="13078" width="29.28515625" style="591" customWidth="1"/>
    <col min="13079" max="13079" width="28.5703125" style="591" customWidth="1"/>
    <col min="13080" max="13080" width="23.28515625" style="591" customWidth="1"/>
    <col min="13081" max="13312" width="11.42578125" style="591"/>
    <col min="13313" max="13313" width="32" style="591" customWidth="1"/>
    <col min="13314" max="13314" width="42" style="591" customWidth="1"/>
    <col min="13315" max="13315" width="5.42578125" style="591" customWidth="1"/>
    <col min="13316" max="13316" width="39.7109375" style="591" customWidth="1"/>
    <col min="13317" max="13317" width="15.5703125" style="591" customWidth="1"/>
    <col min="13318" max="13318" width="17.28515625" style="591" customWidth="1"/>
    <col min="13319" max="13319" width="28.5703125" style="591" customWidth="1"/>
    <col min="13320" max="13320" width="16.140625" style="591" customWidth="1"/>
    <col min="13321" max="13321" width="10.85546875" style="591" customWidth="1"/>
    <col min="13322" max="13322" width="18.85546875" style="591" customWidth="1"/>
    <col min="13323" max="13323" width="6.85546875" style="591" customWidth="1"/>
    <col min="13324" max="13326" width="5.85546875" style="591" customWidth="1"/>
    <col min="13327" max="13327" width="7.7109375" style="591" customWidth="1"/>
    <col min="13328" max="13328" width="1.42578125" style="591" customWidth="1"/>
    <col min="13329" max="13332" width="6.140625" style="591" customWidth="1"/>
    <col min="13333" max="13333" width="7.85546875" style="591" customWidth="1"/>
    <col min="13334" max="13334" width="29.28515625" style="591" customWidth="1"/>
    <col min="13335" max="13335" width="28.5703125" style="591" customWidth="1"/>
    <col min="13336" max="13336" width="23.28515625" style="591" customWidth="1"/>
    <col min="13337" max="13568" width="11.42578125" style="591"/>
    <col min="13569" max="13569" width="32" style="591" customWidth="1"/>
    <col min="13570" max="13570" width="42" style="591" customWidth="1"/>
    <col min="13571" max="13571" width="5.42578125" style="591" customWidth="1"/>
    <col min="13572" max="13572" width="39.7109375" style="591" customWidth="1"/>
    <col min="13573" max="13573" width="15.5703125" style="591" customWidth="1"/>
    <col min="13574" max="13574" width="17.28515625" style="591" customWidth="1"/>
    <col min="13575" max="13575" width="28.5703125" style="591" customWidth="1"/>
    <col min="13576" max="13576" width="16.140625" style="591" customWidth="1"/>
    <col min="13577" max="13577" width="10.85546875" style="591" customWidth="1"/>
    <col min="13578" max="13578" width="18.85546875" style="591" customWidth="1"/>
    <col min="13579" max="13579" width="6.85546875" style="591" customWidth="1"/>
    <col min="13580" max="13582" width="5.85546875" style="591" customWidth="1"/>
    <col min="13583" max="13583" width="7.7109375" style="591" customWidth="1"/>
    <col min="13584" max="13584" width="1.42578125" style="591" customWidth="1"/>
    <col min="13585" max="13588" width="6.140625" style="591" customWidth="1"/>
    <col min="13589" max="13589" width="7.85546875" style="591" customWidth="1"/>
    <col min="13590" max="13590" width="29.28515625" style="591" customWidth="1"/>
    <col min="13591" max="13591" width="28.5703125" style="591" customWidth="1"/>
    <col min="13592" max="13592" width="23.28515625" style="591" customWidth="1"/>
    <col min="13593" max="13824" width="11.42578125" style="591"/>
    <col min="13825" max="13825" width="32" style="591" customWidth="1"/>
    <col min="13826" max="13826" width="42" style="591" customWidth="1"/>
    <col min="13827" max="13827" width="5.42578125" style="591" customWidth="1"/>
    <col min="13828" max="13828" width="39.7109375" style="591" customWidth="1"/>
    <col min="13829" max="13829" width="15.5703125" style="591" customWidth="1"/>
    <col min="13830" max="13830" width="17.28515625" style="591" customWidth="1"/>
    <col min="13831" max="13831" width="28.5703125" style="591" customWidth="1"/>
    <col min="13832" max="13832" width="16.140625" style="591" customWidth="1"/>
    <col min="13833" max="13833" width="10.85546875" style="591" customWidth="1"/>
    <col min="13834" max="13834" width="18.85546875" style="591" customWidth="1"/>
    <col min="13835" max="13835" width="6.85546875" style="591" customWidth="1"/>
    <col min="13836" max="13838" width="5.85546875" style="591" customWidth="1"/>
    <col min="13839" max="13839" width="7.7109375" style="591" customWidth="1"/>
    <col min="13840" max="13840" width="1.42578125" style="591" customWidth="1"/>
    <col min="13841" max="13844" width="6.140625" style="591" customWidth="1"/>
    <col min="13845" max="13845" width="7.85546875" style="591" customWidth="1"/>
    <col min="13846" max="13846" width="29.28515625" style="591" customWidth="1"/>
    <col min="13847" max="13847" width="28.5703125" style="591" customWidth="1"/>
    <col min="13848" max="13848" width="23.28515625" style="591" customWidth="1"/>
    <col min="13849" max="14080" width="11.42578125" style="591"/>
    <col min="14081" max="14081" width="32" style="591" customWidth="1"/>
    <col min="14082" max="14082" width="42" style="591" customWidth="1"/>
    <col min="14083" max="14083" width="5.42578125" style="591" customWidth="1"/>
    <col min="14084" max="14084" width="39.7109375" style="591" customWidth="1"/>
    <col min="14085" max="14085" width="15.5703125" style="591" customWidth="1"/>
    <col min="14086" max="14086" width="17.28515625" style="591" customWidth="1"/>
    <col min="14087" max="14087" width="28.5703125" style="591" customWidth="1"/>
    <col min="14088" max="14088" width="16.140625" style="591" customWidth="1"/>
    <col min="14089" max="14089" width="10.85546875" style="591" customWidth="1"/>
    <col min="14090" max="14090" width="18.85546875" style="591" customWidth="1"/>
    <col min="14091" max="14091" width="6.85546875" style="591" customWidth="1"/>
    <col min="14092" max="14094" width="5.85546875" style="591" customWidth="1"/>
    <col min="14095" max="14095" width="7.7109375" style="591" customWidth="1"/>
    <col min="14096" max="14096" width="1.42578125" style="591" customWidth="1"/>
    <col min="14097" max="14100" width="6.140625" style="591" customWidth="1"/>
    <col min="14101" max="14101" width="7.85546875" style="591" customWidth="1"/>
    <col min="14102" max="14102" width="29.28515625" style="591" customWidth="1"/>
    <col min="14103" max="14103" width="28.5703125" style="591" customWidth="1"/>
    <col min="14104" max="14104" width="23.28515625" style="591" customWidth="1"/>
    <col min="14105" max="14336" width="11.42578125" style="591"/>
    <col min="14337" max="14337" width="32" style="591" customWidth="1"/>
    <col min="14338" max="14338" width="42" style="591" customWidth="1"/>
    <col min="14339" max="14339" width="5.42578125" style="591" customWidth="1"/>
    <col min="14340" max="14340" width="39.7109375" style="591" customWidth="1"/>
    <col min="14341" max="14341" width="15.5703125" style="591" customWidth="1"/>
    <col min="14342" max="14342" width="17.28515625" style="591" customWidth="1"/>
    <col min="14343" max="14343" width="28.5703125" style="591" customWidth="1"/>
    <col min="14344" max="14344" width="16.140625" style="591" customWidth="1"/>
    <col min="14345" max="14345" width="10.85546875" style="591" customWidth="1"/>
    <col min="14346" max="14346" width="18.85546875" style="591" customWidth="1"/>
    <col min="14347" max="14347" width="6.85546875" style="591" customWidth="1"/>
    <col min="14348" max="14350" width="5.85546875" style="591" customWidth="1"/>
    <col min="14351" max="14351" width="7.7109375" style="591" customWidth="1"/>
    <col min="14352" max="14352" width="1.42578125" style="591" customWidth="1"/>
    <col min="14353" max="14356" width="6.140625" style="591" customWidth="1"/>
    <col min="14357" max="14357" width="7.85546875" style="591" customWidth="1"/>
    <col min="14358" max="14358" width="29.28515625" style="591" customWidth="1"/>
    <col min="14359" max="14359" width="28.5703125" style="591" customWidth="1"/>
    <col min="14360" max="14360" width="23.28515625" style="591" customWidth="1"/>
    <col min="14361" max="14592" width="11.42578125" style="591"/>
    <col min="14593" max="14593" width="32" style="591" customWidth="1"/>
    <col min="14594" max="14594" width="42" style="591" customWidth="1"/>
    <col min="14595" max="14595" width="5.42578125" style="591" customWidth="1"/>
    <col min="14596" max="14596" width="39.7109375" style="591" customWidth="1"/>
    <col min="14597" max="14597" width="15.5703125" style="591" customWidth="1"/>
    <col min="14598" max="14598" width="17.28515625" style="591" customWidth="1"/>
    <col min="14599" max="14599" width="28.5703125" style="591" customWidth="1"/>
    <col min="14600" max="14600" width="16.140625" style="591" customWidth="1"/>
    <col min="14601" max="14601" width="10.85546875" style="591" customWidth="1"/>
    <col min="14602" max="14602" width="18.85546875" style="591" customWidth="1"/>
    <col min="14603" max="14603" width="6.85546875" style="591" customWidth="1"/>
    <col min="14604" max="14606" width="5.85546875" style="591" customWidth="1"/>
    <col min="14607" max="14607" width="7.7109375" style="591" customWidth="1"/>
    <col min="14608" max="14608" width="1.42578125" style="591" customWidth="1"/>
    <col min="14609" max="14612" width="6.140625" style="591" customWidth="1"/>
    <col min="14613" max="14613" width="7.85546875" style="591" customWidth="1"/>
    <col min="14614" max="14614" width="29.28515625" style="591" customWidth="1"/>
    <col min="14615" max="14615" width="28.5703125" style="591" customWidth="1"/>
    <col min="14616" max="14616" width="23.28515625" style="591" customWidth="1"/>
    <col min="14617" max="14848" width="11.42578125" style="591"/>
    <col min="14849" max="14849" width="32" style="591" customWidth="1"/>
    <col min="14850" max="14850" width="42" style="591" customWidth="1"/>
    <col min="14851" max="14851" width="5.42578125" style="591" customWidth="1"/>
    <col min="14852" max="14852" width="39.7109375" style="591" customWidth="1"/>
    <col min="14853" max="14853" width="15.5703125" style="591" customWidth="1"/>
    <col min="14854" max="14854" width="17.28515625" style="591" customWidth="1"/>
    <col min="14855" max="14855" width="28.5703125" style="591" customWidth="1"/>
    <col min="14856" max="14856" width="16.140625" style="591" customWidth="1"/>
    <col min="14857" max="14857" width="10.85546875" style="591" customWidth="1"/>
    <col min="14858" max="14858" width="18.85546875" style="591" customWidth="1"/>
    <col min="14859" max="14859" width="6.85546875" style="591" customWidth="1"/>
    <col min="14860" max="14862" width="5.85546875" style="591" customWidth="1"/>
    <col min="14863" max="14863" width="7.7109375" style="591" customWidth="1"/>
    <col min="14864" max="14864" width="1.42578125" style="591" customWidth="1"/>
    <col min="14865" max="14868" width="6.140625" style="591" customWidth="1"/>
    <col min="14869" max="14869" width="7.85546875" style="591" customWidth="1"/>
    <col min="14870" max="14870" width="29.28515625" style="591" customWidth="1"/>
    <col min="14871" max="14871" width="28.5703125" style="591" customWidth="1"/>
    <col min="14872" max="14872" width="23.28515625" style="591" customWidth="1"/>
    <col min="14873" max="15104" width="11.42578125" style="591"/>
    <col min="15105" max="15105" width="32" style="591" customWidth="1"/>
    <col min="15106" max="15106" width="42" style="591" customWidth="1"/>
    <col min="15107" max="15107" width="5.42578125" style="591" customWidth="1"/>
    <col min="15108" max="15108" width="39.7109375" style="591" customWidth="1"/>
    <col min="15109" max="15109" width="15.5703125" style="591" customWidth="1"/>
    <col min="15110" max="15110" width="17.28515625" style="591" customWidth="1"/>
    <col min="15111" max="15111" width="28.5703125" style="591" customWidth="1"/>
    <col min="15112" max="15112" width="16.140625" style="591" customWidth="1"/>
    <col min="15113" max="15113" width="10.85546875" style="591" customWidth="1"/>
    <col min="15114" max="15114" width="18.85546875" style="591" customWidth="1"/>
    <col min="15115" max="15115" width="6.85546875" style="591" customWidth="1"/>
    <col min="15116" max="15118" width="5.85546875" style="591" customWidth="1"/>
    <col min="15119" max="15119" width="7.7109375" style="591" customWidth="1"/>
    <col min="15120" max="15120" width="1.42578125" style="591" customWidth="1"/>
    <col min="15121" max="15124" width="6.140625" style="591" customWidth="1"/>
    <col min="15125" max="15125" width="7.85546875" style="591" customWidth="1"/>
    <col min="15126" max="15126" width="29.28515625" style="591" customWidth="1"/>
    <col min="15127" max="15127" width="28.5703125" style="591" customWidth="1"/>
    <col min="15128" max="15128" width="23.28515625" style="591" customWidth="1"/>
    <col min="15129" max="15360" width="11.42578125" style="591"/>
    <col min="15361" max="15361" width="32" style="591" customWidth="1"/>
    <col min="15362" max="15362" width="42" style="591" customWidth="1"/>
    <col min="15363" max="15363" width="5.42578125" style="591" customWidth="1"/>
    <col min="15364" max="15364" width="39.7109375" style="591" customWidth="1"/>
    <col min="15365" max="15365" width="15.5703125" style="591" customWidth="1"/>
    <col min="15366" max="15366" width="17.28515625" style="591" customWidth="1"/>
    <col min="15367" max="15367" width="28.5703125" style="591" customWidth="1"/>
    <col min="15368" max="15368" width="16.140625" style="591" customWidth="1"/>
    <col min="15369" max="15369" width="10.85546875" style="591" customWidth="1"/>
    <col min="15370" max="15370" width="18.85546875" style="591" customWidth="1"/>
    <col min="15371" max="15371" width="6.85546875" style="591" customWidth="1"/>
    <col min="15372" max="15374" width="5.85546875" style="591" customWidth="1"/>
    <col min="15375" max="15375" width="7.7109375" style="591" customWidth="1"/>
    <col min="15376" max="15376" width="1.42578125" style="591" customWidth="1"/>
    <col min="15377" max="15380" width="6.140625" style="591" customWidth="1"/>
    <col min="15381" max="15381" width="7.85546875" style="591" customWidth="1"/>
    <col min="15382" max="15382" width="29.28515625" style="591" customWidth="1"/>
    <col min="15383" max="15383" width="28.5703125" style="591" customWidth="1"/>
    <col min="15384" max="15384" width="23.28515625" style="591" customWidth="1"/>
    <col min="15385" max="15616" width="11.42578125" style="591"/>
    <col min="15617" max="15617" width="32" style="591" customWidth="1"/>
    <col min="15618" max="15618" width="42" style="591" customWidth="1"/>
    <col min="15619" max="15619" width="5.42578125" style="591" customWidth="1"/>
    <col min="15620" max="15620" width="39.7109375" style="591" customWidth="1"/>
    <col min="15621" max="15621" width="15.5703125" style="591" customWidth="1"/>
    <col min="15622" max="15622" width="17.28515625" style="591" customWidth="1"/>
    <col min="15623" max="15623" width="28.5703125" style="591" customWidth="1"/>
    <col min="15624" max="15624" width="16.140625" style="591" customWidth="1"/>
    <col min="15625" max="15625" width="10.85546875" style="591" customWidth="1"/>
    <col min="15626" max="15626" width="18.85546875" style="591" customWidth="1"/>
    <col min="15627" max="15627" width="6.85546875" style="591" customWidth="1"/>
    <col min="15628" max="15630" width="5.85546875" style="591" customWidth="1"/>
    <col min="15631" max="15631" width="7.7109375" style="591" customWidth="1"/>
    <col min="15632" max="15632" width="1.42578125" style="591" customWidth="1"/>
    <col min="15633" max="15636" width="6.140625" style="591" customWidth="1"/>
    <col min="15637" max="15637" width="7.85546875" style="591" customWidth="1"/>
    <col min="15638" max="15638" width="29.28515625" style="591" customWidth="1"/>
    <col min="15639" max="15639" width="28.5703125" style="591" customWidth="1"/>
    <col min="15640" max="15640" width="23.28515625" style="591" customWidth="1"/>
    <col min="15641" max="15872" width="11.42578125" style="591"/>
    <col min="15873" max="15873" width="32" style="591" customWidth="1"/>
    <col min="15874" max="15874" width="42" style="591" customWidth="1"/>
    <col min="15875" max="15875" width="5.42578125" style="591" customWidth="1"/>
    <col min="15876" max="15876" width="39.7109375" style="591" customWidth="1"/>
    <col min="15877" max="15877" width="15.5703125" style="591" customWidth="1"/>
    <col min="15878" max="15878" width="17.28515625" style="591" customWidth="1"/>
    <col min="15879" max="15879" width="28.5703125" style="591" customWidth="1"/>
    <col min="15880" max="15880" width="16.140625" style="591" customWidth="1"/>
    <col min="15881" max="15881" width="10.85546875" style="591" customWidth="1"/>
    <col min="15882" max="15882" width="18.85546875" style="591" customWidth="1"/>
    <col min="15883" max="15883" width="6.85546875" style="591" customWidth="1"/>
    <col min="15884" max="15886" width="5.85546875" style="591" customWidth="1"/>
    <col min="15887" max="15887" width="7.7109375" style="591" customWidth="1"/>
    <col min="15888" max="15888" width="1.42578125" style="591" customWidth="1"/>
    <col min="15889" max="15892" width="6.140625" style="591" customWidth="1"/>
    <col min="15893" max="15893" width="7.85546875" style="591" customWidth="1"/>
    <col min="15894" max="15894" width="29.28515625" style="591" customWidth="1"/>
    <col min="15895" max="15895" width="28.5703125" style="591" customWidth="1"/>
    <col min="15896" max="15896" width="23.28515625" style="591" customWidth="1"/>
    <col min="15897" max="16128" width="11.42578125" style="591"/>
    <col min="16129" max="16129" width="32" style="591" customWidth="1"/>
    <col min="16130" max="16130" width="42" style="591" customWidth="1"/>
    <col min="16131" max="16131" width="5.42578125" style="591" customWidth="1"/>
    <col min="16132" max="16132" width="39.7109375" style="591" customWidth="1"/>
    <col min="16133" max="16133" width="15.5703125" style="591" customWidth="1"/>
    <col min="16134" max="16134" width="17.28515625" style="591" customWidth="1"/>
    <col min="16135" max="16135" width="28.5703125" style="591" customWidth="1"/>
    <col min="16136" max="16136" width="16.140625" style="591" customWidth="1"/>
    <col min="16137" max="16137" width="10.85546875" style="591" customWidth="1"/>
    <col min="16138" max="16138" width="18.85546875" style="591" customWidth="1"/>
    <col min="16139" max="16139" width="6.85546875" style="591" customWidth="1"/>
    <col min="16140" max="16142" width="5.85546875" style="591" customWidth="1"/>
    <col min="16143" max="16143" width="7.7109375" style="591" customWidth="1"/>
    <col min="16144" max="16144" width="1.42578125" style="591" customWidth="1"/>
    <col min="16145" max="16148" width="6.140625" style="591" customWidth="1"/>
    <col min="16149" max="16149" width="7.85546875" style="591" customWidth="1"/>
    <col min="16150" max="16150" width="29.28515625" style="591" customWidth="1"/>
    <col min="16151" max="16151" width="28.5703125" style="591" customWidth="1"/>
    <col min="16152" max="16152" width="23.28515625" style="591" customWidth="1"/>
    <col min="16153" max="16384" width="11.42578125" style="591"/>
  </cols>
  <sheetData>
    <row r="1" spans="1:24" ht="38.25" customHeight="1" thickBot="1" x14ac:dyDescent="0.3">
      <c r="A1" s="590"/>
      <c r="B1" s="590"/>
      <c r="C1" s="590"/>
      <c r="D1" s="590"/>
      <c r="E1" s="590"/>
      <c r="F1" s="590"/>
      <c r="G1" s="590"/>
      <c r="H1" s="590"/>
      <c r="I1" s="590"/>
      <c r="J1" s="590"/>
      <c r="K1" s="590"/>
      <c r="L1" s="590"/>
      <c r="M1" s="590"/>
      <c r="N1" s="590"/>
      <c r="O1" s="590"/>
      <c r="P1" s="590"/>
      <c r="Q1" s="590"/>
      <c r="R1" s="590"/>
      <c r="S1" s="590"/>
      <c r="T1" s="590"/>
      <c r="U1" s="590"/>
      <c r="V1" s="590"/>
    </row>
    <row r="2" spans="1:24" x14ac:dyDescent="0.25">
      <c r="A2" s="592"/>
      <c r="B2" s="593" t="s">
        <v>0</v>
      </c>
      <c r="C2" s="593"/>
      <c r="D2" s="593"/>
      <c r="E2" s="593"/>
      <c r="F2" s="593"/>
      <c r="G2" s="593"/>
      <c r="H2" s="593"/>
      <c r="I2" s="593"/>
      <c r="J2" s="593"/>
      <c r="K2" s="593"/>
      <c r="L2" s="593"/>
      <c r="M2" s="593"/>
      <c r="N2" s="593"/>
      <c r="O2" s="593"/>
      <c r="P2" s="593"/>
      <c r="Q2" s="593"/>
      <c r="R2" s="593"/>
      <c r="S2" s="593"/>
      <c r="T2" s="593"/>
      <c r="U2" s="593"/>
      <c r="V2" s="593"/>
      <c r="W2" s="594"/>
      <c r="X2" s="595" t="s">
        <v>1</v>
      </c>
    </row>
    <row r="3" spans="1:24" x14ac:dyDescent="0.25">
      <c r="A3" s="596"/>
      <c r="B3" s="597" t="s">
        <v>2</v>
      </c>
      <c r="C3" s="597"/>
      <c r="D3" s="597"/>
      <c r="E3" s="597"/>
      <c r="F3" s="597"/>
      <c r="G3" s="597"/>
      <c r="H3" s="597"/>
      <c r="I3" s="597"/>
      <c r="J3" s="597"/>
      <c r="K3" s="597"/>
      <c r="L3" s="597"/>
      <c r="M3" s="597"/>
      <c r="N3" s="597"/>
      <c r="O3" s="597"/>
      <c r="P3" s="597"/>
      <c r="Q3" s="597"/>
      <c r="R3" s="597"/>
      <c r="S3" s="597"/>
      <c r="T3" s="597"/>
      <c r="U3" s="597"/>
      <c r="V3" s="597"/>
      <c r="W3" s="598"/>
      <c r="X3" s="599" t="s">
        <v>3</v>
      </c>
    </row>
    <row r="4" spans="1:24" ht="25.5" x14ac:dyDescent="0.25">
      <c r="A4" s="596"/>
      <c r="B4" s="600" t="s">
        <v>4</v>
      </c>
      <c r="C4" s="600"/>
      <c r="D4" s="600"/>
      <c r="E4" s="600"/>
      <c r="F4" s="600"/>
      <c r="G4" s="600"/>
      <c r="H4" s="600"/>
      <c r="I4" s="600"/>
      <c r="J4" s="600"/>
      <c r="K4" s="600"/>
      <c r="L4" s="600"/>
      <c r="M4" s="600"/>
      <c r="N4" s="600"/>
      <c r="O4" s="600"/>
      <c r="P4" s="600"/>
      <c r="Q4" s="600"/>
      <c r="R4" s="600"/>
      <c r="S4" s="600"/>
      <c r="T4" s="600"/>
      <c r="U4" s="600"/>
      <c r="V4" s="600"/>
      <c r="W4" s="601"/>
      <c r="X4" s="602" t="s">
        <v>5</v>
      </c>
    </row>
    <row r="5" spans="1:24" ht="15.75" customHeight="1" thickBot="1" x14ac:dyDescent="0.3">
      <c r="A5" s="603"/>
      <c r="B5" s="604"/>
      <c r="C5" s="604"/>
      <c r="D5" s="604"/>
      <c r="E5" s="604"/>
      <c r="F5" s="604"/>
      <c r="G5" s="604"/>
      <c r="H5" s="604"/>
      <c r="I5" s="604"/>
      <c r="J5" s="604"/>
      <c r="K5" s="604"/>
      <c r="L5" s="604"/>
      <c r="M5" s="604"/>
      <c r="N5" s="604"/>
      <c r="O5" s="604"/>
      <c r="P5" s="604"/>
      <c r="Q5" s="604"/>
      <c r="R5" s="604"/>
      <c r="S5" s="604"/>
      <c r="T5" s="604"/>
      <c r="U5" s="604"/>
      <c r="V5" s="604"/>
      <c r="W5" s="605"/>
      <c r="X5" s="606" t="s">
        <v>6</v>
      </c>
    </row>
    <row r="6" spans="1:24" ht="6.75" customHeight="1" thickBot="1" x14ac:dyDescent="0.3">
      <c r="A6" s="607"/>
      <c r="B6" s="608"/>
      <c r="C6" s="608"/>
      <c r="D6" s="608"/>
      <c r="E6" s="608"/>
      <c r="F6" s="608"/>
      <c r="G6" s="608"/>
      <c r="H6" s="608"/>
      <c r="I6" s="608"/>
      <c r="J6" s="608"/>
      <c r="K6" s="608"/>
      <c r="L6" s="608"/>
      <c r="M6" s="608"/>
      <c r="N6" s="608"/>
      <c r="O6" s="608"/>
      <c r="P6" s="608"/>
      <c r="Q6" s="608"/>
      <c r="R6" s="608"/>
      <c r="S6" s="608"/>
      <c r="T6" s="608"/>
      <c r="U6" s="608"/>
      <c r="V6" s="608"/>
      <c r="W6" s="608"/>
      <c r="X6" s="609"/>
    </row>
    <row r="7" spans="1:24" ht="15.95" customHeight="1" thickBot="1" x14ac:dyDescent="0.3">
      <c r="A7" s="610" t="s">
        <v>7</v>
      </c>
      <c r="B7" s="648" t="s">
        <v>307</v>
      </c>
      <c r="C7" s="649"/>
      <c r="D7" s="649"/>
      <c r="E7" s="649"/>
      <c r="F7" s="649"/>
      <c r="G7" s="649"/>
      <c r="H7" s="649"/>
      <c r="I7" s="649"/>
      <c r="J7" s="649"/>
      <c r="K7" s="649"/>
      <c r="L7" s="649"/>
      <c r="M7" s="649"/>
      <c r="N7" s="649"/>
      <c r="O7" s="649"/>
      <c r="P7" s="649"/>
      <c r="Q7" s="649"/>
      <c r="R7" s="649"/>
      <c r="S7" s="649"/>
      <c r="T7" s="649"/>
      <c r="U7" s="649"/>
      <c r="V7" s="649"/>
      <c r="W7" s="649"/>
      <c r="X7" s="650"/>
    </row>
    <row r="8" spans="1:24" x14ac:dyDescent="0.25">
      <c r="A8" s="611"/>
      <c r="B8" s="611"/>
      <c r="C8" s="611"/>
      <c r="D8" s="612"/>
      <c r="E8" s="611"/>
      <c r="F8" s="611"/>
      <c r="G8" s="611"/>
      <c r="H8" s="611"/>
      <c r="I8" s="611"/>
      <c r="J8" s="611"/>
      <c r="K8" s="611"/>
      <c r="L8" s="611"/>
      <c r="M8" s="611"/>
      <c r="N8" s="611"/>
      <c r="O8" s="611"/>
      <c r="P8" s="611"/>
      <c r="Q8" s="611"/>
      <c r="R8" s="611"/>
      <c r="S8" s="611"/>
      <c r="T8" s="611"/>
      <c r="U8" s="611"/>
      <c r="V8" s="611"/>
    </row>
    <row r="9" spans="1:24" x14ac:dyDescent="0.25">
      <c r="A9" s="514" t="s">
        <v>8</v>
      </c>
      <c r="B9" s="514" t="s">
        <v>9</v>
      </c>
      <c r="C9" s="514" t="s">
        <v>10</v>
      </c>
      <c r="D9" s="515" t="s">
        <v>11</v>
      </c>
      <c r="E9" s="514" t="s">
        <v>12</v>
      </c>
      <c r="F9" s="514" t="s">
        <v>13</v>
      </c>
      <c r="G9" s="514" t="s">
        <v>14</v>
      </c>
      <c r="H9" s="514" t="s">
        <v>15</v>
      </c>
      <c r="I9" s="514" t="s">
        <v>16</v>
      </c>
      <c r="J9" s="514" t="s">
        <v>17</v>
      </c>
      <c r="K9" s="516" t="s">
        <v>18</v>
      </c>
      <c r="L9" s="516"/>
      <c r="M9" s="516"/>
      <c r="N9" s="516"/>
      <c r="O9" s="516"/>
      <c r="P9" s="514"/>
      <c r="Q9" s="514" t="s">
        <v>19</v>
      </c>
      <c r="R9" s="514"/>
      <c r="S9" s="514"/>
      <c r="T9" s="514"/>
      <c r="U9" s="514"/>
      <c r="V9" s="514" t="s">
        <v>20</v>
      </c>
      <c r="W9" s="514" t="s">
        <v>21</v>
      </c>
      <c r="X9" s="514" t="s">
        <v>22</v>
      </c>
    </row>
    <row r="10" spans="1:24" ht="25.5" x14ac:dyDescent="0.25">
      <c r="A10" s="514"/>
      <c r="B10" s="514"/>
      <c r="C10" s="514"/>
      <c r="D10" s="515"/>
      <c r="E10" s="514"/>
      <c r="F10" s="514"/>
      <c r="G10" s="514"/>
      <c r="H10" s="514"/>
      <c r="I10" s="514"/>
      <c r="J10" s="514"/>
      <c r="K10" s="613" t="s">
        <v>23</v>
      </c>
      <c r="L10" s="613" t="s">
        <v>24</v>
      </c>
      <c r="M10" s="613" t="s">
        <v>25</v>
      </c>
      <c r="N10" s="613" t="s">
        <v>26</v>
      </c>
      <c r="O10" s="613" t="s">
        <v>27</v>
      </c>
      <c r="P10" s="514"/>
      <c r="Q10" s="613" t="s">
        <v>28</v>
      </c>
      <c r="R10" s="613" t="s">
        <v>24</v>
      </c>
      <c r="S10" s="613" t="s">
        <v>25</v>
      </c>
      <c r="T10" s="613" t="s">
        <v>26</v>
      </c>
      <c r="U10" s="613" t="s">
        <v>27</v>
      </c>
      <c r="V10" s="514"/>
      <c r="W10" s="514"/>
      <c r="X10" s="514"/>
    </row>
    <row r="11" spans="1:24" ht="213.75" x14ac:dyDescent="0.25">
      <c r="A11" s="614"/>
      <c r="B11" s="615" t="s">
        <v>308</v>
      </c>
      <c r="C11" s="616">
        <v>1</v>
      </c>
      <c r="D11" s="617" t="s">
        <v>309</v>
      </c>
      <c r="E11" s="618"/>
      <c r="F11" s="133" t="s">
        <v>310</v>
      </c>
      <c r="G11" s="133" t="s">
        <v>311</v>
      </c>
      <c r="H11" s="224" t="s">
        <v>312</v>
      </c>
      <c r="I11" s="133" t="s">
        <v>292</v>
      </c>
      <c r="J11" s="218" t="s">
        <v>313</v>
      </c>
      <c r="K11" s="522">
        <v>20</v>
      </c>
      <c r="L11" s="522">
        <v>20</v>
      </c>
      <c r="M11" s="522">
        <v>20</v>
      </c>
      <c r="N11" s="522">
        <v>20</v>
      </c>
      <c r="O11" s="619">
        <v>20</v>
      </c>
      <c r="P11" s="514"/>
      <c r="Q11" s="218">
        <v>7</v>
      </c>
      <c r="R11" s="218"/>
      <c r="S11" s="218"/>
      <c r="T11" s="218"/>
      <c r="U11" s="218"/>
      <c r="V11" s="219" t="s">
        <v>1013</v>
      </c>
      <c r="W11" s="220" t="s">
        <v>1014</v>
      </c>
      <c r="X11" s="220" t="s">
        <v>1015</v>
      </c>
    </row>
    <row r="12" spans="1:24" ht="157.5" x14ac:dyDescent="0.25">
      <c r="A12" s="614"/>
      <c r="B12" s="620" t="s">
        <v>314</v>
      </c>
      <c r="C12" s="133">
        <v>1</v>
      </c>
      <c r="D12" s="520" t="s">
        <v>315</v>
      </c>
      <c r="E12" s="618"/>
      <c r="F12" s="621" t="s">
        <v>316</v>
      </c>
      <c r="G12" s="133" t="s">
        <v>317</v>
      </c>
      <c r="H12" s="622" t="s">
        <v>312</v>
      </c>
      <c r="I12" s="133" t="s">
        <v>292</v>
      </c>
      <c r="J12" s="133" t="s">
        <v>318</v>
      </c>
      <c r="K12" s="522">
        <v>1</v>
      </c>
      <c r="L12" s="522">
        <v>1</v>
      </c>
      <c r="M12" s="522">
        <v>0</v>
      </c>
      <c r="N12" s="522">
        <v>0</v>
      </c>
      <c r="O12" s="619">
        <v>1</v>
      </c>
      <c r="P12" s="514"/>
      <c r="Q12" s="133">
        <v>0</v>
      </c>
      <c r="R12" s="133"/>
      <c r="S12" s="133"/>
      <c r="T12" s="133"/>
      <c r="U12" s="133"/>
      <c r="V12" s="221" t="s">
        <v>1016</v>
      </c>
      <c r="W12" s="222" t="s">
        <v>1017</v>
      </c>
      <c r="X12" s="222" t="s">
        <v>1018</v>
      </c>
    </row>
    <row r="13" spans="1:24" ht="63.75" x14ac:dyDescent="0.25">
      <c r="A13" s="614"/>
      <c r="B13" s="623"/>
      <c r="C13" s="133">
        <v>2</v>
      </c>
      <c r="D13" s="520" t="s">
        <v>319</v>
      </c>
      <c r="E13" s="618"/>
      <c r="F13" s="133" t="s">
        <v>320</v>
      </c>
      <c r="G13" s="133" t="s">
        <v>321</v>
      </c>
      <c r="H13" s="224" t="s">
        <v>312</v>
      </c>
      <c r="I13" s="133" t="s">
        <v>292</v>
      </c>
      <c r="J13" s="133" t="s">
        <v>318</v>
      </c>
      <c r="K13" s="522">
        <v>0</v>
      </c>
      <c r="L13" s="522">
        <v>1</v>
      </c>
      <c r="M13" s="522">
        <v>1</v>
      </c>
      <c r="N13" s="522">
        <v>0</v>
      </c>
      <c r="O13" s="619">
        <v>1</v>
      </c>
      <c r="P13" s="514"/>
      <c r="Q13" s="133"/>
      <c r="R13" s="133"/>
      <c r="S13" s="133"/>
      <c r="T13" s="133"/>
      <c r="U13" s="133"/>
      <c r="V13" s="133" t="s">
        <v>1019</v>
      </c>
      <c r="W13" s="223"/>
      <c r="X13" s="223"/>
    </row>
    <row r="14" spans="1:24" ht="63.75" x14ac:dyDescent="0.25">
      <c r="A14" s="614"/>
      <c r="B14" s="623"/>
      <c r="C14" s="133">
        <v>3</v>
      </c>
      <c r="D14" s="520" t="s">
        <v>322</v>
      </c>
      <c r="E14" s="618"/>
      <c r="F14" s="133" t="s">
        <v>323</v>
      </c>
      <c r="G14" s="133" t="s">
        <v>324</v>
      </c>
      <c r="H14" s="224" t="s">
        <v>312</v>
      </c>
      <c r="I14" s="133" t="s">
        <v>292</v>
      </c>
      <c r="J14" s="133" t="s">
        <v>318</v>
      </c>
      <c r="K14" s="522">
        <v>0</v>
      </c>
      <c r="L14" s="522">
        <v>0</v>
      </c>
      <c r="M14" s="522">
        <v>1</v>
      </c>
      <c r="N14" s="522">
        <v>1</v>
      </c>
      <c r="O14" s="619">
        <v>1</v>
      </c>
      <c r="P14" s="514"/>
      <c r="Q14" s="133"/>
      <c r="R14" s="133"/>
      <c r="S14" s="133"/>
      <c r="T14" s="133"/>
      <c r="U14" s="133"/>
      <c r="V14" s="133" t="s">
        <v>1019</v>
      </c>
      <c r="W14" s="223"/>
      <c r="X14" s="223"/>
    </row>
    <row r="15" spans="1:24" ht="63.75" x14ac:dyDescent="0.25">
      <c r="A15" s="614"/>
      <c r="B15" s="624"/>
      <c r="C15" s="133">
        <v>4</v>
      </c>
      <c r="D15" s="520" t="s">
        <v>325</v>
      </c>
      <c r="E15" s="618"/>
      <c r="F15" s="621" t="s">
        <v>326</v>
      </c>
      <c r="G15" s="133" t="s">
        <v>327</v>
      </c>
      <c r="H15" s="224" t="s">
        <v>312</v>
      </c>
      <c r="I15" s="133" t="s">
        <v>292</v>
      </c>
      <c r="J15" s="133" t="s">
        <v>318</v>
      </c>
      <c r="K15" s="522">
        <v>0</v>
      </c>
      <c r="L15" s="522">
        <v>0</v>
      </c>
      <c r="M15" s="522">
        <v>1</v>
      </c>
      <c r="N15" s="522">
        <v>1</v>
      </c>
      <c r="O15" s="619">
        <v>1</v>
      </c>
      <c r="P15" s="514"/>
      <c r="Q15" s="133"/>
      <c r="R15" s="133"/>
      <c r="S15" s="133"/>
      <c r="T15" s="133"/>
      <c r="U15" s="133"/>
      <c r="V15" s="133" t="s">
        <v>1019</v>
      </c>
      <c r="W15" s="223"/>
      <c r="X15" s="223"/>
    </row>
    <row r="16" spans="1:24" ht="236.25" x14ac:dyDescent="0.25">
      <c r="A16" s="614"/>
      <c r="B16" s="620" t="s">
        <v>328</v>
      </c>
      <c r="C16" s="133">
        <v>1</v>
      </c>
      <c r="D16" s="520" t="s">
        <v>329</v>
      </c>
      <c r="E16" s="618"/>
      <c r="F16" s="625" t="s">
        <v>330</v>
      </c>
      <c r="G16" s="133" t="s">
        <v>331</v>
      </c>
      <c r="H16" s="626" t="s">
        <v>265</v>
      </c>
      <c r="I16" s="133" t="s">
        <v>292</v>
      </c>
      <c r="J16" s="133" t="s">
        <v>1099</v>
      </c>
      <c r="K16" s="224">
        <v>0.1</v>
      </c>
      <c r="L16" s="224">
        <v>0.3</v>
      </c>
      <c r="M16" s="224">
        <v>0.3</v>
      </c>
      <c r="N16" s="224">
        <v>0.3</v>
      </c>
      <c r="O16" s="627">
        <f>SUM(K16:N16)</f>
        <v>1</v>
      </c>
      <c r="P16" s="514"/>
      <c r="Q16" s="224">
        <v>0.1</v>
      </c>
      <c r="R16" s="133"/>
      <c r="S16" s="133"/>
      <c r="T16" s="133"/>
      <c r="U16" s="133"/>
      <c r="V16" s="221" t="s">
        <v>1020</v>
      </c>
      <c r="W16" s="222" t="s">
        <v>1021</v>
      </c>
      <c r="X16" s="222" t="s">
        <v>1022</v>
      </c>
    </row>
    <row r="17" spans="1:25" ht="157.5" x14ac:dyDescent="0.25">
      <c r="A17" s="614"/>
      <c r="B17" s="624"/>
      <c r="C17" s="133">
        <v>2</v>
      </c>
      <c r="D17" s="520" t="s">
        <v>1100</v>
      </c>
      <c r="E17" s="618"/>
      <c r="F17" s="628" t="s">
        <v>332</v>
      </c>
      <c r="G17" s="629" t="s">
        <v>1101</v>
      </c>
      <c r="H17" s="630" t="s">
        <v>312</v>
      </c>
      <c r="I17" s="629" t="s">
        <v>292</v>
      </c>
      <c r="J17" s="629" t="s">
        <v>333</v>
      </c>
      <c r="K17" s="631">
        <v>1</v>
      </c>
      <c r="L17" s="631">
        <v>1</v>
      </c>
      <c r="M17" s="631">
        <v>1</v>
      </c>
      <c r="N17" s="631">
        <v>2</v>
      </c>
      <c r="O17" s="632">
        <v>5</v>
      </c>
      <c r="P17" s="514"/>
      <c r="Q17" s="133">
        <v>1</v>
      </c>
      <c r="R17" s="133"/>
      <c r="S17" s="133"/>
      <c r="T17" s="133"/>
      <c r="U17" s="133"/>
      <c r="V17" s="221" t="s">
        <v>1023</v>
      </c>
      <c r="W17" s="222"/>
      <c r="X17" s="222"/>
    </row>
    <row r="18" spans="1:25" ht="76.5" x14ac:dyDescent="0.25">
      <c r="A18" s="614"/>
      <c r="B18" s="620" t="s">
        <v>334</v>
      </c>
      <c r="C18" s="133">
        <v>1</v>
      </c>
      <c r="D18" s="520" t="s">
        <v>335</v>
      </c>
      <c r="E18" s="618"/>
      <c r="F18" s="625" t="s">
        <v>336</v>
      </c>
      <c r="G18" s="133" t="s">
        <v>337</v>
      </c>
      <c r="H18" s="133" t="s">
        <v>265</v>
      </c>
      <c r="I18" s="133" t="s">
        <v>292</v>
      </c>
      <c r="J18" s="133" t="s">
        <v>338</v>
      </c>
      <c r="K18" s="224">
        <v>0</v>
      </c>
      <c r="L18" s="224">
        <v>0.5</v>
      </c>
      <c r="M18" s="224">
        <v>0</v>
      </c>
      <c r="N18" s="224">
        <v>0.5</v>
      </c>
      <c r="O18" s="627">
        <f>SUM(K18:N18)</f>
        <v>1</v>
      </c>
      <c r="P18" s="514"/>
      <c r="Q18" s="133"/>
      <c r="R18" s="133"/>
      <c r="S18" s="133"/>
      <c r="T18" s="133"/>
      <c r="U18" s="133"/>
      <c r="V18" s="133" t="s">
        <v>1024</v>
      </c>
      <c r="W18" s="223"/>
      <c r="X18" s="223"/>
    </row>
    <row r="19" spans="1:25" ht="63.75" x14ac:dyDescent="0.25">
      <c r="A19" s="614"/>
      <c r="B19" s="623"/>
      <c r="C19" s="133">
        <v>2</v>
      </c>
      <c r="D19" s="520" t="s">
        <v>339</v>
      </c>
      <c r="E19" s="618"/>
      <c r="F19" s="625" t="s">
        <v>336</v>
      </c>
      <c r="G19" s="133" t="s">
        <v>340</v>
      </c>
      <c r="H19" s="133" t="s">
        <v>265</v>
      </c>
      <c r="I19" s="133" t="s">
        <v>292</v>
      </c>
      <c r="J19" s="133" t="s">
        <v>338</v>
      </c>
      <c r="K19" s="224">
        <v>0</v>
      </c>
      <c r="L19" s="224">
        <v>0.5</v>
      </c>
      <c r="M19" s="224">
        <v>0</v>
      </c>
      <c r="N19" s="224">
        <v>0.5</v>
      </c>
      <c r="O19" s="627">
        <f>SUM(K19:N19)</f>
        <v>1</v>
      </c>
      <c r="P19" s="514"/>
      <c r="Q19" s="133"/>
      <c r="R19" s="133"/>
      <c r="S19" s="133"/>
      <c r="T19" s="133"/>
      <c r="U19" s="133"/>
      <c r="V19" s="133" t="s">
        <v>1024</v>
      </c>
      <c r="W19" s="223"/>
      <c r="X19" s="223"/>
    </row>
    <row r="20" spans="1:25" ht="76.5" x14ac:dyDescent="0.25">
      <c r="A20" s="614"/>
      <c r="B20" s="624"/>
      <c r="C20" s="133">
        <v>3</v>
      </c>
      <c r="D20" s="520" t="s">
        <v>341</v>
      </c>
      <c r="E20" s="618"/>
      <c r="F20" s="625" t="s">
        <v>336</v>
      </c>
      <c r="G20" s="133" t="s">
        <v>342</v>
      </c>
      <c r="H20" s="133" t="s">
        <v>265</v>
      </c>
      <c r="I20" s="133" t="s">
        <v>292</v>
      </c>
      <c r="J20" s="133" t="s">
        <v>338</v>
      </c>
      <c r="K20" s="224">
        <v>0</v>
      </c>
      <c r="L20" s="224">
        <v>0.5</v>
      </c>
      <c r="M20" s="224">
        <v>0</v>
      </c>
      <c r="N20" s="224">
        <v>0.5</v>
      </c>
      <c r="O20" s="627">
        <f>SUM(K20:N20)</f>
        <v>1</v>
      </c>
      <c r="P20" s="514"/>
      <c r="Q20" s="133"/>
      <c r="R20" s="133"/>
      <c r="S20" s="133"/>
      <c r="T20" s="133"/>
      <c r="U20" s="133"/>
      <c r="V20" s="133" t="s">
        <v>1024</v>
      </c>
      <c r="W20" s="223"/>
      <c r="X20" s="223"/>
    </row>
    <row r="21" spans="1:25" ht="89.25" x14ac:dyDescent="0.25">
      <c r="A21" s="614"/>
      <c r="B21" s="615" t="s">
        <v>343</v>
      </c>
      <c r="C21" s="633">
        <v>1</v>
      </c>
      <c r="D21" s="634" t="s">
        <v>344</v>
      </c>
      <c r="E21" s="618"/>
      <c r="F21" s="133" t="s">
        <v>345</v>
      </c>
      <c r="G21" s="133" t="s">
        <v>346</v>
      </c>
      <c r="H21" s="133" t="s">
        <v>312</v>
      </c>
      <c r="I21" s="133" t="s">
        <v>292</v>
      </c>
      <c r="J21" s="635" t="s">
        <v>347</v>
      </c>
      <c r="K21" s="522">
        <v>0</v>
      </c>
      <c r="L21" s="522">
        <v>0</v>
      </c>
      <c r="M21" s="522">
        <v>1</v>
      </c>
      <c r="N21" s="522">
        <v>1</v>
      </c>
      <c r="O21" s="619">
        <v>1</v>
      </c>
      <c r="P21" s="636"/>
      <c r="Q21" s="637"/>
      <c r="R21" s="638"/>
      <c r="S21" s="133"/>
      <c r="T21" s="133"/>
      <c r="U21" s="133"/>
      <c r="V21" s="133" t="s">
        <v>1024</v>
      </c>
      <c r="W21" s="223"/>
      <c r="X21" s="223"/>
    </row>
    <row r="22" spans="1:25" s="645" customFormat="1" x14ac:dyDescent="0.2">
      <c r="A22" s="514" t="s">
        <v>54</v>
      </c>
      <c r="B22" s="542" t="s">
        <v>302</v>
      </c>
      <c r="C22" s="639" t="s">
        <v>55</v>
      </c>
      <c r="D22" s="640"/>
      <c r="E22" s="543" t="s">
        <v>56</v>
      </c>
      <c r="F22" s="641"/>
      <c r="G22" s="641"/>
      <c r="H22" s="641"/>
      <c r="I22" s="546" t="s">
        <v>57</v>
      </c>
      <c r="J22" s="642" t="s">
        <v>56</v>
      </c>
      <c r="K22" s="643"/>
      <c r="L22" s="643"/>
      <c r="M22" s="643"/>
      <c r="N22" s="643"/>
      <c r="O22" s="643"/>
      <c r="P22" s="643"/>
      <c r="Q22" s="643"/>
      <c r="R22" s="644"/>
      <c r="S22" s="548" t="s">
        <v>58</v>
      </c>
      <c r="T22" s="548"/>
      <c r="U22" s="548"/>
      <c r="V22" s="549" t="s">
        <v>59</v>
      </c>
      <c r="W22" s="549"/>
      <c r="X22" s="549"/>
      <c r="Y22" s="591"/>
    </row>
    <row r="23" spans="1:25" s="645" customFormat="1" x14ac:dyDescent="0.2">
      <c r="A23" s="514"/>
      <c r="B23" s="542" t="s">
        <v>60</v>
      </c>
      <c r="C23" s="532"/>
      <c r="D23" s="533"/>
      <c r="E23" s="543" t="s">
        <v>61</v>
      </c>
      <c r="F23" s="544" t="s">
        <v>303</v>
      </c>
      <c r="G23" s="544"/>
      <c r="H23" s="545"/>
      <c r="I23" s="546"/>
      <c r="J23" s="547" t="s">
        <v>155</v>
      </c>
      <c r="K23" s="544" t="s">
        <v>304</v>
      </c>
      <c r="L23" s="544"/>
      <c r="M23" s="544"/>
      <c r="N23" s="544"/>
      <c r="O23" s="544"/>
      <c r="P23" s="544"/>
      <c r="Q23" s="544"/>
      <c r="R23" s="545"/>
      <c r="S23" s="548"/>
      <c r="T23" s="548"/>
      <c r="U23" s="548"/>
      <c r="V23" s="549" t="s">
        <v>61</v>
      </c>
      <c r="W23" s="549"/>
      <c r="X23" s="549"/>
      <c r="Y23" s="591"/>
    </row>
    <row r="24" spans="1:25" s="645" customFormat="1" x14ac:dyDescent="0.2">
      <c r="A24" s="514"/>
      <c r="B24" s="542" t="s">
        <v>62</v>
      </c>
      <c r="C24" s="550"/>
      <c r="D24" s="551"/>
      <c r="E24" s="543" t="s">
        <v>63</v>
      </c>
      <c r="F24" s="544" t="s">
        <v>305</v>
      </c>
      <c r="G24" s="544"/>
      <c r="H24" s="545"/>
      <c r="I24" s="546"/>
      <c r="J24" s="543" t="s">
        <v>252</v>
      </c>
      <c r="K24" s="544" t="s">
        <v>306</v>
      </c>
      <c r="L24" s="544"/>
      <c r="M24" s="544"/>
      <c r="N24" s="544"/>
      <c r="O24" s="544"/>
      <c r="P24" s="544"/>
      <c r="Q24" s="544"/>
      <c r="R24" s="545"/>
      <c r="S24" s="548"/>
      <c r="T24" s="548"/>
      <c r="U24" s="548"/>
      <c r="V24" s="549" t="s">
        <v>64</v>
      </c>
      <c r="W24" s="549"/>
      <c r="X24" s="549"/>
      <c r="Y24" s="591"/>
    </row>
  </sheetData>
  <mergeCells count="40">
    <mergeCell ref="J22:R22"/>
    <mergeCell ref="V22:X22"/>
    <mergeCell ref="V23:X23"/>
    <mergeCell ref="E11:E21"/>
    <mergeCell ref="I22:I24"/>
    <mergeCell ref="S22:U24"/>
    <mergeCell ref="F23:H23"/>
    <mergeCell ref="K23:R23"/>
    <mergeCell ref="F24:H24"/>
    <mergeCell ref="K24:R24"/>
    <mergeCell ref="V24:X24"/>
    <mergeCell ref="J9:J10"/>
    <mergeCell ref="A11:A21"/>
    <mergeCell ref="B12:B15"/>
    <mergeCell ref="B16:B17"/>
    <mergeCell ref="B18:B20"/>
    <mergeCell ref="A22:A24"/>
    <mergeCell ref="C22:D24"/>
    <mergeCell ref="B7:X7"/>
    <mergeCell ref="A9:A10"/>
    <mergeCell ref="B9:B10"/>
    <mergeCell ref="C9:C10"/>
    <mergeCell ref="D9:D10"/>
    <mergeCell ref="E9:E10"/>
    <mergeCell ref="F9:F10"/>
    <mergeCell ref="G9:G10"/>
    <mergeCell ref="H9:H10"/>
    <mergeCell ref="I9:I10"/>
    <mergeCell ref="X9:X10"/>
    <mergeCell ref="K9:O9"/>
    <mergeCell ref="P9:P20"/>
    <mergeCell ref="Q9:U9"/>
    <mergeCell ref="V9:V10"/>
    <mergeCell ref="W9:W10"/>
    <mergeCell ref="A6:X6"/>
    <mergeCell ref="A1:V1"/>
    <mergeCell ref="A2:A5"/>
    <mergeCell ref="B2:W2"/>
    <mergeCell ref="B3:W3"/>
    <mergeCell ref="B4:W5"/>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B3B3-40B4-4C2E-ABCB-01EAD2F5DE99}">
  <dimension ref="A1:Y15"/>
  <sheetViews>
    <sheetView showGridLines="0" zoomScale="70" zoomScaleNormal="70" workbookViewId="0">
      <selection sqref="A1:XFD1048576"/>
    </sheetView>
  </sheetViews>
  <sheetFormatPr baseColWidth="10" defaultRowHeight="15.75" x14ac:dyDescent="0.25"/>
  <cols>
    <col min="1" max="1" width="23.85546875" style="53" customWidth="1"/>
    <col min="2" max="2" width="22.42578125" style="53" customWidth="1"/>
    <col min="3" max="3" width="5.42578125" style="53" customWidth="1"/>
    <col min="4" max="4" width="28.140625" style="53" customWidth="1"/>
    <col min="5" max="5" width="27.5703125" style="53" customWidth="1"/>
    <col min="6" max="6" width="25" style="53" customWidth="1"/>
    <col min="7" max="7" width="28.5703125" style="53" customWidth="1"/>
    <col min="8" max="8" width="16.140625" style="53" customWidth="1"/>
    <col min="9" max="9" width="12.42578125" style="53" customWidth="1"/>
    <col min="10" max="10" width="18.85546875" style="53" customWidth="1"/>
    <col min="11" max="14" width="5.85546875" style="53" customWidth="1"/>
    <col min="15" max="15" width="7.7109375" style="53" customWidth="1"/>
    <col min="16" max="16" width="1.42578125" style="60" customWidth="1"/>
    <col min="17" max="20" width="6.140625" style="53" customWidth="1"/>
    <col min="21" max="21" width="7.85546875" style="53" customWidth="1"/>
    <col min="22" max="22" width="77" style="53" customWidth="1"/>
    <col min="23" max="24" width="25.5703125" style="53" customWidth="1"/>
    <col min="25" max="256" width="11.42578125" style="53"/>
    <col min="257" max="257" width="23.85546875" style="53" customWidth="1"/>
    <col min="258" max="258" width="22.42578125" style="53" customWidth="1"/>
    <col min="259" max="259" width="5.42578125" style="53" customWidth="1"/>
    <col min="260" max="260" width="28.140625" style="53" customWidth="1"/>
    <col min="261" max="261" width="27.5703125" style="53" customWidth="1"/>
    <col min="262" max="262" width="25" style="53" customWidth="1"/>
    <col min="263" max="263" width="28.5703125" style="53" customWidth="1"/>
    <col min="264" max="264" width="16.140625" style="53" customWidth="1"/>
    <col min="265" max="265" width="12.42578125" style="53" customWidth="1"/>
    <col min="266" max="266" width="18.85546875" style="53" customWidth="1"/>
    <col min="267" max="270" width="5.85546875" style="53" customWidth="1"/>
    <col min="271" max="271" width="7.7109375" style="53" customWidth="1"/>
    <col min="272" max="272" width="1.42578125" style="53" customWidth="1"/>
    <col min="273" max="276" width="6.140625" style="53" customWidth="1"/>
    <col min="277" max="277" width="7.85546875" style="53" customWidth="1"/>
    <col min="278" max="278" width="34.140625" style="53" customWidth="1"/>
    <col min="279" max="280" width="25.5703125" style="53" customWidth="1"/>
    <col min="281" max="512" width="11.42578125" style="53"/>
    <col min="513" max="513" width="23.85546875" style="53" customWidth="1"/>
    <col min="514" max="514" width="22.42578125" style="53" customWidth="1"/>
    <col min="515" max="515" width="5.42578125" style="53" customWidth="1"/>
    <col min="516" max="516" width="28.140625" style="53" customWidth="1"/>
    <col min="517" max="517" width="27.5703125" style="53" customWidth="1"/>
    <col min="518" max="518" width="25" style="53" customWidth="1"/>
    <col min="519" max="519" width="28.5703125" style="53" customWidth="1"/>
    <col min="520" max="520" width="16.140625" style="53" customWidth="1"/>
    <col min="521" max="521" width="12.42578125" style="53" customWidth="1"/>
    <col min="522" max="522" width="18.85546875" style="53" customWidth="1"/>
    <col min="523" max="526" width="5.85546875" style="53" customWidth="1"/>
    <col min="527" max="527" width="7.7109375" style="53" customWidth="1"/>
    <col min="528" max="528" width="1.42578125" style="53" customWidth="1"/>
    <col min="529" max="532" width="6.140625" style="53" customWidth="1"/>
    <col min="533" max="533" width="7.85546875" style="53" customWidth="1"/>
    <col min="534" max="534" width="34.140625" style="53" customWidth="1"/>
    <col min="535" max="536" width="25.5703125" style="53" customWidth="1"/>
    <col min="537" max="768" width="11.42578125" style="53"/>
    <col min="769" max="769" width="23.85546875" style="53" customWidth="1"/>
    <col min="770" max="770" width="22.42578125" style="53" customWidth="1"/>
    <col min="771" max="771" width="5.42578125" style="53" customWidth="1"/>
    <col min="772" max="772" width="28.140625" style="53" customWidth="1"/>
    <col min="773" max="773" width="27.5703125" style="53" customWidth="1"/>
    <col min="774" max="774" width="25" style="53" customWidth="1"/>
    <col min="775" max="775" width="28.5703125" style="53" customWidth="1"/>
    <col min="776" max="776" width="16.140625" style="53" customWidth="1"/>
    <col min="777" max="777" width="12.42578125" style="53" customWidth="1"/>
    <col min="778" max="778" width="18.85546875" style="53" customWidth="1"/>
    <col min="779" max="782" width="5.85546875" style="53" customWidth="1"/>
    <col min="783" max="783" width="7.7109375" style="53" customWidth="1"/>
    <col min="784" max="784" width="1.42578125" style="53" customWidth="1"/>
    <col min="785" max="788" width="6.140625" style="53" customWidth="1"/>
    <col min="789" max="789" width="7.85546875" style="53" customWidth="1"/>
    <col min="790" max="790" width="34.140625" style="53" customWidth="1"/>
    <col min="791" max="792" width="25.5703125" style="53" customWidth="1"/>
    <col min="793" max="1024" width="11.42578125" style="53"/>
    <col min="1025" max="1025" width="23.85546875" style="53" customWidth="1"/>
    <col min="1026" max="1026" width="22.42578125" style="53" customWidth="1"/>
    <col min="1027" max="1027" width="5.42578125" style="53" customWidth="1"/>
    <col min="1028" max="1028" width="28.140625" style="53" customWidth="1"/>
    <col min="1029" max="1029" width="27.5703125" style="53" customWidth="1"/>
    <col min="1030" max="1030" width="25" style="53" customWidth="1"/>
    <col min="1031" max="1031" width="28.5703125" style="53" customWidth="1"/>
    <col min="1032" max="1032" width="16.140625" style="53" customWidth="1"/>
    <col min="1033" max="1033" width="12.42578125" style="53" customWidth="1"/>
    <col min="1034" max="1034" width="18.85546875" style="53" customWidth="1"/>
    <col min="1035" max="1038" width="5.85546875" style="53" customWidth="1"/>
    <col min="1039" max="1039" width="7.7109375" style="53" customWidth="1"/>
    <col min="1040" max="1040" width="1.42578125" style="53" customWidth="1"/>
    <col min="1041" max="1044" width="6.140625" style="53" customWidth="1"/>
    <col min="1045" max="1045" width="7.85546875" style="53" customWidth="1"/>
    <col min="1046" max="1046" width="34.140625" style="53" customWidth="1"/>
    <col min="1047" max="1048" width="25.5703125" style="53" customWidth="1"/>
    <col min="1049" max="1280" width="11.42578125" style="53"/>
    <col min="1281" max="1281" width="23.85546875" style="53" customWidth="1"/>
    <col min="1282" max="1282" width="22.42578125" style="53" customWidth="1"/>
    <col min="1283" max="1283" width="5.42578125" style="53" customWidth="1"/>
    <col min="1284" max="1284" width="28.140625" style="53" customWidth="1"/>
    <col min="1285" max="1285" width="27.5703125" style="53" customWidth="1"/>
    <col min="1286" max="1286" width="25" style="53" customWidth="1"/>
    <col min="1287" max="1287" width="28.5703125" style="53" customWidth="1"/>
    <col min="1288" max="1288" width="16.140625" style="53" customWidth="1"/>
    <col min="1289" max="1289" width="12.42578125" style="53" customWidth="1"/>
    <col min="1290" max="1290" width="18.85546875" style="53" customWidth="1"/>
    <col min="1291" max="1294" width="5.85546875" style="53" customWidth="1"/>
    <col min="1295" max="1295" width="7.7109375" style="53" customWidth="1"/>
    <col min="1296" max="1296" width="1.42578125" style="53" customWidth="1"/>
    <col min="1297" max="1300" width="6.140625" style="53" customWidth="1"/>
    <col min="1301" max="1301" width="7.85546875" style="53" customWidth="1"/>
    <col min="1302" max="1302" width="34.140625" style="53" customWidth="1"/>
    <col min="1303" max="1304" width="25.5703125" style="53" customWidth="1"/>
    <col min="1305" max="1536" width="11.42578125" style="53"/>
    <col min="1537" max="1537" width="23.85546875" style="53" customWidth="1"/>
    <col min="1538" max="1538" width="22.42578125" style="53" customWidth="1"/>
    <col min="1539" max="1539" width="5.42578125" style="53" customWidth="1"/>
    <col min="1540" max="1540" width="28.140625" style="53" customWidth="1"/>
    <col min="1541" max="1541" width="27.5703125" style="53" customWidth="1"/>
    <col min="1542" max="1542" width="25" style="53" customWidth="1"/>
    <col min="1543" max="1543" width="28.5703125" style="53" customWidth="1"/>
    <col min="1544" max="1544" width="16.140625" style="53" customWidth="1"/>
    <col min="1545" max="1545" width="12.42578125" style="53" customWidth="1"/>
    <col min="1546" max="1546" width="18.85546875" style="53" customWidth="1"/>
    <col min="1547" max="1550" width="5.85546875" style="53" customWidth="1"/>
    <col min="1551" max="1551" width="7.7109375" style="53" customWidth="1"/>
    <col min="1552" max="1552" width="1.42578125" style="53" customWidth="1"/>
    <col min="1553" max="1556" width="6.140625" style="53" customWidth="1"/>
    <col min="1557" max="1557" width="7.85546875" style="53" customWidth="1"/>
    <col min="1558" max="1558" width="34.140625" style="53" customWidth="1"/>
    <col min="1559" max="1560" width="25.5703125" style="53" customWidth="1"/>
    <col min="1561" max="1792" width="11.42578125" style="53"/>
    <col min="1793" max="1793" width="23.85546875" style="53" customWidth="1"/>
    <col min="1794" max="1794" width="22.42578125" style="53" customWidth="1"/>
    <col min="1795" max="1795" width="5.42578125" style="53" customWidth="1"/>
    <col min="1796" max="1796" width="28.140625" style="53" customWidth="1"/>
    <col min="1797" max="1797" width="27.5703125" style="53" customWidth="1"/>
    <col min="1798" max="1798" width="25" style="53" customWidth="1"/>
    <col min="1799" max="1799" width="28.5703125" style="53" customWidth="1"/>
    <col min="1800" max="1800" width="16.140625" style="53" customWidth="1"/>
    <col min="1801" max="1801" width="12.42578125" style="53" customWidth="1"/>
    <col min="1802" max="1802" width="18.85546875" style="53" customWidth="1"/>
    <col min="1803" max="1806" width="5.85546875" style="53" customWidth="1"/>
    <col min="1807" max="1807" width="7.7109375" style="53" customWidth="1"/>
    <col min="1808" max="1808" width="1.42578125" style="53" customWidth="1"/>
    <col min="1809" max="1812" width="6.140625" style="53" customWidth="1"/>
    <col min="1813" max="1813" width="7.85546875" style="53" customWidth="1"/>
    <col min="1814" max="1814" width="34.140625" style="53" customWidth="1"/>
    <col min="1815" max="1816" width="25.5703125" style="53" customWidth="1"/>
    <col min="1817" max="2048" width="11.42578125" style="53"/>
    <col min="2049" max="2049" width="23.85546875" style="53" customWidth="1"/>
    <col min="2050" max="2050" width="22.42578125" style="53" customWidth="1"/>
    <col min="2051" max="2051" width="5.42578125" style="53" customWidth="1"/>
    <col min="2052" max="2052" width="28.140625" style="53" customWidth="1"/>
    <col min="2053" max="2053" width="27.5703125" style="53" customWidth="1"/>
    <col min="2054" max="2054" width="25" style="53" customWidth="1"/>
    <col min="2055" max="2055" width="28.5703125" style="53" customWidth="1"/>
    <col min="2056" max="2056" width="16.140625" style="53" customWidth="1"/>
    <col min="2057" max="2057" width="12.42578125" style="53" customWidth="1"/>
    <col min="2058" max="2058" width="18.85546875" style="53" customWidth="1"/>
    <col min="2059" max="2062" width="5.85546875" style="53" customWidth="1"/>
    <col min="2063" max="2063" width="7.7109375" style="53" customWidth="1"/>
    <col min="2064" max="2064" width="1.42578125" style="53" customWidth="1"/>
    <col min="2065" max="2068" width="6.140625" style="53" customWidth="1"/>
    <col min="2069" max="2069" width="7.85546875" style="53" customWidth="1"/>
    <col min="2070" max="2070" width="34.140625" style="53" customWidth="1"/>
    <col min="2071" max="2072" width="25.5703125" style="53" customWidth="1"/>
    <col min="2073" max="2304" width="11.42578125" style="53"/>
    <col min="2305" max="2305" width="23.85546875" style="53" customWidth="1"/>
    <col min="2306" max="2306" width="22.42578125" style="53" customWidth="1"/>
    <col min="2307" max="2307" width="5.42578125" style="53" customWidth="1"/>
    <col min="2308" max="2308" width="28.140625" style="53" customWidth="1"/>
    <col min="2309" max="2309" width="27.5703125" style="53" customWidth="1"/>
    <col min="2310" max="2310" width="25" style="53" customWidth="1"/>
    <col min="2311" max="2311" width="28.5703125" style="53" customWidth="1"/>
    <col min="2312" max="2312" width="16.140625" style="53" customWidth="1"/>
    <col min="2313" max="2313" width="12.42578125" style="53" customWidth="1"/>
    <col min="2314" max="2314" width="18.85546875" style="53" customWidth="1"/>
    <col min="2315" max="2318" width="5.85546875" style="53" customWidth="1"/>
    <col min="2319" max="2319" width="7.7109375" style="53" customWidth="1"/>
    <col min="2320" max="2320" width="1.42578125" style="53" customWidth="1"/>
    <col min="2321" max="2324" width="6.140625" style="53" customWidth="1"/>
    <col min="2325" max="2325" width="7.85546875" style="53" customWidth="1"/>
    <col min="2326" max="2326" width="34.140625" style="53" customWidth="1"/>
    <col min="2327" max="2328" width="25.5703125" style="53" customWidth="1"/>
    <col min="2329" max="2560" width="11.42578125" style="53"/>
    <col min="2561" max="2561" width="23.85546875" style="53" customWidth="1"/>
    <col min="2562" max="2562" width="22.42578125" style="53" customWidth="1"/>
    <col min="2563" max="2563" width="5.42578125" style="53" customWidth="1"/>
    <col min="2564" max="2564" width="28.140625" style="53" customWidth="1"/>
    <col min="2565" max="2565" width="27.5703125" style="53" customWidth="1"/>
    <col min="2566" max="2566" width="25" style="53" customWidth="1"/>
    <col min="2567" max="2567" width="28.5703125" style="53" customWidth="1"/>
    <col min="2568" max="2568" width="16.140625" style="53" customWidth="1"/>
    <col min="2569" max="2569" width="12.42578125" style="53" customWidth="1"/>
    <col min="2570" max="2570" width="18.85546875" style="53" customWidth="1"/>
    <col min="2571" max="2574" width="5.85546875" style="53" customWidth="1"/>
    <col min="2575" max="2575" width="7.7109375" style="53" customWidth="1"/>
    <col min="2576" max="2576" width="1.42578125" style="53" customWidth="1"/>
    <col min="2577" max="2580" width="6.140625" style="53" customWidth="1"/>
    <col min="2581" max="2581" width="7.85546875" style="53" customWidth="1"/>
    <col min="2582" max="2582" width="34.140625" style="53" customWidth="1"/>
    <col min="2583" max="2584" width="25.5703125" style="53" customWidth="1"/>
    <col min="2585" max="2816" width="11.42578125" style="53"/>
    <col min="2817" max="2817" width="23.85546875" style="53" customWidth="1"/>
    <col min="2818" max="2818" width="22.42578125" style="53" customWidth="1"/>
    <col min="2819" max="2819" width="5.42578125" style="53" customWidth="1"/>
    <col min="2820" max="2820" width="28.140625" style="53" customWidth="1"/>
    <col min="2821" max="2821" width="27.5703125" style="53" customWidth="1"/>
    <col min="2822" max="2822" width="25" style="53" customWidth="1"/>
    <col min="2823" max="2823" width="28.5703125" style="53" customWidth="1"/>
    <col min="2824" max="2824" width="16.140625" style="53" customWidth="1"/>
    <col min="2825" max="2825" width="12.42578125" style="53" customWidth="1"/>
    <col min="2826" max="2826" width="18.85546875" style="53" customWidth="1"/>
    <col min="2827" max="2830" width="5.85546875" style="53" customWidth="1"/>
    <col min="2831" max="2831" width="7.7109375" style="53" customWidth="1"/>
    <col min="2832" max="2832" width="1.42578125" style="53" customWidth="1"/>
    <col min="2833" max="2836" width="6.140625" style="53" customWidth="1"/>
    <col min="2837" max="2837" width="7.85546875" style="53" customWidth="1"/>
    <col min="2838" max="2838" width="34.140625" style="53" customWidth="1"/>
    <col min="2839" max="2840" width="25.5703125" style="53" customWidth="1"/>
    <col min="2841" max="3072" width="11.42578125" style="53"/>
    <col min="3073" max="3073" width="23.85546875" style="53" customWidth="1"/>
    <col min="3074" max="3074" width="22.42578125" style="53" customWidth="1"/>
    <col min="3075" max="3075" width="5.42578125" style="53" customWidth="1"/>
    <col min="3076" max="3076" width="28.140625" style="53" customWidth="1"/>
    <col min="3077" max="3077" width="27.5703125" style="53" customWidth="1"/>
    <col min="3078" max="3078" width="25" style="53" customWidth="1"/>
    <col min="3079" max="3079" width="28.5703125" style="53" customWidth="1"/>
    <col min="3080" max="3080" width="16.140625" style="53" customWidth="1"/>
    <col min="3081" max="3081" width="12.42578125" style="53" customWidth="1"/>
    <col min="3082" max="3082" width="18.85546875" style="53" customWidth="1"/>
    <col min="3083" max="3086" width="5.85546875" style="53" customWidth="1"/>
    <col min="3087" max="3087" width="7.7109375" style="53" customWidth="1"/>
    <col min="3088" max="3088" width="1.42578125" style="53" customWidth="1"/>
    <col min="3089" max="3092" width="6.140625" style="53" customWidth="1"/>
    <col min="3093" max="3093" width="7.85546875" style="53" customWidth="1"/>
    <col min="3094" max="3094" width="34.140625" style="53" customWidth="1"/>
    <col min="3095" max="3096" width="25.5703125" style="53" customWidth="1"/>
    <col min="3097" max="3328" width="11.42578125" style="53"/>
    <col min="3329" max="3329" width="23.85546875" style="53" customWidth="1"/>
    <col min="3330" max="3330" width="22.42578125" style="53" customWidth="1"/>
    <col min="3331" max="3331" width="5.42578125" style="53" customWidth="1"/>
    <col min="3332" max="3332" width="28.140625" style="53" customWidth="1"/>
    <col min="3333" max="3333" width="27.5703125" style="53" customWidth="1"/>
    <col min="3334" max="3334" width="25" style="53" customWidth="1"/>
    <col min="3335" max="3335" width="28.5703125" style="53" customWidth="1"/>
    <col min="3336" max="3336" width="16.140625" style="53" customWidth="1"/>
    <col min="3337" max="3337" width="12.42578125" style="53" customWidth="1"/>
    <col min="3338" max="3338" width="18.85546875" style="53" customWidth="1"/>
    <col min="3339" max="3342" width="5.85546875" style="53" customWidth="1"/>
    <col min="3343" max="3343" width="7.7109375" style="53" customWidth="1"/>
    <col min="3344" max="3344" width="1.42578125" style="53" customWidth="1"/>
    <col min="3345" max="3348" width="6.140625" style="53" customWidth="1"/>
    <col min="3349" max="3349" width="7.85546875" style="53" customWidth="1"/>
    <col min="3350" max="3350" width="34.140625" style="53" customWidth="1"/>
    <col min="3351" max="3352" width="25.5703125" style="53" customWidth="1"/>
    <col min="3353" max="3584" width="11.42578125" style="53"/>
    <col min="3585" max="3585" width="23.85546875" style="53" customWidth="1"/>
    <col min="3586" max="3586" width="22.42578125" style="53" customWidth="1"/>
    <col min="3587" max="3587" width="5.42578125" style="53" customWidth="1"/>
    <col min="3588" max="3588" width="28.140625" style="53" customWidth="1"/>
    <col min="3589" max="3589" width="27.5703125" style="53" customWidth="1"/>
    <col min="3590" max="3590" width="25" style="53" customWidth="1"/>
    <col min="3591" max="3591" width="28.5703125" style="53" customWidth="1"/>
    <col min="3592" max="3592" width="16.140625" style="53" customWidth="1"/>
    <col min="3593" max="3593" width="12.42578125" style="53" customWidth="1"/>
    <col min="3594" max="3594" width="18.85546875" style="53" customWidth="1"/>
    <col min="3595" max="3598" width="5.85546875" style="53" customWidth="1"/>
    <col min="3599" max="3599" width="7.7109375" style="53" customWidth="1"/>
    <col min="3600" max="3600" width="1.42578125" style="53" customWidth="1"/>
    <col min="3601" max="3604" width="6.140625" style="53" customWidth="1"/>
    <col min="3605" max="3605" width="7.85546875" style="53" customWidth="1"/>
    <col min="3606" max="3606" width="34.140625" style="53" customWidth="1"/>
    <col min="3607" max="3608" width="25.5703125" style="53" customWidth="1"/>
    <col min="3609" max="3840" width="11.42578125" style="53"/>
    <col min="3841" max="3841" width="23.85546875" style="53" customWidth="1"/>
    <col min="3842" max="3842" width="22.42578125" style="53" customWidth="1"/>
    <col min="3843" max="3843" width="5.42578125" style="53" customWidth="1"/>
    <col min="3844" max="3844" width="28.140625" style="53" customWidth="1"/>
    <col min="3845" max="3845" width="27.5703125" style="53" customWidth="1"/>
    <col min="3846" max="3846" width="25" style="53" customWidth="1"/>
    <col min="3847" max="3847" width="28.5703125" style="53" customWidth="1"/>
    <col min="3848" max="3848" width="16.140625" style="53" customWidth="1"/>
    <col min="3849" max="3849" width="12.42578125" style="53" customWidth="1"/>
    <col min="3850" max="3850" width="18.85546875" style="53" customWidth="1"/>
    <col min="3851" max="3854" width="5.85546875" style="53" customWidth="1"/>
    <col min="3855" max="3855" width="7.7109375" style="53" customWidth="1"/>
    <col min="3856" max="3856" width="1.42578125" style="53" customWidth="1"/>
    <col min="3857" max="3860" width="6.140625" style="53" customWidth="1"/>
    <col min="3861" max="3861" width="7.85546875" style="53" customWidth="1"/>
    <col min="3862" max="3862" width="34.140625" style="53" customWidth="1"/>
    <col min="3863" max="3864" width="25.5703125" style="53" customWidth="1"/>
    <col min="3865" max="4096" width="11.42578125" style="53"/>
    <col min="4097" max="4097" width="23.85546875" style="53" customWidth="1"/>
    <col min="4098" max="4098" width="22.42578125" style="53" customWidth="1"/>
    <col min="4099" max="4099" width="5.42578125" style="53" customWidth="1"/>
    <col min="4100" max="4100" width="28.140625" style="53" customWidth="1"/>
    <col min="4101" max="4101" width="27.5703125" style="53" customWidth="1"/>
    <col min="4102" max="4102" width="25" style="53" customWidth="1"/>
    <col min="4103" max="4103" width="28.5703125" style="53" customWidth="1"/>
    <col min="4104" max="4104" width="16.140625" style="53" customWidth="1"/>
    <col min="4105" max="4105" width="12.42578125" style="53" customWidth="1"/>
    <col min="4106" max="4106" width="18.85546875" style="53" customWidth="1"/>
    <col min="4107" max="4110" width="5.85546875" style="53" customWidth="1"/>
    <col min="4111" max="4111" width="7.7109375" style="53" customWidth="1"/>
    <col min="4112" max="4112" width="1.42578125" style="53" customWidth="1"/>
    <col min="4113" max="4116" width="6.140625" style="53" customWidth="1"/>
    <col min="4117" max="4117" width="7.85546875" style="53" customWidth="1"/>
    <col min="4118" max="4118" width="34.140625" style="53" customWidth="1"/>
    <col min="4119" max="4120" width="25.5703125" style="53" customWidth="1"/>
    <col min="4121" max="4352" width="11.42578125" style="53"/>
    <col min="4353" max="4353" width="23.85546875" style="53" customWidth="1"/>
    <col min="4354" max="4354" width="22.42578125" style="53" customWidth="1"/>
    <col min="4355" max="4355" width="5.42578125" style="53" customWidth="1"/>
    <col min="4356" max="4356" width="28.140625" style="53" customWidth="1"/>
    <col min="4357" max="4357" width="27.5703125" style="53" customWidth="1"/>
    <col min="4358" max="4358" width="25" style="53" customWidth="1"/>
    <col min="4359" max="4359" width="28.5703125" style="53" customWidth="1"/>
    <col min="4360" max="4360" width="16.140625" style="53" customWidth="1"/>
    <col min="4361" max="4361" width="12.42578125" style="53" customWidth="1"/>
    <col min="4362" max="4362" width="18.85546875" style="53" customWidth="1"/>
    <col min="4363" max="4366" width="5.85546875" style="53" customWidth="1"/>
    <col min="4367" max="4367" width="7.7109375" style="53" customWidth="1"/>
    <col min="4368" max="4368" width="1.42578125" style="53" customWidth="1"/>
    <col min="4369" max="4372" width="6.140625" style="53" customWidth="1"/>
    <col min="4373" max="4373" width="7.85546875" style="53" customWidth="1"/>
    <col min="4374" max="4374" width="34.140625" style="53" customWidth="1"/>
    <col min="4375" max="4376" width="25.5703125" style="53" customWidth="1"/>
    <col min="4377" max="4608" width="11.42578125" style="53"/>
    <col min="4609" max="4609" width="23.85546875" style="53" customWidth="1"/>
    <col min="4610" max="4610" width="22.42578125" style="53" customWidth="1"/>
    <col min="4611" max="4611" width="5.42578125" style="53" customWidth="1"/>
    <col min="4612" max="4612" width="28.140625" style="53" customWidth="1"/>
    <col min="4613" max="4613" width="27.5703125" style="53" customWidth="1"/>
    <col min="4614" max="4614" width="25" style="53" customWidth="1"/>
    <col min="4615" max="4615" width="28.5703125" style="53" customWidth="1"/>
    <col min="4616" max="4616" width="16.140625" style="53" customWidth="1"/>
    <col min="4617" max="4617" width="12.42578125" style="53" customWidth="1"/>
    <col min="4618" max="4618" width="18.85546875" style="53" customWidth="1"/>
    <col min="4619" max="4622" width="5.85546875" style="53" customWidth="1"/>
    <col min="4623" max="4623" width="7.7109375" style="53" customWidth="1"/>
    <col min="4624" max="4624" width="1.42578125" style="53" customWidth="1"/>
    <col min="4625" max="4628" width="6.140625" style="53" customWidth="1"/>
    <col min="4629" max="4629" width="7.85546875" style="53" customWidth="1"/>
    <col min="4630" max="4630" width="34.140625" style="53" customWidth="1"/>
    <col min="4631" max="4632" width="25.5703125" style="53" customWidth="1"/>
    <col min="4633" max="4864" width="11.42578125" style="53"/>
    <col min="4865" max="4865" width="23.85546875" style="53" customWidth="1"/>
    <col min="4866" max="4866" width="22.42578125" style="53" customWidth="1"/>
    <col min="4867" max="4867" width="5.42578125" style="53" customWidth="1"/>
    <col min="4868" max="4868" width="28.140625" style="53" customWidth="1"/>
    <col min="4869" max="4869" width="27.5703125" style="53" customWidth="1"/>
    <col min="4870" max="4870" width="25" style="53" customWidth="1"/>
    <col min="4871" max="4871" width="28.5703125" style="53" customWidth="1"/>
    <col min="4872" max="4872" width="16.140625" style="53" customWidth="1"/>
    <col min="4873" max="4873" width="12.42578125" style="53" customWidth="1"/>
    <col min="4874" max="4874" width="18.85546875" style="53" customWidth="1"/>
    <col min="4875" max="4878" width="5.85546875" style="53" customWidth="1"/>
    <col min="4879" max="4879" width="7.7109375" style="53" customWidth="1"/>
    <col min="4880" max="4880" width="1.42578125" style="53" customWidth="1"/>
    <col min="4881" max="4884" width="6.140625" style="53" customWidth="1"/>
    <col min="4885" max="4885" width="7.85546875" style="53" customWidth="1"/>
    <col min="4886" max="4886" width="34.140625" style="53" customWidth="1"/>
    <col min="4887" max="4888" width="25.5703125" style="53" customWidth="1"/>
    <col min="4889" max="5120" width="11.42578125" style="53"/>
    <col min="5121" max="5121" width="23.85546875" style="53" customWidth="1"/>
    <col min="5122" max="5122" width="22.42578125" style="53" customWidth="1"/>
    <col min="5123" max="5123" width="5.42578125" style="53" customWidth="1"/>
    <col min="5124" max="5124" width="28.140625" style="53" customWidth="1"/>
    <col min="5125" max="5125" width="27.5703125" style="53" customWidth="1"/>
    <col min="5126" max="5126" width="25" style="53" customWidth="1"/>
    <col min="5127" max="5127" width="28.5703125" style="53" customWidth="1"/>
    <col min="5128" max="5128" width="16.140625" style="53" customWidth="1"/>
    <col min="5129" max="5129" width="12.42578125" style="53" customWidth="1"/>
    <col min="5130" max="5130" width="18.85546875" style="53" customWidth="1"/>
    <col min="5131" max="5134" width="5.85546875" style="53" customWidth="1"/>
    <col min="5135" max="5135" width="7.7109375" style="53" customWidth="1"/>
    <col min="5136" max="5136" width="1.42578125" style="53" customWidth="1"/>
    <col min="5137" max="5140" width="6.140625" style="53" customWidth="1"/>
    <col min="5141" max="5141" width="7.85546875" style="53" customWidth="1"/>
    <col min="5142" max="5142" width="34.140625" style="53" customWidth="1"/>
    <col min="5143" max="5144" width="25.5703125" style="53" customWidth="1"/>
    <col min="5145" max="5376" width="11.42578125" style="53"/>
    <col min="5377" max="5377" width="23.85546875" style="53" customWidth="1"/>
    <col min="5378" max="5378" width="22.42578125" style="53" customWidth="1"/>
    <col min="5379" max="5379" width="5.42578125" style="53" customWidth="1"/>
    <col min="5380" max="5380" width="28.140625" style="53" customWidth="1"/>
    <col min="5381" max="5381" width="27.5703125" style="53" customWidth="1"/>
    <col min="5382" max="5382" width="25" style="53" customWidth="1"/>
    <col min="5383" max="5383" width="28.5703125" style="53" customWidth="1"/>
    <col min="5384" max="5384" width="16.140625" style="53" customWidth="1"/>
    <col min="5385" max="5385" width="12.42578125" style="53" customWidth="1"/>
    <col min="5386" max="5386" width="18.85546875" style="53" customWidth="1"/>
    <col min="5387" max="5390" width="5.85546875" style="53" customWidth="1"/>
    <col min="5391" max="5391" width="7.7109375" style="53" customWidth="1"/>
    <col min="5392" max="5392" width="1.42578125" style="53" customWidth="1"/>
    <col min="5393" max="5396" width="6.140625" style="53" customWidth="1"/>
    <col min="5397" max="5397" width="7.85546875" style="53" customWidth="1"/>
    <col min="5398" max="5398" width="34.140625" style="53" customWidth="1"/>
    <col min="5399" max="5400" width="25.5703125" style="53" customWidth="1"/>
    <col min="5401" max="5632" width="11.42578125" style="53"/>
    <col min="5633" max="5633" width="23.85546875" style="53" customWidth="1"/>
    <col min="5634" max="5634" width="22.42578125" style="53" customWidth="1"/>
    <col min="5635" max="5635" width="5.42578125" style="53" customWidth="1"/>
    <col min="5636" max="5636" width="28.140625" style="53" customWidth="1"/>
    <col min="5637" max="5637" width="27.5703125" style="53" customWidth="1"/>
    <col min="5638" max="5638" width="25" style="53" customWidth="1"/>
    <col min="5639" max="5639" width="28.5703125" style="53" customWidth="1"/>
    <col min="5640" max="5640" width="16.140625" style="53" customWidth="1"/>
    <col min="5641" max="5641" width="12.42578125" style="53" customWidth="1"/>
    <col min="5642" max="5642" width="18.85546875" style="53" customWidth="1"/>
    <col min="5643" max="5646" width="5.85546875" style="53" customWidth="1"/>
    <col min="5647" max="5647" width="7.7109375" style="53" customWidth="1"/>
    <col min="5648" max="5648" width="1.42578125" style="53" customWidth="1"/>
    <col min="5649" max="5652" width="6.140625" style="53" customWidth="1"/>
    <col min="5653" max="5653" width="7.85546875" style="53" customWidth="1"/>
    <col min="5654" max="5654" width="34.140625" style="53" customWidth="1"/>
    <col min="5655" max="5656" width="25.5703125" style="53" customWidth="1"/>
    <col min="5657" max="5888" width="11.42578125" style="53"/>
    <col min="5889" max="5889" width="23.85546875" style="53" customWidth="1"/>
    <col min="5890" max="5890" width="22.42578125" style="53" customWidth="1"/>
    <col min="5891" max="5891" width="5.42578125" style="53" customWidth="1"/>
    <col min="5892" max="5892" width="28.140625" style="53" customWidth="1"/>
    <col min="5893" max="5893" width="27.5703125" style="53" customWidth="1"/>
    <col min="5894" max="5894" width="25" style="53" customWidth="1"/>
    <col min="5895" max="5895" width="28.5703125" style="53" customWidth="1"/>
    <col min="5896" max="5896" width="16.140625" style="53" customWidth="1"/>
    <col min="5897" max="5897" width="12.42578125" style="53" customWidth="1"/>
    <col min="5898" max="5898" width="18.85546875" style="53" customWidth="1"/>
    <col min="5899" max="5902" width="5.85546875" style="53" customWidth="1"/>
    <col min="5903" max="5903" width="7.7109375" style="53" customWidth="1"/>
    <col min="5904" max="5904" width="1.42578125" style="53" customWidth="1"/>
    <col min="5905" max="5908" width="6.140625" style="53" customWidth="1"/>
    <col min="5909" max="5909" width="7.85546875" style="53" customWidth="1"/>
    <col min="5910" max="5910" width="34.140625" style="53" customWidth="1"/>
    <col min="5911" max="5912" width="25.5703125" style="53" customWidth="1"/>
    <col min="5913" max="6144" width="11.42578125" style="53"/>
    <col min="6145" max="6145" width="23.85546875" style="53" customWidth="1"/>
    <col min="6146" max="6146" width="22.42578125" style="53" customWidth="1"/>
    <col min="6147" max="6147" width="5.42578125" style="53" customWidth="1"/>
    <col min="6148" max="6148" width="28.140625" style="53" customWidth="1"/>
    <col min="6149" max="6149" width="27.5703125" style="53" customWidth="1"/>
    <col min="6150" max="6150" width="25" style="53" customWidth="1"/>
    <col min="6151" max="6151" width="28.5703125" style="53" customWidth="1"/>
    <col min="6152" max="6152" width="16.140625" style="53" customWidth="1"/>
    <col min="6153" max="6153" width="12.42578125" style="53" customWidth="1"/>
    <col min="6154" max="6154" width="18.85546875" style="53" customWidth="1"/>
    <col min="6155" max="6158" width="5.85546875" style="53" customWidth="1"/>
    <col min="6159" max="6159" width="7.7109375" style="53" customWidth="1"/>
    <col min="6160" max="6160" width="1.42578125" style="53" customWidth="1"/>
    <col min="6161" max="6164" width="6.140625" style="53" customWidth="1"/>
    <col min="6165" max="6165" width="7.85546875" style="53" customWidth="1"/>
    <col min="6166" max="6166" width="34.140625" style="53" customWidth="1"/>
    <col min="6167" max="6168" width="25.5703125" style="53" customWidth="1"/>
    <col min="6169" max="6400" width="11.42578125" style="53"/>
    <col min="6401" max="6401" width="23.85546875" style="53" customWidth="1"/>
    <col min="6402" max="6402" width="22.42578125" style="53" customWidth="1"/>
    <col min="6403" max="6403" width="5.42578125" style="53" customWidth="1"/>
    <col min="6404" max="6404" width="28.140625" style="53" customWidth="1"/>
    <col min="6405" max="6405" width="27.5703125" style="53" customWidth="1"/>
    <col min="6406" max="6406" width="25" style="53" customWidth="1"/>
    <col min="6407" max="6407" width="28.5703125" style="53" customWidth="1"/>
    <col min="6408" max="6408" width="16.140625" style="53" customWidth="1"/>
    <col min="6409" max="6409" width="12.42578125" style="53" customWidth="1"/>
    <col min="6410" max="6410" width="18.85546875" style="53" customWidth="1"/>
    <col min="6411" max="6414" width="5.85546875" style="53" customWidth="1"/>
    <col min="6415" max="6415" width="7.7109375" style="53" customWidth="1"/>
    <col min="6416" max="6416" width="1.42578125" style="53" customWidth="1"/>
    <col min="6417" max="6420" width="6.140625" style="53" customWidth="1"/>
    <col min="6421" max="6421" width="7.85546875" style="53" customWidth="1"/>
    <col min="6422" max="6422" width="34.140625" style="53" customWidth="1"/>
    <col min="6423" max="6424" width="25.5703125" style="53" customWidth="1"/>
    <col min="6425" max="6656" width="11.42578125" style="53"/>
    <col min="6657" max="6657" width="23.85546875" style="53" customWidth="1"/>
    <col min="6658" max="6658" width="22.42578125" style="53" customWidth="1"/>
    <col min="6659" max="6659" width="5.42578125" style="53" customWidth="1"/>
    <col min="6660" max="6660" width="28.140625" style="53" customWidth="1"/>
    <col min="6661" max="6661" width="27.5703125" style="53" customWidth="1"/>
    <col min="6662" max="6662" width="25" style="53" customWidth="1"/>
    <col min="6663" max="6663" width="28.5703125" style="53" customWidth="1"/>
    <col min="6664" max="6664" width="16.140625" style="53" customWidth="1"/>
    <col min="6665" max="6665" width="12.42578125" style="53" customWidth="1"/>
    <col min="6666" max="6666" width="18.85546875" style="53" customWidth="1"/>
    <col min="6667" max="6670" width="5.85546875" style="53" customWidth="1"/>
    <col min="6671" max="6671" width="7.7109375" style="53" customWidth="1"/>
    <col min="6672" max="6672" width="1.42578125" style="53" customWidth="1"/>
    <col min="6673" max="6676" width="6.140625" style="53" customWidth="1"/>
    <col min="6677" max="6677" width="7.85546875" style="53" customWidth="1"/>
    <col min="6678" max="6678" width="34.140625" style="53" customWidth="1"/>
    <col min="6679" max="6680" width="25.5703125" style="53" customWidth="1"/>
    <col min="6681" max="6912" width="11.42578125" style="53"/>
    <col min="6913" max="6913" width="23.85546875" style="53" customWidth="1"/>
    <col min="6914" max="6914" width="22.42578125" style="53" customWidth="1"/>
    <col min="6915" max="6915" width="5.42578125" style="53" customWidth="1"/>
    <col min="6916" max="6916" width="28.140625" style="53" customWidth="1"/>
    <col min="6917" max="6917" width="27.5703125" style="53" customWidth="1"/>
    <col min="6918" max="6918" width="25" style="53" customWidth="1"/>
    <col min="6919" max="6919" width="28.5703125" style="53" customWidth="1"/>
    <col min="6920" max="6920" width="16.140625" style="53" customWidth="1"/>
    <col min="6921" max="6921" width="12.42578125" style="53" customWidth="1"/>
    <col min="6922" max="6922" width="18.85546875" style="53" customWidth="1"/>
    <col min="6923" max="6926" width="5.85546875" style="53" customWidth="1"/>
    <col min="6927" max="6927" width="7.7109375" style="53" customWidth="1"/>
    <col min="6928" max="6928" width="1.42578125" style="53" customWidth="1"/>
    <col min="6929" max="6932" width="6.140625" style="53" customWidth="1"/>
    <col min="6933" max="6933" width="7.85546875" style="53" customWidth="1"/>
    <col min="6934" max="6934" width="34.140625" style="53" customWidth="1"/>
    <col min="6935" max="6936" width="25.5703125" style="53" customWidth="1"/>
    <col min="6937" max="7168" width="11.42578125" style="53"/>
    <col min="7169" max="7169" width="23.85546875" style="53" customWidth="1"/>
    <col min="7170" max="7170" width="22.42578125" style="53" customWidth="1"/>
    <col min="7171" max="7171" width="5.42578125" style="53" customWidth="1"/>
    <col min="7172" max="7172" width="28.140625" style="53" customWidth="1"/>
    <col min="7173" max="7173" width="27.5703125" style="53" customWidth="1"/>
    <col min="7174" max="7174" width="25" style="53" customWidth="1"/>
    <col min="7175" max="7175" width="28.5703125" style="53" customWidth="1"/>
    <col min="7176" max="7176" width="16.140625" style="53" customWidth="1"/>
    <col min="7177" max="7177" width="12.42578125" style="53" customWidth="1"/>
    <col min="7178" max="7178" width="18.85546875" style="53" customWidth="1"/>
    <col min="7179" max="7182" width="5.85546875" style="53" customWidth="1"/>
    <col min="7183" max="7183" width="7.7109375" style="53" customWidth="1"/>
    <col min="7184" max="7184" width="1.42578125" style="53" customWidth="1"/>
    <col min="7185" max="7188" width="6.140625" style="53" customWidth="1"/>
    <col min="7189" max="7189" width="7.85546875" style="53" customWidth="1"/>
    <col min="7190" max="7190" width="34.140625" style="53" customWidth="1"/>
    <col min="7191" max="7192" width="25.5703125" style="53" customWidth="1"/>
    <col min="7193" max="7424" width="11.42578125" style="53"/>
    <col min="7425" max="7425" width="23.85546875" style="53" customWidth="1"/>
    <col min="7426" max="7426" width="22.42578125" style="53" customWidth="1"/>
    <col min="7427" max="7427" width="5.42578125" style="53" customWidth="1"/>
    <col min="7428" max="7428" width="28.140625" style="53" customWidth="1"/>
    <col min="7429" max="7429" width="27.5703125" style="53" customWidth="1"/>
    <col min="7430" max="7430" width="25" style="53" customWidth="1"/>
    <col min="7431" max="7431" width="28.5703125" style="53" customWidth="1"/>
    <col min="7432" max="7432" width="16.140625" style="53" customWidth="1"/>
    <col min="7433" max="7433" width="12.42578125" style="53" customWidth="1"/>
    <col min="7434" max="7434" width="18.85546875" style="53" customWidth="1"/>
    <col min="7435" max="7438" width="5.85546875" style="53" customWidth="1"/>
    <col min="7439" max="7439" width="7.7109375" style="53" customWidth="1"/>
    <col min="7440" max="7440" width="1.42578125" style="53" customWidth="1"/>
    <col min="7441" max="7444" width="6.140625" style="53" customWidth="1"/>
    <col min="7445" max="7445" width="7.85546875" style="53" customWidth="1"/>
    <col min="7446" max="7446" width="34.140625" style="53" customWidth="1"/>
    <col min="7447" max="7448" width="25.5703125" style="53" customWidth="1"/>
    <col min="7449" max="7680" width="11.42578125" style="53"/>
    <col min="7681" max="7681" width="23.85546875" style="53" customWidth="1"/>
    <col min="7682" max="7682" width="22.42578125" style="53" customWidth="1"/>
    <col min="7683" max="7683" width="5.42578125" style="53" customWidth="1"/>
    <col min="7684" max="7684" width="28.140625" style="53" customWidth="1"/>
    <col min="7685" max="7685" width="27.5703125" style="53" customWidth="1"/>
    <col min="7686" max="7686" width="25" style="53" customWidth="1"/>
    <col min="7687" max="7687" width="28.5703125" style="53" customWidth="1"/>
    <col min="7688" max="7688" width="16.140625" style="53" customWidth="1"/>
    <col min="7689" max="7689" width="12.42578125" style="53" customWidth="1"/>
    <col min="7690" max="7690" width="18.85546875" style="53" customWidth="1"/>
    <col min="7691" max="7694" width="5.85546875" style="53" customWidth="1"/>
    <col min="7695" max="7695" width="7.7109375" style="53" customWidth="1"/>
    <col min="7696" max="7696" width="1.42578125" style="53" customWidth="1"/>
    <col min="7697" max="7700" width="6.140625" style="53" customWidth="1"/>
    <col min="7701" max="7701" width="7.85546875" style="53" customWidth="1"/>
    <col min="7702" max="7702" width="34.140625" style="53" customWidth="1"/>
    <col min="7703" max="7704" width="25.5703125" style="53" customWidth="1"/>
    <col min="7705" max="7936" width="11.42578125" style="53"/>
    <col min="7937" max="7937" width="23.85546875" style="53" customWidth="1"/>
    <col min="7938" max="7938" width="22.42578125" style="53" customWidth="1"/>
    <col min="7939" max="7939" width="5.42578125" style="53" customWidth="1"/>
    <col min="7940" max="7940" width="28.140625" style="53" customWidth="1"/>
    <col min="7941" max="7941" width="27.5703125" style="53" customWidth="1"/>
    <col min="7942" max="7942" width="25" style="53" customWidth="1"/>
    <col min="7943" max="7943" width="28.5703125" style="53" customWidth="1"/>
    <col min="7944" max="7944" width="16.140625" style="53" customWidth="1"/>
    <col min="7945" max="7945" width="12.42578125" style="53" customWidth="1"/>
    <col min="7946" max="7946" width="18.85546875" style="53" customWidth="1"/>
    <col min="7947" max="7950" width="5.85546875" style="53" customWidth="1"/>
    <col min="7951" max="7951" width="7.7109375" style="53" customWidth="1"/>
    <col min="7952" max="7952" width="1.42578125" style="53" customWidth="1"/>
    <col min="7953" max="7956" width="6.140625" style="53" customWidth="1"/>
    <col min="7957" max="7957" width="7.85546875" style="53" customWidth="1"/>
    <col min="7958" max="7958" width="34.140625" style="53" customWidth="1"/>
    <col min="7959" max="7960" width="25.5703125" style="53" customWidth="1"/>
    <col min="7961" max="8192" width="11.42578125" style="53"/>
    <col min="8193" max="8193" width="23.85546875" style="53" customWidth="1"/>
    <col min="8194" max="8194" width="22.42578125" style="53" customWidth="1"/>
    <col min="8195" max="8195" width="5.42578125" style="53" customWidth="1"/>
    <col min="8196" max="8196" width="28.140625" style="53" customWidth="1"/>
    <col min="8197" max="8197" width="27.5703125" style="53" customWidth="1"/>
    <col min="8198" max="8198" width="25" style="53" customWidth="1"/>
    <col min="8199" max="8199" width="28.5703125" style="53" customWidth="1"/>
    <col min="8200" max="8200" width="16.140625" style="53" customWidth="1"/>
    <col min="8201" max="8201" width="12.42578125" style="53" customWidth="1"/>
    <col min="8202" max="8202" width="18.85546875" style="53" customWidth="1"/>
    <col min="8203" max="8206" width="5.85546875" style="53" customWidth="1"/>
    <col min="8207" max="8207" width="7.7109375" style="53" customWidth="1"/>
    <col min="8208" max="8208" width="1.42578125" style="53" customWidth="1"/>
    <col min="8209" max="8212" width="6.140625" style="53" customWidth="1"/>
    <col min="8213" max="8213" width="7.85546875" style="53" customWidth="1"/>
    <col min="8214" max="8214" width="34.140625" style="53" customWidth="1"/>
    <col min="8215" max="8216" width="25.5703125" style="53" customWidth="1"/>
    <col min="8217" max="8448" width="11.42578125" style="53"/>
    <col min="8449" max="8449" width="23.85546875" style="53" customWidth="1"/>
    <col min="8450" max="8450" width="22.42578125" style="53" customWidth="1"/>
    <col min="8451" max="8451" width="5.42578125" style="53" customWidth="1"/>
    <col min="8452" max="8452" width="28.140625" style="53" customWidth="1"/>
    <col min="8453" max="8453" width="27.5703125" style="53" customWidth="1"/>
    <col min="8454" max="8454" width="25" style="53" customWidth="1"/>
    <col min="8455" max="8455" width="28.5703125" style="53" customWidth="1"/>
    <col min="8456" max="8456" width="16.140625" style="53" customWidth="1"/>
    <col min="8457" max="8457" width="12.42578125" style="53" customWidth="1"/>
    <col min="8458" max="8458" width="18.85546875" style="53" customWidth="1"/>
    <col min="8459" max="8462" width="5.85546875" style="53" customWidth="1"/>
    <col min="8463" max="8463" width="7.7109375" style="53" customWidth="1"/>
    <col min="8464" max="8464" width="1.42578125" style="53" customWidth="1"/>
    <col min="8465" max="8468" width="6.140625" style="53" customWidth="1"/>
    <col min="8469" max="8469" width="7.85546875" style="53" customWidth="1"/>
    <col min="8470" max="8470" width="34.140625" style="53" customWidth="1"/>
    <col min="8471" max="8472" width="25.5703125" style="53" customWidth="1"/>
    <col min="8473" max="8704" width="11.42578125" style="53"/>
    <col min="8705" max="8705" width="23.85546875" style="53" customWidth="1"/>
    <col min="8706" max="8706" width="22.42578125" style="53" customWidth="1"/>
    <col min="8707" max="8707" width="5.42578125" style="53" customWidth="1"/>
    <col min="8708" max="8708" width="28.140625" style="53" customWidth="1"/>
    <col min="8709" max="8709" width="27.5703125" style="53" customWidth="1"/>
    <col min="8710" max="8710" width="25" style="53" customWidth="1"/>
    <col min="8711" max="8711" width="28.5703125" style="53" customWidth="1"/>
    <col min="8712" max="8712" width="16.140625" style="53" customWidth="1"/>
    <col min="8713" max="8713" width="12.42578125" style="53" customWidth="1"/>
    <col min="8714" max="8714" width="18.85546875" style="53" customWidth="1"/>
    <col min="8715" max="8718" width="5.85546875" style="53" customWidth="1"/>
    <col min="8719" max="8719" width="7.7109375" style="53" customWidth="1"/>
    <col min="8720" max="8720" width="1.42578125" style="53" customWidth="1"/>
    <col min="8721" max="8724" width="6.140625" style="53" customWidth="1"/>
    <col min="8725" max="8725" width="7.85546875" style="53" customWidth="1"/>
    <col min="8726" max="8726" width="34.140625" style="53" customWidth="1"/>
    <col min="8727" max="8728" width="25.5703125" style="53" customWidth="1"/>
    <col min="8729" max="8960" width="11.42578125" style="53"/>
    <col min="8961" max="8961" width="23.85546875" style="53" customWidth="1"/>
    <col min="8962" max="8962" width="22.42578125" style="53" customWidth="1"/>
    <col min="8963" max="8963" width="5.42578125" style="53" customWidth="1"/>
    <col min="8964" max="8964" width="28.140625" style="53" customWidth="1"/>
    <col min="8965" max="8965" width="27.5703125" style="53" customWidth="1"/>
    <col min="8966" max="8966" width="25" style="53" customWidth="1"/>
    <col min="8967" max="8967" width="28.5703125" style="53" customWidth="1"/>
    <col min="8968" max="8968" width="16.140625" style="53" customWidth="1"/>
    <col min="8969" max="8969" width="12.42578125" style="53" customWidth="1"/>
    <col min="8970" max="8970" width="18.85546875" style="53" customWidth="1"/>
    <col min="8971" max="8974" width="5.85546875" style="53" customWidth="1"/>
    <col min="8975" max="8975" width="7.7109375" style="53" customWidth="1"/>
    <col min="8976" max="8976" width="1.42578125" style="53" customWidth="1"/>
    <col min="8977" max="8980" width="6.140625" style="53" customWidth="1"/>
    <col min="8981" max="8981" width="7.85546875" style="53" customWidth="1"/>
    <col min="8982" max="8982" width="34.140625" style="53" customWidth="1"/>
    <col min="8983" max="8984" width="25.5703125" style="53" customWidth="1"/>
    <col min="8985" max="9216" width="11.42578125" style="53"/>
    <col min="9217" max="9217" width="23.85546875" style="53" customWidth="1"/>
    <col min="9218" max="9218" width="22.42578125" style="53" customWidth="1"/>
    <col min="9219" max="9219" width="5.42578125" style="53" customWidth="1"/>
    <col min="9220" max="9220" width="28.140625" style="53" customWidth="1"/>
    <col min="9221" max="9221" width="27.5703125" style="53" customWidth="1"/>
    <col min="9222" max="9222" width="25" style="53" customWidth="1"/>
    <col min="9223" max="9223" width="28.5703125" style="53" customWidth="1"/>
    <col min="9224" max="9224" width="16.140625" style="53" customWidth="1"/>
    <col min="9225" max="9225" width="12.42578125" style="53" customWidth="1"/>
    <col min="9226" max="9226" width="18.85546875" style="53" customWidth="1"/>
    <col min="9227" max="9230" width="5.85546875" style="53" customWidth="1"/>
    <col min="9231" max="9231" width="7.7109375" style="53" customWidth="1"/>
    <col min="9232" max="9232" width="1.42578125" style="53" customWidth="1"/>
    <col min="9233" max="9236" width="6.140625" style="53" customWidth="1"/>
    <col min="9237" max="9237" width="7.85546875" style="53" customWidth="1"/>
    <col min="9238" max="9238" width="34.140625" style="53" customWidth="1"/>
    <col min="9239" max="9240" width="25.5703125" style="53" customWidth="1"/>
    <col min="9241" max="9472" width="11.42578125" style="53"/>
    <col min="9473" max="9473" width="23.85546875" style="53" customWidth="1"/>
    <col min="9474" max="9474" width="22.42578125" style="53" customWidth="1"/>
    <col min="9475" max="9475" width="5.42578125" style="53" customWidth="1"/>
    <col min="9476" max="9476" width="28.140625" style="53" customWidth="1"/>
    <col min="9477" max="9477" width="27.5703125" style="53" customWidth="1"/>
    <col min="9478" max="9478" width="25" style="53" customWidth="1"/>
    <col min="9479" max="9479" width="28.5703125" style="53" customWidth="1"/>
    <col min="9480" max="9480" width="16.140625" style="53" customWidth="1"/>
    <col min="9481" max="9481" width="12.42578125" style="53" customWidth="1"/>
    <col min="9482" max="9482" width="18.85546875" style="53" customWidth="1"/>
    <col min="9483" max="9486" width="5.85546875" style="53" customWidth="1"/>
    <col min="9487" max="9487" width="7.7109375" style="53" customWidth="1"/>
    <col min="9488" max="9488" width="1.42578125" style="53" customWidth="1"/>
    <col min="9489" max="9492" width="6.140625" style="53" customWidth="1"/>
    <col min="9493" max="9493" width="7.85546875" style="53" customWidth="1"/>
    <col min="9494" max="9494" width="34.140625" style="53" customWidth="1"/>
    <col min="9495" max="9496" width="25.5703125" style="53" customWidth="1"/>
    <col min="9497" max="9728" width="11.42578125" style="53"/>
    <col min="9729" max="9729" width="23.85546875" style="53" customWidth="1"/>
    <col min="9730" max="9730" width="22.42578125" style="53" customWidth="1"/>
    <col min="9731" max="9731" width="5.42578125" style="53" customWidth="1"/>
    <col min="9732" max="9732" width="28.140625" style="53" customWidth="1"/>
    <col min="9733" max="9733" width="27.5703125" style="53" customWidth="1"/>
    <col min="9734" max="9734" width="25" style="53" customWidth="1"/>
    <col min="9735" max="9735" width="28.5703125" style="53" customWidth="1"/>
    <col min="9736" max="9736" width="16.140625" style="53" customWidth="1"/>
    <col min="9737" max="9737" width="12.42578125" style="53" customWidth="1"/>
    <col min="9738" max="9738" width="18.85546875" style="53" customWidth="1"/>
    <col min="9739" max="9742" width="5.85546875" style="53" customWidth="1"/>
    <col min="9743" max="9743" width="7.7109375" style="53" customWidth="1"/>
    <col min="9744" max="9744" width="1.42578125" style="53" customWidth="1"/>
    <col min="9745" max="9748" width="6.140625" style="53" customWidth="1"/>
    <col min="9749" max="9749" width="7.85546875" style="53" customWidth="1"/>
    <col min="9750" max="9750" width="34.140625" style="53" customWidth="1"/>
    <col min="9751" max="9752" width="25.5703125" style="53" customWidth="1"/>
    <col min="9753" max="9984" width="11.42578125" style="53"/>
    <col min="9985" max="9985" width="23.85546875" style="53" customWidth="1"/>
    <col min="9986" max="9986" width="22.42578125" style="53" customWidth="1"/>
    <col min="9987" max="9987" width="5.42578125" style="53" customWidth="1"/>
    <col min="9988" max="9988" width="28.140625" style="53" customWidth="1"/>
    <col min="9989" max="9989" width="27.5703125" style="53" customWidth="1"/>
    <col min="9990" max="9990" width="25" style="53" customWidth="1"/>
    <col min="9991" max="9991" width="28.5703125" style="53" customWidth="1"/>
    <col min="9992" max="9992" width="16.140625" style="53" customWidth="1"/>
    <col min="9993" max="9993" width="12.42578125" style="53" customWidth="1"/>
    <col min="9994" max="9994" width="18.85546875" style="53" customWidth="1"/>
    <col min="9995" max="9998" width="5.85546875" style="53" customWidth="1"/>
    <col min="9999" max="9999" width="7.7109375" style="53" customWidth="1"/>
    <col min="10000" max="10000" width="1.42578125" style="53" customWidth="1"/>
    <col min="10001" max="10004" width="6.140625" style="53" customWidth="1"/>
    <col min="10005" max="10005" width="7.85546875" style="53" customWidth="1"/>
    <col min="10006" max="10006" width="34.140625" style="53" customWidth="1"/>
    <col min="10007" max="10008" width="25.5703125" style="53" customWidth="1"/>
    <col min="10009" max="10240" width="11.42578125" style="53"/>
    <col min="10241" max="10241" width="23.85546875" style="53" customWidth="1"/>
    <col min="10242" max="10242" width="22.42578125" style="53" customWidth="1"/>
    <col min="10243" max="10243" width="5.42578125" style="53" customWidth="1"/>
    <col min="10244" max="10244" width="28.140625" style="53" customWidth="1"/>
    <col min="10245" max="10245" width="27.5703125" style="53" customWidth="1"/>
    <col min="10246" max="10246" width="25" style="53" customWidth="1"/>
    <col min="10247" max="10247" width="28.5703125" style="53" customWidth="1"/>
    <col min="10248" max="10248" width="16.140625" style="53" customWidth="1"/>
    <col min="10249" max="10249" width="12.42578125" style="53" customWidth="1"/>
    <col min="10250" max="10250" width="18.85546875" style="53" customWidth="1"/>
    <col min="10251" max="10254" width="5.85546875" style="53" customWidth="1"/>
    <col min="10255" max="10255" width="7.7109375" style="53" customWidth="1"/>
    <col min="10256" max="10256" width="1.42578125" style="53" customWidth="1"/>
    <col min="10257" max="10260" width="6.140625" style="53" customWidth="1"/>
    <col min="10261" max="10261" width="7.85546875" style="53" customWidth="1"/>
    <col min="10262" max="10262" width="34.140625" style="53" customWidth="1"/>
    <col min="10263" max="10264" width="25.5703125" style="53" customWidth="1"/>
    <col min="10265" max="10496" width="11.42578125" style="53"/>
    <col min="10497" max="10497" width="23.85546875" style="53" customWidth="1"/>
    <col min="10498" max="10498" width="22.42578125" style="53" customWidth="1"/>
    <col min="10499" max="10499" width="5.42578125" style="53" customWidth="1"/>
    <col min="10500" max="10500" width="28.140625" style="53" customWidth="1"/>
    <col min="10501" max="10501" width="27.5703125" style="53" customWidth="1"/>
    <col min="10502" max="10502" width="25" style="53" customWidth="1"/>
    <col min="10503" max="10503" width="28.5703125" style="53" customWidth="1"/>
    <col min="10504" max="10504" width="16.140625" style="53" customWidth="1"/>
    <col min="10505" max="10505" width="12.42578125" style="53" customWidth="1"/>
    <col min="10506" max="10506" width="18.85546875" style="53" customWidth="1"/>
    <col min="10507" max="10510" width="5.85546875" style="53" customWidth="1"/>
    <col min="10511" max="10511" width="7.7109375" style="53" customWidth="1"/>
    <col min="10512" max="10512" width="1.42578125" style="53" customWidth="1"/>
    <col min="10513" max="10516" width="6.140625" style="53" customWidth="1"/>
    <col min="10517" max="10517" width="7.85546875" style="53" customWidth="1"/>
    <col min="10518" max="10518" width="34.140625" style="53" customWidth="1"/>
    <col min="10519" max="10520" width="25.5703125" style="53" customWidth="1"/>
    <col min="10521" max="10752" width="11.42578125" style="53"/>
    <col min="10753" max="10753" width="23.85546875" style="53" customWidth="1"/>
    <col min="10754" max="10754" width="22.42578125" style="53" customWidth="1"/>
    <col min="10755" max="10755" width="5.42578125" style="53" customWidth="1"/>
    <col min="10756" max="10756" width="28.140625" style="53" customWidth="1"/>
    <col min="10757" max="10757" width="27.5703125" style="53" customWidth="1"/>
    <col min="10758" max="10758" width="25" style="53" customWidth="1"/>
    <col min="10759" max="10759" width="28.5703125" style="53" customWidth="1"/>
    <col min="10760" max="10760" width="16.140625" style="53" customWidth="1"/>
    <col min="10761" max="10761" width="12.42578125" style="53" customWidth="1"/>
    <col min="10762" max="10762" width="18.85546875" style="53" customWidth="1"/>
    <col min="10763" max="10766" width="5.85546875" style="53" customWidth="1"/>
    <col min="10767" max="10767" width="7.7109375" style="53" customWidth="1"/>
    <col min="10768" max="10768" width="1.42578125" style="53" customWidth="1"/>
    <col min="10769" max="10772" width="6.140625" style="53" customWidth="1"/>
    <col min="10773" max="10773" width="7.85546875" style="53" customWidth="1"/>
    <col min="10774" max="10774" width="34.140625" style="53" customWidth="1"/>
    <col min="10775" max="10776" width="25.5703125" style="53" customWidth="1"/>
    <col min="10777" max="11008" width="11.42578125" style="53"/>
    <col min="11009" max="11009" width="23.85546875" style="53" customWidth="1"/>
    <col min="11010" max="11010" width="22.42578125" style="53" customWidth="1"/>
    <col min="11011" max="11011" width="5.42578125" style="53" customWidth="1"/>
    <col min="11012" max="11012" width="28.140625" style="53" customWidth="1"/>
    <col min="11013" max="11013" width="27.5703125" style="53" customWidth="1"/>
    <col min="11014" max="11014" width="25" style="53" customWidth="1"/>
    <col min="11015" max="11015" width="28.5703125" style="53" customWidth="1"/>
    <col min="11016" max="11016" width="16.140625" style="53" customWidth="1"/>
    <col min="11017" max="11017" width="12.42578125" style="53" customWidth="1"/>
    <col min="11018" max="11018" width="18.85546875" style="53" customWidth="1"/>
    <col min="11019" max="11022" width="5.85546875" style="53" customWidth="1"/>
    <col min="11023" max="11023" width="7.7109375" style="53" customWidth="1"/>
    <col min="11024" max="11024" width="1.42578125" style="53" customWidth="1"/>
    <col min="11025" max="11028" width="6.140625" style="53" customWidth="1"/>
    <col min="11029" max="11029" width="7.85546875" style="53" customWidth="1"/>
    <col min="11030" max="11030" width="34.140625" style="53" customWidth="1"/>
    <col min="11031" max="11032" width="25.5703125" style="53" customWidth="1"/>
    <col min="11033" max="11264" width="11.42578125" style="53"/>
    <col min="11265" max="11265" width="23.85546875" style="53" customWidth="1"/>
    <col min="11266" max="11266" width="22.42578125" style="53" customWidth="1"/>
    <col min="11267" max="11267" width="5.42578125" style="53" customWidth="1"/>
    <col min="11268" max="11268" width="28.140625" style="53" customWidth="1"/>
    <col min="11269" max="11269" width="27.5703125" style="53" customWidth="1"/>
    <col min="11270" max="11270" width="25" style="53" customWidth="1"/>
    <col min="11271" max="11271" width="28.5703125" style="53" customWidth="1"/>
    <col min="11272" max="11272" width="16.140625" style="53" customWidth="1"/>
    <col min="11273" max="11273" width="12.42578125" style="53" customWidth="1"/>
    <col min="11274" max="11274" width="18.85546875" style="53" customWidth="1"/>
    <col min="11275" max="11278" width="5.85546875" style="53" customWidth="1"/>
    <col min="11279" max="11279" width="7.7109375" style="53" customWidth="1"/>
    <col min="11280" max="11280" width="1.42578125" style="53" customWidth="1"/>
    <col min="11281" max="11284" width="6.140625" style="53" customWidth="1"/>
    <col min="11285" max="11285" width="7.85546875" style="53" customWidth="1"/>
    <col min="11286" max="11286" width="34.140625" style="53" customWidth="1"/>
    <col min="11287" max="11288" width="25.5703125" style="53" customWidth="1"/>
    <col min="11289" max="11520" width="11.42578125" style="53"/>
    <col min="11521" max="11521" width="23.85546875" style="53" customWidth="1"/>
    <col min="11522" max="11522" width="22.42578125" style="53" customWidth="1"/>
    <col min="11523" max="11523" width="5.42578125" style="53" customWidth="1"/>
    <col min="11524" max="11524" width="28.140625" style="53" customWidth="1"/>
    <col min="11525" max="11525" width="27.5703125" style="53" customWidth="1"/>
    <col min="11526" max="11526" width="25" style="53" customWidth="1"/>
    <col min="11527" max="11527" width="28.5703125" style="53" customWidth="1"/>
    <col min="11528" max="11528" width="16.140625" style="53" customWidth="1"/>
    <col min="11529" max="11529" width="12.42578125" style="53" customWidth="1"/>
    <col min="11530" max="11530" width="18.85546875" style="53" customWidth="1"/>
    <col min="11531" max="11534" width="5.85546875" style="53" customWidth="1"/>
    <col min="11535" max="11535" width="7.7109375" style="53" customWidth="1"/>
    <col min="11536" max="11536" width="1.42578125" style="53" customWidth="1"/>
    <col min="11537" max="11540" width="6.140625" style="53" customWidth="1"/>
    <col min="11541" max="11541" width="7.85546875" style="53" customWidth="1"/>
    <col min="11542" max="11542" width="34.140625" style="53" customWidth="1"/>
    <col min="11543" max="11544" width="25.5703125" style="53" customWidth="1"/>
    <col min="11545" max="11776" width="11.42578125" style="53"/>
    <col min="11777" max="11777" width="23.85546875" style="53" customWidth="1"/>
    <col min="11778" max="11778" width="22.42578125" style="53" customWidth="1"/>
    <col min="11779" max="11779" width="5.42578125" style="53" customWidth="1"/>
    <col min="11780" max="11780" width="28.140625" style="53" customWidth="1"/>
    <col min="11781" max="11781" width="27.5703125" style="53" customWidth="1"/>
    <col min="11782" max="11782" width="25" style="53" customWidth="1"/>
    <col min="11783" max="11783" width="28.5703125" style="53" customWidth="1"/>
    <col min="11784" max="11784" width="16.140625" style="53" customWidth="1"/>
    <col min="11785" max="11785" width="12.42578125" style="53" customWidth="1"/>
    <col min="11786" max="11786" width="18.85546875" style="53" customWidth="1"/>
    <col min="11787" max="11790" width="5.85546875" style="53" customWidth="1"/>
    <col min="11791" max="11791" width="7.7109375" style="53" customWidth="1"/>
    <col min="11792" max="11792" width="1.42578125" style="53" customWidth="1"/>
    <col min="11793" max="11796" width="6.140625" style="53" customWidth="1"/>
    <col min="11797" max="11797" width="7.85546875" style="53" customWidth="1"/>
    <col min="11798" max="11798" width="34.140625" style="53" customWidth="1"/>
    <col min="11799" max="11800" width="25.5703125" style="53" customWidth="1"/>
    <col min="11801" max="12032" width="11.42578125" style="53"/>
    <col min="12033" max="12033" width="23.85546875" style="53" customWidth="1"/>
    <col min="12034" max="12034" width="22.42578125" style="53" customWidth="1"/>
    <col min="12035" max="12035" width="5.42578125" style="53" customWidth="1"/>
    <col min="12036" max="12036" width="28.140625" style="53" customWidth="1"/>
    <col min="12037" max="12037" width="27.5703125" style="53" customWidth="1"/>
    <col min="12038" max="12038" width="25" style="53" customWidth="1"/>
    <col min="12039" max="12039" width="28.5703125" style="53" customWidth="1"/>
    <col min="12040" max="12040" width="16.140625" style="53" customWidth="1"/>
    <col min="12041" max="12041" width="12.42578125" style="53" customWidth="1"/>
    <col min="12042" max="12042" width="18.85546875" style="53" customWidth="1"/>
    <col min="12043" max="12046" width="5.85546875" style="53" customWidth="1"/>
    <col min="12047" max="12047" width="7.7109375" style="53" customWidth="1"/>
    <col min="12048" max="12048" width="1.42578125" style="53" customWidth="1"/>
    <col min="12049" max="12052" width="6.140625" style="53" customWidth="1"/>
    <col min="12053" max="12053" width="7.85546875" style="53" customWidth="1"/>
    <col min="12054" max="12054" width="34.140625" style="53" customWidth="1"/>
    <col min="12055" max="12056" width="25.5703125" style="53" customWidth="1"/>
    <col min="12057" max="12288" width="11.42578125" style="53"/>
    <col min="12289" max="12289" width="23.85546875" style="53" customWidth="1"/>
    <col min="12290" max="12290" width="22.42578125" style="53" customWidth="1"/>
    <col min="12291" max="12291" width="5.42578125" style="53" customWidth="1"/>
    <col min="12292" max="12292" width="28.140625" style="53" customWidth="1"/>
    <col min="12293" max="12293" width="27.5703125" style="53" customWidth="1"/>
    <col min="12294" max="12294" width="25" style="53" customWidth="1"/>
    <col min="12295" max="12295" width="28.5703125" style="53" customWidth="1"/>
    <col min="12296" max="12296" width="16.140625" style="53" customWidth="1"/>
    <col min="12297" max="12297" width="12.42578125" style="53" customWidth="1"/>
    <col min="12298" max="12298" width="18.85546875" style="53" customWidth="1"/>
    <col min="12299" max="12302" width="5.85546875" style="53" customWidth="1"/>
    <col min="12303" max="12303" width="7.7109375" style="53" customWidth="1"/>
    <col min="12304" max="12304" width="1.42578125" style="53" customWidth="1"/>
    <col min="12305" max="12308" width="6.140625" style="53" customWidth="1"/>
    <col min="12309" max="12309" width="7.85546875" style="53" customWidth="1"/>
    <col min="12310" max="12310" width="34.140625" style="53" customWidth="1"/>
    <col min="12311" max="12312" width="25.5703125" style="53" customWidth="1"/>
    <col min="12313" max="12544" width="11.42578125" style="53"/>
    <col min="12545" max="12545" width="23.85546875" style="53" customWidth="1"/>
    <col min="12546" max="12546" width="22.42578125" style="53" customWidth="1"/>
    <col min="12547" max="12547" width="5.42578125" style="53" customWidth="1"/>
    <col min="12548" max="12548" width="28.140625" style="53" customWidth="1"/>
    <col min="12549" max="12549" width="27.5703125" style="53" customWidth="1"/>
    <col min="12550" max="12550" width="25" style="53" customWidth="1"/>
    <col min="12551" max="12551" width="28.5703125" style="53" customWidth="1"/>
    <col min="12552" max="12552" width="16.140625" style="53" customWidth="1"/>
    <col min="12553" max="12553" width="12.42578125" style="53" customWidth="1"/>
    <col min="12554" max="12554" width="18.85546875" style="53" customWidth="1"/>
    <col min="12555" max="12558" width="5.85546875" style="53" customWidth="1"/>
    <col min="12559" max="12559" width="7.7109375" style="53" customWidth="1"/>
    <col min="12560" max="12560" width="1.42578125" style="53" customWidth="1"/>
    <col min="12561" max="12564" width="6.140625" style="53" customWidth="1"/>
    <col min="12565" max="12565" width="7.85546875" style="53" customWidth="1"/>
    <col min="12566" max="12566" width="34.140625" style="53" customWidth="1"/>
    <col min="12567" max="12568" width="25.5703125" style="53" customWidth="1"/>
    <col min="12569" max="12800" width="11.42578125" style="53"/>
    <col min="12801" max="12801" width="23.85546875" style="53" customWidth="1"/>
    <col min="12802" max="12802" width="22.42578125" style="53" customWidth="1"/>
    <col min="12803" max="12803" width="5.42578125" style="53" customWidth="1"/>
    <col min="12804" max="12804" width="28.140625" style="53" customWidth="1"/>
    <col min="12805" max="12805" width="27.5703125" style="53" customWidth="1"/>
    <col min="12806" max="12806" width="25" style="53" customWidth="1"/>
    <col min="12807" max="12807" width="28.5703125" style="53" customWidth="1"/>
    <col min="12808" max="12808" width="16.140625" style="53" customWidth="1"/>
    <col min="12809" max="12809" width="12.42578125" style="53" customWidth="1"/>
    <col min="12810" max="12810" width="18.85546875" style="53" customWidth="1"/>
    <col min="12811" max="12814" width="5.85546875" style="53" customWidth="1"/>
    <col min="12815" max="12815" width="7.7109375" style="53" customWidth="1"/>
    <col min="12816" max="12816" width="1.42578125" style="53" customWidth="1"/>
    <col min="12817" max="12820" width="6.140625" style="53" customWidth="1"/>
    <col min="12821" max="12821" width="7.85546875" style="53" customWidth="1"/>
    <col min="12822" max="12822" width="34.140625" style="53" customWidth="1"/>
    <col min="12823" max="12824" width="25.5703125" style="53" customWidth="1"/>
    <col min="12825" max="13056" width="11.42578125" style="53"/>
    <col min="13057" max="13057" width="23.85546875" style="53" customWidth="1"/>
    <col min="13058" max="13058" width="22.42578125" style="53" customWidth="1"/>
    <col min="13059" max="13059" width="5.42578125" style="53" customWidth="1"/>
    <col min="13060" max="13060" width="28.140625" style="53" customWidth="1"/>
    <col min="13061" max="13061" width="27.5703125" style="53" customWidth="1"/>
    <col min="13062" max="13062" width="25" style="53" customWidth="1"/>
    <col min="13063" max="13063" width="28.5703125" style="53" customWidth="1"/>
    <col min="13064" max="13064" width="16.140625" style="53" customWidth="1"/>
    <col min="13065" max="13065" width="12.42578125" style="53" customWidth="1"/>
    <col min="13066" max="13066" width="18.85546875" style="53" customWidth="1"/>
    <col min="13067" max="13070" width="5.85546875" style="53" customWidth="1"/>
    <col min="13071" max="13071" width="7.7109375" style="53" customWidth="1"/>
    <col min="13072" max="13072" width="1.42578125" style="53" customWidth="1"/>
    <col min="13073" max="13076" width="6.140625" style="53" customWidth="1"/>
    <col min="13077" max="13077" width="7.85546875" style="53" customWidth="1"/>
    <col min="13078" max="13078" width="34.140625" style="53" customWidth="1"/>
    <col min="13079" max="13080" width="25.5703125" style="53" customWidth="1"/>
    <col min="13081" max="13312" width="11.42578125" style="53"/>
    <col min="13313" max="13313" width="23.85546875" style="53" customWidth="1"/>
    <col min="13314" max="13314" width="22.42578125" style="53" customWidth="1"/>
    <col min="13315" max="13315" width="5.42578125" style="53" customWidth="1"/>
    <col min="13316" max="13316" width="28.140625" style="53" customWidth="1"/>
    <col min="13317" max="13317" width="27.5703125" style="53" customWidth="1"/>
    <col min="13318" max="13318" width="25" style="53" customWidth="1"/>
    <col min="13319" max="13319" width="28.5703125" style="53" customWidth="1"/>
    <col min="13320" max="13320" width="16.140625" style="53" customWidth="1"/>
    <col min="13321" max="13321" width="12.42578125" style="53" customWidth="1"/>
    <col min="13322" max="13322" width="18.85546875" style="53" customWidth="1"/>
    <col min="13323" max="13326" width="5.85546875" style="53" customWidth="1"/>
    <col min="13327" max="13327" width="7.7109375" style="53" customWidth="1"/>
    <col min="13328" max="13328" width="1.42578125" style="53" customWidth="1"/>
    <col min="13329" max="13332" width="6.140625" style="53" customWidth="1"/>
    <col min="13333" max="13333" width="7.85546875" style="53" customWidth="1"/>
    <col min="13334" max="13334" width="34.140625" style="53" customWidth="1"/>
    <col min="13335" max="13336" width="25.5703125" style="53" customWidth="1"/>
    <col min="13337" max="13568" width="11.42578125" style="53"/>
    <col min="13569" max="13569" width="23.85546875" style="53" customWidth="1"/>
    <col min="13570" max="13570" width="22.42578125" style="53" customWidth="1"/>
    <col min="13571" max="13571" width="5.42578125" style="53" customWidth="1"/>
    <col min="13572" max="13572" width="28.140625" style="53" customWidth="1"/>
    <col min="13573" max="13573" width="27.5703125" style="53" customWidth="1"/>
    <col min="13574" max="13574" width="25" style="53" customWidth="1"/>
    <col min="13575" max="13575" width="28.5703125" style="53" customWidth="1"/>
    <col min="13576" max="13576" width="16.140625" style="53" customWidth="1"/>
    <col min="13577" max="13577" width="12.42578125" style="53" customWidth="1"/>
    <col min="13578" max="13578" width="18.85546875" style="53" customWidth="1"/>
    <col min="13579" max="13582" width="5.85546875" style="53" customWidth="1"/>
    <col min="13583" max="13583" width="7.7109375" style="53" customWidth="1"/>
    <col min="13584" max="13584" width="1.42578125" style="53" customWidth="1"/>
    <col min="13585" max="13588" width="6.140625" style="53" customWidth="1"/>
    <col min="13589" max="13589" width="7.85546875" style="53" customWidth="1"/>
    <col min="13590" max="13590" width="34.140625" style="53" customWidth="1"/>
    <col min="13591" max="13592" width="25.5703125" style="53" customWidth="1"/>
    <col min="13593" max="13824" width="11.42578125" style="53"/>
    <col min="13825" max="13825" width="23.85546875" style="53" customWidth="1"/>
    <col min="13826" max="13826" width="22.42578125" style="53" customWidth="1"/>
    <col min="13827" max="13827" width="5.42578125" style="53" customWidth="1"/>
    <col min="13828" max="13828" width="28.140625" style="53" customWidth="1"/>
    <col min="13829" max="13829" width="27.5703125" style="53" customWidth="1"/>
    <col min="13830" max="13830" width="25" style="53" customWidth="1"/>
    <col min="13831" max="13831" width="28.5703125" style="53" customWidth="1"/>
    <col min="13832" max="13832" width="16.140625" style="53" customWidth="1"/>
    <col min="13833" max="13833" width="12.42578125" style="53" customWidth="1"/>
    <col min="13834" max="13834" width="18.85546875" style="53" customWidth="1"/>
    <col min="13835" max="13838" width="5.85546875" style="53" customWidth="1"/>
    <col min="13839" max="13839" width="7.7109375" style="53" customWidth="1"/>
    <col min="13840" max="13840" width="1.42578125" style="53" customWidth="1"/>
    <col min="13841" max="13844" width="6.140625" style="53" customWidth="1"/>
    <col min="13845" max="13845" width="7.85546875" style="53" customWidth="1"/>
    <col min="13846" max="13846" width="34.140625" style="53" customWidth="1"/>
    <col min="13847" max="13848" width="25.5703125" style="53" customWidth="1"/>
    <col min="13849" max="14080" width="11.42578125" style="53"/>
    <col min="14081" max="14081" width="23.85546875" style="53" customWidth="1"/>
    <col min="14082" max="14082" width="22.42578125" style="53" customWidth="1"/>
    <col min="14083" max="14083" width="5.42578125" style="53" customWidth="1"/>
    <col min="14084" max="14084" width="28.140625" style="53" customWidth="1"/>
    <col min="14085" max="14085" width="27.5703125" style="53" customWidth="1"/>
    <col min="14086" max="14086" width="25" style="53" customWidth="1"/>
    <col min="14087" max="14087" width="28.5703125" style="53" customWidth="1"/>
    <col min="14088" max="14088" width="16.140625" style="53" customWidth="1"/>
    <col min="14089" max="14089" width="12.42578125" style="53" customWidth="1"/>
    <col min="14090" max="14090" width="18.85546875" style="53" customWidth="1"/>
    <col min="14091" max="14094" width="5.85546875" style="53" customWidth="1"/>
    <col min="14095" max="14095" width="7.7109375" style="53" customWidth="1"/>
    <col min="14096" max="14096" width="1.42578125" style="53" customWidth="1"/>
    <col min="14097" max="14100" width="6.140625" style="53" customWidth="1"/>
    <col min="14101" max="14101" width="7.85546875" style="53" customWidth="1"/>
    <col min="14102" max="14102" width="34.140625" style="53" customWidth="1"/>
    <col min="14103" max="14104" width="25.5703125" style="53" customWidth="1"/>
    <col min="14105" max="14336" width="11.42578125" style="53"/>
    <col min="14337" max="14337" width="23.85546875" style="53" customWidth="1"/>
    <col min="14338" max="14338" width="22.42578125" style="53" customWidth="1"/>
    <col min="14339" max="14339" width="5.42578125" style="53" customWidth="1"/>
    <col min="14340" max="14340" width="28.140625" style="53" customWidth="1"/>
    <col min="14341" max="14341" width="27.5703125" style="53" customWidth="1"/>
    <col min="14342" max="14342" width="25" style="53" customWidth="1"/>
    <col min="14343" max="14343" width="28.5703125" style="53" customWidth="1"/>
    <col min="14344" max="14344" width="16.140625" style="53" customWidth="1"/>
    <col min="14345" max="14345" width="12.42578125" style="53" customWidth="1"/>
    <col min="14346" max="14346" width="18.85546875" style="53" customWidth="1"/>
    <col min="14347" max="14350" width="5.85546875" style="53" customWidth="1"/>
    <col min="14351" max="14351" width="7.7109375" style="53" customWidth="1"/>
    <col min="14352" max="14352" width="1.42578125" style="53" customWidth="1"/>
    <col min="14353" max="14356" width="6.140625" style="53" customWidth="1"/>
    <col min="14357" max="14357" width="7.85546875" style="53" customWidth="1"/>
    <col min="14358" max="14358" width="34.140625" style="53" customWidth="1"/>
    <col min="14359" max="14360" width="25.5703125" style="53" customWidth="1"/>
    <col min="14361" max="14592" width="11.42578125" style="53"/>
    <col min="14593" max="14593" width="23.85546875" style="53" customWidth="1"/>
    <col min="14594" max="14594" width="22.42578125" style="53" customWidth="1"/>
    <col min="14595" max="14595" width="5.42578125" style="53" customWidth="1"/>
    <col min="14596" max="14596" width="28.140625" style="53" customWidth="1"/>
    <col min="14597" max="14597" width="27.5703125" style="53" customWidth="1"/>
    <col min="14598" max="14598" width="25" style="53" customWidth="1"/>
    <col min="14599" max="14599" width="28.5703125" style="53" customWidth="1"/>
    <col min="14600" max="14600" width="16.140625" style="53" customWidth="1"/>
    <col min="14601" max="14601" width="12.42578125" style="53" customWidth="1"/>
    <col min="14602" max="14602" width="18.85546875" style="53" customWidth="1"/>
    <col min="14603" max="14606" width="5.85546875" style="53" customWidth="1"/>
    <col min="14607" max="14607" width="7.7109375" style="53" customWidth="1"/>
    <col min="14608" max="14608" width="1.42578125" style="53" customWidth="1"/>
    <col min="14609" max="14612" width="6.140625" style="53" customWidth="1"/>
    <col min="14613" max="14613" width="7.85546875" style="53" customWidth="1"/>
    <col min="14614" max="14614" width="34.140625" style="53" customWidth="1"/>
    <col min="14615" max="14616" width="25.5703125" style="53" customWidth="1"/>
    <col min="14617" max="14848" width="11.42578125" style="53"/>
    <col min="14849" max="14849" width="23.85546875" style="53" customWidth="1"/>
    <col min="14850" max="14850" width="22.42578125" style="53" customWidth="1"/>
    <col min="14851" max="14851" width="5.42578125" style="53" customWidth="1"/>
    <col min="14852" max="14852" width="28.140625" style="53" customWidth="1"/>
    <col min="14853" max="14853" width="27.5703125" style="53" customWidth="1"/>
    <col min="14854" max="14854" width="25" style="53" customWidth="1"/>
    <col min="14855" max="14855" width="28.5703125" style="53" customWidth="1"/>
    <col min="14856" max="14856" width="16.140625" style="53" customWidth="1"/>
    <col min="14857" max="14857" width="12.42578125" style="53" customWidth="1"/>
    <col min="14858" max="14858" width="18.85546875" style="53" customWidth="1"/>
    <col min="14859" max="14862" width="5.85546875" style="53" customWidth="1"/>
    <col min="14863" max="14863" width="7.7109375" style="53" customWidth="1"/>
    <col min="14864" max="14864" width="1.42578125" style="53" customWidth="1"/>
    <col min="14865" max="14868" width="6.140625" style="53" customWidth="1"/>
    <col min="14869" max="14869" width="7.85546875" style="53" customWidth="1"/>
    <col min="14870" max="14870" width="34.140625" style="53" customWidth="1"/>
    <col min="14871" max="14872" width="25.5703125" style="53" customWidth="1"/>
    <col min="14873" max="15104" width="11.42578125" style="53"/>
    <col min="15105" max="15105" width="23.85546875" style="53" customWidth="1"/>
    <col min="15106" max="15106" width="22.42578125" style="53" customWidth="1"/>
    <col min="15107" max="15107" width="5.42578125" style="53" customWidth="1"/>
    <col min="15108" max="15108" width="28.140625" style="53" customWidth="1"/>
    <col min="15109" max="15109" width="27.5703125" style="53" customWidth="1"/>
    <col min="15110" max="15110" width="25" style="53" customWidth="1"/>
    <col min="15111" max="15111" width="28.5703125" style="53" customWidth="1"/>
    <col min="15112" max="15112" width="16.140625" style="53" customWidth="1"/>
    <col min="15113" max="15113" width="12.42578125" style="53" customWidth="1"/>
    <col min="15114" max="15114" width="18.85546875" style="53" customWidth="1"/>
    <col min="15115" max="15118" width="5.85546875" style="53" customWidth="1"/>
    <col min="15119" max="15119" width="7.7109375" style="53" customWidth="1"/>
    <col min="15120" max="15120" width="1.42578125" style="53" customWidth="1"/>
    <col min="15121" max="15124" width="6.140625" style="53" customWidth="1"/>
    <col min="15125" max="15125" width="7.85546875" style="53" customWidth="1"/>
    <col min="15126" max="15126" width="34.140625" style="53" customWidth="1"/>
    <col min="15127" max="15128" width="25.5703125" style="53" customWidth="1"/>
    <col min="15129" max="15360" width="11.42578125" style="53"/>
    <col min="15361" max="15361" width="23.85546875" style="53" customWidth="1"/>
    <col min="15362" max="15362" width="22.42578125" style="53" customWidth="1"/>
    <col min="15363" max="15363" width="5.42578125" style="53" customWidth="1"/>
    <col min="15364" max="15364" width="28.140625" style="53" customWidth="1"/>
    <col min="15365" max="15365" width="27.5703125" style="53" customWidth="1"/>
    <col min="15366" max="15366" width="25" style="53" customWidth="1"/>
    <col min="15367" max="15367" width="28.5703125" style="53" customWidth="1"/>
    <col min="15368" max="15368" width="16.140625" style="53" customWidth="1"/>
    <col min="15369" max="15369" width="12.42578125" style="53" customWidth="1"/>
    <col min="15370" max="15370" width="18.85546875" style="53" customWidth="1"/>
    <col min="15371" max="15374" width="5.85546875" style="53" customWidth="1"/>
    <col min="15375" max="15375" width="7.7109375" style="53" customWidth="1"/>
    <col min="15376" max="15376" width="1.42578125" style="53" customWidth="1"/>
    <col min="15377" max="15380" width="6.140625" style="53" customWidth="1"/>
    <col min="15381" max="15381" width="7.85546875" style="53" customWidth="1"/>
    <col min="15382" max="15382" width="34.140625" style="53" customWidth="1"/>
    <col min="15383" max="15384" width="25.5703125" style="53" customWidth="1"/>
    <col min="15385" max="15616" width="11.42578125" style="53"/>
    <col min="15617" max="15617" width="23.85546875" style="53" customWidth="1"/>
    <col min="15618" max="15618" width="22.42578125" style="53" customWidth="1"/>
    <col min="15619" max="15619" width="5.42578125" style="53" customWidth="1"/>
    <col min="15620" max="15620" width="28.140625" style="53" customWidth="1"/>
    <col min="15621" max="15621" width="27.5703125" style="53" customWidth="1"/>
    <col min="15622" max="15622" width="25" style="53" customWidth="1"/>
    <col min="15623" max="15623" width="28.5703125" style="53" customWidth="1"/>
    <col min="15624" max="15624" width="16.140625" style="53" customWidth="1"/>
    <col min="15625" max="15625" width="12.42578125" style="53" customWidth="1"/>
    <col min="15626" max="15626" width="18.85546875" style="53" customWidth="1"/>
    <col min="15627" max="15630" width="5.85546875" style="53" customWidth="1"/>
    <col min="15631" max="15631" width="7.7109375" style="53" customWidth="1"/>
    <col min="15632" max="15632" width="1.42578125" style="53" customWidth="1"/>
    <col min="15633" max="15636" width="6.140625" style="53" customWidth="1"/>
    <col min="15637" max="15637" width="7.85546875" style="53" customWidth="1"/>
    <col min="15638" max="15638" width="34.140625" style="53" customWidth="1"/>
    <col min="15639" max="15640" width="25.5703125" style="53" customWidth="1"/>
    <col min="15641" max="15872" width="11.42578125" style="53"/>
    <col min="15873" max="15873" width="23.85546875" style="53" customWidth="1"/>
    <col min="15874" max="15874" width="22.42578125" style="53" customWidth="1"/>
    <col min="15875" max="15875" width="5.42578125" style="53" customWidth="1"/>
    <col min="15876" max="15876" width="28.140625" style="53" customWidth="1"/>
    <col min="15877" max="15877" width="27.5703125" style="53" customWidth="1"/>
    <col min="15878" max="15878" width="25" style="53" customWidth="1"/>
    <col min="15879" max="15879" width="28.5703125" style="53" customWidth="1"/>
    <col min="15880" max="15880" width="16.140625" style="53" customWidth="1"/>
    <col min="15881" max="15881" width="12.42578125" style="53" customWidth="1"/>
    <col min="15882" max="15882" width="18.85546875" style="53" customWidth="1"/>
    <col min="15883" max="15886" width="5.85546875" style="53" customWidth="1"/>
    <col min="15887" max="15887" width="7.7109375" style="53" customWidth="1"/>
    <col min="15888" max="15888" width="1.42578125" style="53" customWidth="1"/>
    <col min="15889" max="15892" width="6.140625" style="53" customWidth="1"/>
    <col min="15893" max="15893" width="7.85546875" style="53" customWidth="1"/>
    <col min="15894" max="15894" width="34.140625" style="53" customWidth="1"/>
    <col min="15895" max="15896" width="25.5703125" style="53" customWidth="1"/>
    <col min="15897" max="16128" width="11.42578125" style="53"/>
    <col min="16129" max="16129" width="23.85546875" style="53" customWidth="1"/>
    <col min="16130" max="16130" width="22.42578125" style="53" customWidth="1"/>
    <col min="16131" max="16131" width="5.42578125" style="53" customWidth="1"/>
    <col min="16132" max="16132" width="28.140625" style="53" customWidth="1"/>
    <col min="16133" max="16133" width="27.5703125" style="53" customWidth="1"/>
    <col min="16134" max="16134" width="25" style="53" customWidth="1"/>
    <col min="16135" max="16135" width="28.5703125" style="53" customWidth="1"/>
    <col min="16136" max="16136" width="16.140625" style="53" customWidth="1"/>
    <col min="16137" max="16137" width="12.42578125" style="53" customWidth="1"/>
    <col min="16138" max="16138" width="18.85546875" style="53" customWidth="1"/>
    <col min="16139" max="16142" width="5.85546875" style="53" customWidth="1"/>
    <col min="16143" max="16143" width="7.7109375" style="53" customWidth="1"/>
    <col min="16144" max="16144" width="1.42578125" style="53" customWidth="1"/>
    <col min="16145" max="16148" width="6.140625" style="53" customWidth="1"/>
    <col min="16149" max="16149" width="7.85546875" style="53" customWidth="1"/>
    <col min="16150" max="16150" width="34.140625" style="53" customWidth="1"/>
    <col min="16151" max="16152" width="25.5703125" style="53" customWidth="1"/>
    <col min="16153" max="16384" width="11.42578125" style="53"/>
  </cols>
  <sheetData>
    <row r="1" spans="1:25" ht="32.25" customHeight="1" x14ac:dyDescent="0.25">
      <c r="A1" s="360"/>
      <c r="B1" s="363" t="s">
        <v>0</v>
      </c>
      <c r="C1" s="363"/>
      <c r="D1" s="363"/>
      <c r="E1" s="363"/>
      <c r="F1" s="363"/>
      <c r="G1" s="363"/>
      <c r="H1" s="363"/>
      <c r="I1" s="363"/>
      <c r="J1" s="363"/>
      <c r="K1" s="363"/>
      <c r="L1" s="363"/>
      <c r="M1" s="363"/>
      <c r="N1" s="363"/>
      <c r="O1" s="363"/>
      <c r="P1" s="363"/>
      <c r="Q1" s="363"/>
      <c r="R1" s="363"/>
      <c r="S1" s="363"/>
      <c r="T1" s="363"/>
      <c r="U1" s="363"/>
      <c r="V1" s="363"/>
      <c r="W1" s="364"/>
      <c r="X1" s="54" t="s">
        <v>1</v>
      </c>
    </row>
    <row r="2" spans="1:25" ht="21" customHeight="1" x14ac:dyDescent="0.25">
      <c r="A2" s="361"/>
      <c r="B2" s="365" t="s">
        <v>2</v>
      </c>
      <c r="C2" s="365"/>
      <c r="D2" s="365"/>
      <c r="E2" s="365"/>
      <c r="F2" s="365"/>
      <c r="G2" s="365"/>
      <c r="H2" s="365"/>
      <c r="I2" s="365"/>
      <c r="J2" s="365"/>
      <c r="K2" s="365"/>
      <c r="L2" s="365"/>
      <c r="M2" s="365"/>
      <c r="N2" s="365"/>
      <c r="O2" s="365"/>
      <c r="P2" s="365"/>
      <c r="Q2" s="365"/>
      <c r="R2" s="365"/>
      <c r="S2" s="365"/>
      <c r="T2" s="365"/>
      <c r="U2" s="365"/>
      <c r="V2" s="365"/>
      <c r="W2" s="366"/>
      <c r="X2" s="55" t="s">
        <v>3</v>
      </c>
    </row>
    <row r="3" spans="1:25" ht="23.1" customHeight="1" x14ac:dyDescent="0.25">
      <c r="A3" s="361"/>
      <c r="B3" s="367" t="s">
        <v>4</v>
      </c>
      <c r="C3" s="367"/>
      <c r="D3" s="367"/>
      <c r="E3" s="367"/>
      <c r="F3" s="367"/>
      <c r="G3" s="367"/>
      <c r="H3" s="367"/>
      <c r="I3" s="367"/>
      <c r="J3" s="367"/>
      <c r="K3" s="367"/>
      <c r="L3" s="367"/>
      <c r="M3" s="367"/>
      <c r="N3" s="367"/>
      <c r="O3" s="367"/>
      <c r="P3" s="367"/>
      <c r="Q3" s="367"/>
      <c r="R3" s="367"/>
      <c r="S3" s="367"/>
      <c r="T3" s="367"/>
      <c r="U3" s="367"/>
      <c r="V3" s="367"/>
      <c r="W3" s="368"/>
      <c r="X3" s="56" t="s">
        <v>5</v>
      </c>
    </row>
    <row r="4" spans="1:25" ht="15.75" customHeight="1" thickBot="1" x14ac:dyDescent="0.3">
      <c r="A4" s="362"/>
      <c r="B4" s="369"/>
      <c r="C4" s="369"/>
      <c r="D4" s="369"/>
      <c r="E4" s="369"/>
      <c r="F4" s="369"/>
      <c r="G4" s="369"/>
      <c r="H4" s="369"/>
      <c r="I4" s="369"/>
      <c r="J4" s="369"/>
      <c r="K4" s="369"/>
      <c r="L4" s="369"/>
      <c r="M4" s="369"/>
      <c r="N4" s="369"/>
      <c r="O4" s="369"/>
      <c r="P4" s="369"/>
      <c r="Q4" s="369"/>
      <c r="R4" s="369"/>
      <c r="S4" s="369"/>
      <c r="T4" s="369"/>
      <c r="U4" s="369"/>
      <c r="V4" s="369"/>
      <c r="W4" s="370"/>
      <c r="X4" s="57" t="s">
        <v>6</v>
      </c>
    </row>
    <row r="5" spans="1:25" ht="6.75" customHeight="1" thickBot="1" x14ac:dyDescent="0.3">
      <c r="A5" s="356"/>
      <c r="B5" s="357"/>
      <c r="C5" s="357"/>
      <c r="D5" s="357"/>
      <c r="E5" s="357"/>
      <c r="F5" s="357"/>
      <c r="G5" s="357"/>
      <c r="H5" s="357"/>
      <c r="I5" s="357"/>
      <c r="J5" s="357"/>
      <c r="K5" s="357"/>
      <c r="L5" s="357"/>
      <c r="M5" s="357"/>
      <c r="N5" s="357"/>
      <c r="O5" s="357"/>
      <c r="P5" s="357"/>
      <c r="Q5" s="357"/>
      <c r="R5" s="357"/>
      <c r="S5" s="357"/>
      <c r="T5" s="357"/>
      <c r="U5" s="357"/>
      <c r="V5" s="357"/>
      <c r="W5" s="357"/>
      <c r="X5" s="358"/>
    </row>
    <row r="6" spans="1:25" ht="15.95" customHeight="1" thickBot="1" x14ac:dyDescent="0.3">
      <c r="A6" s="69" t="s">
        <v>7</v>
      </c>
      <c r="B6" s="371" t="s">
        <v>816</v>
      </c>
      <c r="C6" s="372"/>
      <c r="D6" s="372"/>
      <c r="E6" s="372"/>
      <c r="F6" s="372"/>
      <c r="G6" s="372"/>
      <c r="H6" s="372"/>
      <c r="I6" s="372"/>
      <c r="J6" s="372"/>
      <c r="K6" s="372"/>
      <c r="L6" s="372"/>
      <c r="M6" s="372"/>
      <c r="N6" s="372"/>
      <c r="O6" s="372"/>
      <c r="P6" s="372"/>
      <c r="Q6" s="372"/>
      <c r="R6" s="372"/>
      <c r="S6" s="372"/>
      <c r="T6" s="372"/>
      <c r="U6" s="372"/>
      <c r="V6" s="372"/>
      <c r="W6" s="372"/>
      <c r="X6" s="373"/>
    </row>
    <row r="7" spans="1:25" ht="5.25" customHeight="1" x14ac:dyDescent="0.25">
      <c r="A7" s="58"/>
      <c r="B7" s="58"/>
      <c r="C7" s="58"/>
      <c r="D7" s="58"/>
      <c r="E7" s="58"/>
      <c r="F7" s="58"/>
      <c r="G7" s="58"/>
      <c r="H7" s="58"/>
      <c r="I7" s="58"/>
      <c r="J7" s="58"/>
      <c r="K7" s="58"/>
      <c r="L7" s="58"/>
      <c r="M7" s="58"/>
      <c r="N7" s="58"/>
      <c r="O7" s="58"/>
      <c r="P7" s="58"/>
      <c r="Q7" s="58"/>
      <c r="R7" s="58"/>
      <c r="S7" s="58"/>
      <c r="T7" s="58"/>
      <c r="U7" s="58"/>
      <c r="V7" s="58"/>
    </row>
    <row r="8" spans="1:25" x14ac:dyDescent="0.25">
      <c r="A8" s="374" t="s">
        <v>8</v>
      </c>
      <c r="B8" s="374" t="s">
        <v>9</v>
      </c>
      <c r="C8" s="374" t="s">
        <v>10</v>
      </c>
      <c r="D8" s="374" t="s">
        <v>11</v>
      </c>
      <c r="E8" s="374" t="s">
        <v>12</v>
      </c>
      <c r="F8" s="374" t="s">
        <v>13</v>
      </c>
      <c r="G8" s="374" t="s">
        <v>14</v>
      </c>
      <c r="H8" s="374" t="s">
        <v>15</v>
      </c>
      <c r="I8" s="374" t="s">
        <v>16</v>
      </c>
      <c r="J8" s="374" t="s">
        <v>17</v>
      </c>
      <c r="K8" s="390" t="s">
        <v>18</v>
      </c>
      <c r="L8" s="390"/>
      <c r="M8" s="390"/>
      <c r="N8" s="390"/>
      <c r="O8" s="390"/>
      <c r="P8" s="374"/>
      <c r="Q8" s="374" t="s">
        <v>19</v>
      </c>
      <c r="R8" s="374"/>
      <c r="S8" s="374"/>
      <c r="T8" s="374"/>
      <c r="U8" s="374"/>
      <c r="V8" s="374" t="s">
        <v>20</v>
      </c>
      <c r="W8" s="374" t="s">
        <v>21</v>
      </c>
      <c r="X8" s="374" t="s">
        <v>22</v>
      </c>
    </row>
    <row r="9" spans="1:25" ht="47.25" x14ac:dyDescent="0.25">
      <c r="A9" s="374"/>
      <c r="B9" s="374"/>
      <c r="C9" s="374"/>
      <c r="D9" s="374"/>
      <c r="E9" s="374"/>
      <c r="F9" s="374"/>
      <c r="G9" s="374"/>
      <c r="H9" s="374"/>
      <c r="I9" s="374"/>
      <c r="J9" s="374"/>
      <c r="K9" s="109" t="s">
        <v>23</v>
      </c>
      <c r="L9" s="109" t="s">
        <v>24</v>
      </c>
      <c r="M9" s="109" t="s">
        <v>25</v>
      </c>
      <c r="N9" s="109" t="s">
        <v>26</v>
      </c>
      <c r="O9" s="109" t="s">
        <v>27</v>
      </c>
      <c r="P9" s="374"/>
      <c r="Q9" s="109" t="s">
        <v>28</v>
      </c>
      <c r="R9" s="109" t="s">
        <v>24</v>
      </c>
      <c r="S9" s="109" t="s">
        <v>25</v>
      </c>
      <c r="T9" s="109" t="s">
        <v>26</v>
      </c>
      <c r="U9" s="109" t="s">
        <v>27</v>
      </c>
      <c r="V9" s="374"/>
      <c r="W9" s="374"/>
      <c r="X9" s="374"/>
    </row>
    <row r="10" spans="1:25" ht="293.25" x14ac:dyDescent="0.25">
      <c r="A10" s="441" t="s">
        <v>407</v>
      </c>
      <c r="B10" s="110" t="s">
        <v>171</v>
      </c>
      <c r="C10" s="111">
        <v>1</v>
      </c>
      <c r="D10" s="124" t="s">
        <v>817</v>
      </c>
      <c r="E10" s="111" t="s">
        <v>408</v>
      </c>
      <c r="F10" s="116" t="s">
        <v>409</v>
      </c>
      <c r="G10" s="115" t="s">
        <v>410</v>
      </c>
      <c r="H10" s="106" t="s">
        <v>35</v>
      </c>
      <c r="I10" s="111" t="s">
        <v>73</v>
      </c>
      <c r="J10" s="111" t="s">
        <v>411</v>
      </c>
      <c r="K10" s="72">
        <v>0.25</v>
      </c>
      <c r="L10" s="72">
        <v>0.25</v>
      </c>
      <c r="M10" s="72">
        <v>0.25</v>
      </c>
      <c r="N10" s="72">
        <v>0.25</v>
      </c>
      <c r="O10" s="72">
        <f>SUM(K10:N10)</f>
        <v>1</v>
      </c>
      <c r="P10" s="107"/>
      <c r="Q10" s="143">
        <v>0.25</v>
      </c>
      <c r="R10" s="143"/>
      <c r="S10" s="143"/>
      <c r="T10" s="143"/>
      <c r="U10" s="225">
        <f>SUM(Q10:T10)</f>
        <v>0.25</v>
      </c>
      <c r="V10" s="177" t="s">
        <v>1030</v>
      </c>
      <c r="W10" s="73"/>
      <c r="X10" s="73"/>
    </row>
    <row r="11" spans="1:25" ht="141.75" x14ac:dyDescent="0.25">
      <c r="A11" s="442"/>
      <c r="B11" s="110" t="s">
        <v>412</v>
      </c>
      <c r="C11" s="111">
        <v>2</v>
      </c>
      <c r="D11" s="124" t="s">
        <v>818</v>
      </c>
      <c r="E11" s="111" t="s">
        <v>413</v>
      </c>
      <c r="F11" s="125" t="s">
        <v>414</v>
      </c>
      <c r="G11" s="125" t="s">
        <v>819</v>
      </c>
      <c r="H11" s="126" t="s">
        <v>35</v>
      </c>
      <c r="I11" s="111" t="s">
        <v>73</v>
      </c>
      <c r="J11" s="111" t="s">
        <v>415</v>
      </c>
      <c r="K11" s="72">
        <v>0</v>
      </c>
      <c r="L11" s="72">
        <v>0</v>
      </c>
      <c r="M11" s="72">
        <v>0.5</v>
      </c>
      <c r="N11" s="72">
        <v>0.5</v>
      </c>
      <c r="O11" s="72">
        <f>SUM(K11:N11)</f>
        <v>1</v>
      </c>
      <c r="P11" s="107"/>
      <c r="Q11" s="153">
        <v>0</v>
      </c>
      <c r="R11" s="153"/>
      <c r="S11" s="153"/>
      <c r="T11" s="153"/>
      <c r="U11" s="153"/>
      <c r="V11" s="176" t="s">
        <v>1031</v>
      </c>
      <c r="W11" s="73"/>
      <c r="X11" s="73"/>
    </row>
    <row r="12" spans="1:25" ht="137.25" customHeight="1" x14ac:dyDescent="0.25">
      <c r="A12" s="443"/>
      <c r="B12" s="110" t="s">
        <v>416</v>
      </c>
      <c r="C12" s="111">
        <v>3</v>
      </c>
      <c r="D12" s="124" t="s">
        <v>820</v>
      </c>
      <c r="E12" s="111" t="s">
        <v>417</v>
      </c>
      <c r="F12" s="125" t="s">
        <v>418</v>
      </c>
      <c r="G12" s="125" t="s">
        <v>419</v>
      </c>
      <c r="H12" s="106" t="s">
        <v>35</v>
      </c>
      <c r="I12" s="111" t="s">
        <v>73</v>
      </c>
      <c r="J12" s="111" t="s">
        <v>420</v>
      </c>
      <c r="K12" s="72">
        <v>0.25</v>
      </c>
      <c r="L12" s="72">
        <v>0.25</v>
      </c>
      <c r="M12" s="72">
        <v>0.25</v>
      </c>
      <c r="N12" s="72">
        <v>0.25</v>
      </c>
      <c r="O12" s="72">
        <f>SUM(K12:N12)</f>
        <v>1</v>
      </c>
      <c r="P12" s="107"/>
      <c r="Q12" s="171">
        <v>0.25</v>
      </c>
      <c r="R12" s="111"/>
      <c r="S12" s="111"/>
      <c r="T12" s="111"/>
      <c r="U12" s="111"/>
      <c r="V12" s="176" t="s">
        <v>1032</v>
      </c>
      <c r="W12" s="73"/>
      <c r="X12" s="73"/>
    </row>
    <row r="13" spans="1:25" s="77" customFormat="1" ht="75" customHeight="1" x14ac:dyDescent="0.25">
      <c r="A13" s="374" t="s">
        <v>421</v>
      </c>
      <c r="B13" s="74" t="s">
        <v>422</v>
      </c>
      <c r="C13" s="376" t="s">
        <v>55</v>
      </c>
      <c r="D13" s="377"/>
      <c r="E13" s="75" t="s">
        <v>56</v>
      </c>
      <c r="F13" s="76"/>
      <c r="G13" s="76"/>
      <c r="H13" s="76"/>
      <c r="I13" s="382" t="s">
        <v>57</v>
      </c>
      <c r="J13" s="383" t="s">
        <v>56</v>
      </c>
      <c r="K13" s="384"/>
      <c r="L13" s="384"/>
      <c r="M13" s="384"/>
      <c r="N13" s="384"/>
      <c r="O13" s="384"/>
      <c r="P13" s="384"/>
      <c r="Q13" s="384"/>
      <c r="R13" s="385"/>
      <c r="S13" s="386" t="s">
        <v>58</v>
      </c>
      <c r="T13" s="386"/>
      <c r="U13" s="386"/>
      <c r="V13" s="387" t="s">
        <v>821</v>
      </c>
      <c r="W13" s="387"/>
      <c r="X13" s="387"/>
      <c r="Y13" s="53"/>
    </row>
    <row r="14" spans="1:25" s="77" customFormat="1" ht="27" customHeight="1" x14ac:dyDescent="0.25">
      <c r="A14" s="374"/>
      <c r="B14" s="74" t="s">
        <v>60</v>
      </c>
      <c r="C14" s="378"/>
      <c r="D14" s="379"/>
      <c r="E14" s="75" t="s">
        <v>61</v>
      </c>
      <c r="F14" s="444" t="s">
        <v>172</v>
      </c>
      <c r="G14" s="444"/>
      <c r="H14" s="445"/>
      <c r="I14" s="382"/>
      <c r="J14" s="391" t="s">
        <v>423</v>
      </c>
      <c r="K14" s="392"/>
      <c r="L14" s="392"/>
      <c r="M14" s="392"/>
      <c r="N14" s="392"/>
      <c r="O14" s="392"/>
      <c r="P14" s="392"/>
      <c r="Q14" s="392"/>
      <c r="R14" s="393"/>
      <c r="S14" s="386"/>
      <c r="T14" s="386"/>
      <c r="U14" s="386"/>
      <c r="V14" s="387" t="s">
        <v>424</v>
      </c>
      <c r="W14" s="387"/>
      <c r="X14" s="387"/>
      <c r="Y14" s="53"/>
    </row>
    <row r="15" spans="1:25" s="77" customFormat="1" ht="27" customHeight="1" x14ac:dyDescent="0.25">
      <c r="A15" s="374"/>
      <c r="B15" s="74" t="s">
        <v>62</v>
      </c>
      <c r="C15" s="380"/>
      <c r="D15" s="381"/>
      <c r="E15" s="75" t="s">
        <v>63</v>
      </c>
      <c r="F15" s="444" t="s">
        <v>174</v>
      </c>
      <c r="G15" s="444"/>
      <c r="H15" s="445"/>
      <c r="I15" s="382"/>
      <c r="J15" s="391" t="s">
        <v>425</v>
      </c>
      <c r="K15" s="392"/>
      <c r="L15" s="392"/>
      <c r="M15" s="392"/>
      <c r="N15" s="392"/>
      <c r="O15" s="392"/>
      <c r="P15" s="392"/>
      <c r="Q15" s="392"/>
      <c r="R15" s="393"/>
      <c r="S15" s="386"/>
      <c r="T15" s="386"/>
      <c r="U15" s="386"/>
      <c r="V15" s="387" t="s">
        <v>64</v>
      </c>
      <c r="W15" s="387"/>
      <c r="X15" s="387"/>
      <c r="Y15" s="53"/>
    </row>
  </sheetData>
  <mergeCells count="35">
    <mergeCell ref="V15:X15"/>
    <mergeCell ref="A10:A12"/>
    <mergeCell ref="V13:X13"/>
    <mergeCell ref="F14:H14"/>
    <mergeCell ref="J14:R14"/>
    <mergeCell ref="V14:X14"/>
    <mergeCell ref="A13:A15"/>
    <mergeCell ref="C13:D15"/>
    <mergeCell ref="I13:I15"/>
    <mergeCell ref="J13:R13"/>
    <mergeCell ref="S13:U15"/>
    <mergeCell ref="F15:H15"/>
    <mergeCell ref="J15:R15"/>
    <mergeCell ref="A8:A9"/>
    <mergeCell ref="B8:B9"/>
    <mergeCell ref="C8:C9"/>
    <mergeCell ref="D8:D9"/>
    <mergeCell ref="E8:E9"/>
    <mergeCell ref="A1:A4"/>
    <mergeCell ref="B1:W1"/>
    <mergeCell ref="B2:W2"/>
    <mergeCell ref="B3:W4"/>
    <mergeCell ref="A5:X5"/>
    <mergeCell ref="B6:X6"/>
    <mergeCell ref="Q8:U8"/>
    <mergeCell ref="V8:V9"/>
    <mergeCell ref="W8:W9"/>
    <mergeCell ref="X8:X9"/>
    <mergeCell ref="K8:O8"/>
    <mergeCell ref="P8:P9"/>
    <mergeCell ref="G8:G9"/>
    <mergeCell ref="H8:H9"/>
    <mergeCell ref="I8:I9"/>
    <mergeCell ref="J8:J9"/>
    <mergeCell ref="F8:F9"/>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902F4-82D2-4E85-B79B-F80AD33F0C09}">
  <dimension ref="A1:Y23"/>
  <sheetViews>
    <sheetView showGridLines="0" topLeftCell="D1" zoomScale="70" zoomScaleNormal="70" workbookViewId="0">
      <selection activeCell="D1" sqref="A1:XFD1048576"/>
    </sheetView>
  </sheetViews>
  <sheetFormatPr baseColWidth="10" defaultRowHeight="12.75" x14ac:dyDescent="0.25"/>
  <cols>
    <col min="1" max="1" width="17.7109375" style="187" hidden="1" customWidth="1"/>
    <col min="2" max="2" width="38" style="187" hidden="1" customWidth="1"/>
    <col min="3" max="3" width="5.42578125" style="187" hidden="1" customWidth="1"/>
    <col min="4" max="4" width="33.7109375" style="187" customWidth="1"/>
    <col min="5" max="5" width="17.7109375" style="187" hidden="1" customWidth="1"/>
    <col min="6" max="7" width="26.28515625" style="187" customWidth="1"/>
    <col min="8" max="8" width="16" style="187" customWidth="1"/>
    <col min="9" max="9" width="12.5703125" style="187" customWidth="1"/>
    <col min="10" max="10" width="20.85546875" style="187" customWidth="1"/>
    <col min="11" max="14" width="5.7109375" style="187" customWidth="1"/>
    <col min="15" max="15" width="9.140625" style="187" customWidth="1"/>
    <col min="16" max="16" width="1.42578125" style="249" customWidth="1"/>
    <col min="17" max="20" width="6.140625" style="187" customWidth="1"/>
    <col min="21" max="21" width="7.85546875" style="187" customWidth="1"/>
    <col min="22" max="22" width="144" style="187" customWidth="1"/>
    <col min="23" max="23" width="34.85546875" style="187" customWidth="1"/>
    <col min="24" max="24" width="31.42578125" style="187" customWidth="1"/>
    <col min="25" max="256" width="11.42578125" style="187"/>
    <col min="257" max="259" width="0" style="187" hidden="1" customWidth="1"/>
    <col min="260" max="260" width="33.7109375" style="187" customWidth="1"/>
    <col min="261" max="261" width="0" style="187" hidden="1" customWidth="1"/>
    <col min="262" max="263" width="26.28515625" style="187" customWidth="1"/>
    <col min="264" max="264" width="16" style="187" customWidth="1"/>
    <col min="265" max="265" width="12.5703125" style="187" customWidth="1"/>
    <col min="266" max="266" width="20.85546875" style="187" customWidth="1"/>
    <col min="267" max="270" width="5.7109375" style="187" customWidth="1"/>
    <col min="271" max="271" width="9.140625" style="187" customWidth="1"/>
    <col min="272" max="272" width="1.42578125" style="187" customWidth="1"/>
    <col min="273" max="276" width="6.140625" style="187" customWidth="1"/>
    <col min="277" max="277" width="7.85546875" style="187" customWidth="1"/>
    <col min="278" max="278" width="144" style="187" customWidth="1"/>
    <col min="279" max="279" width="34.85546875" style="187" customWidth="1"/>
    <col min="280" max="280" width="31.42578125" style="187" customWidth="1"/>
    <col min="281" max="512" width="11.42578125" style="187"/>
    <col min="513" max="515" width="0" style="187" hidden="1" customWidth="1"/>
    <col min="516" max="516" width="33.7109375" style="187" customWidth="1"/>
    <col min="517" max="517" width="0" style="187" hidden="1" customWidth="1"/>
    <col min="518" max="519" width="26.28515625" style="187" customWidth="1"/>
    <col min="520" max="520" width="16" style="187" customWidth="1"/>
    <col min="521" max="521" width="12.5703125" style="187" customWidth="1"/>
    <col min="522" max="522" width="20.85546875" style="187" customWidth="1"/>
    <col min="523" max="526" width="5.7109375" style="187" customWidth="1"/>
    <col min="527" max="527" width="9.140625" style="187" customWidth="1"/>
    <col min="528" max="528" width="1.42578125" style="187" customWidth="1"/>
    <col min="529" max="532" width="6.140625" style="187" customWidth="1"/>
    <col min="533" max="533" width="7.85546875" style="187" customWidth="1"/>
    <col min="534" max="534" width="144" style="187" customWidth="1"/>
    <col min="535" max="535" width="34.85546875" style="187" customWidth="1"/>
    <col min="536" max="536" width="31.42578125" style="187" customWidth="1"/>
    <col min="537" max="768" width="11.42578125" style="187"/>
    <col min="769" max="771" width="0" style="187" hidden="1" customWidth="1"/>
    <col min="772" max="772" width="33.7109375" style="187" customWidth="1"/>
    <col min="773" max="773" width="0" style="187" hidden="1" customWidth="1"/>
    <col min="774" max="775" width="26.28515625" style="187" customWidth="1"/>
    <col min="776" max="776" width="16" style="187" customWidth="1"/>
    <col min="777" max="777" width="12.5703125" style="187" customWidth="1"/>
    <col min="778" max="778" width="20.85546875" style="187" customWidth="1"/>
    <col min="779" max="782" width="5.7109375" style="187" customWidth="1"/>
    <col min="783" max="783" width="9.140625" style="187" customWidth="1"/>
    <col min="784" max="784" width="1.42578125" style="187" customWidth="1"/>
    <col min="785" max="788" width="6.140625" style="187" customWidth="1"/>
    <col min="789" max="789" width="7.85546875" style="187" customWidth="1"/>
    <col min="790" max="790" width="144" style="187" customWidth="1"/>
    <col min="791" max="791" width="34.85546875" style="187" customWidth="1"/>
    <col min="792" max="792" width="31.42578125" style="187" customWidth="1"/>
    <col min="793" max="1024" width="11.42578125" style="187"/>
    <col min="1025" max="1027" width="0" style="187" hidden="1" customWidth="1"/>
    <col min="1028" max="1028" width="33.7109375" style="187" customWidth="1"/>
    <col min="1029" max="1029" width="0" style="187" hidden="1" customWidth="1"/>
    <col min="1030" max="1031" width="26.28515625" style="187" customWidth="1"/>
    <col min="1032" max="1032" width="16" style="187" customWidth="1"/>
    <col min="1033" max="1033" width="12.5703125" style="187" customWidth="1"/>
    <col min="1034" max="1034" width="20.85546875" style="187" customWidth="1"/>
    <col min="1035" max="1038" width="5.7109375" style="187" customWidth="1"/>
    <col min="1039" max="1039" width="9.140625" style="187" customWidth="1"/>
    <col min="1040" max="1040" width="1.42578125" style="187" customWidth="1"/>
    <col min="1041" max="1044" width="6.140625" style="187" customWidth="1"/>
    <col min="1045" max="1045" width="7.85546875" style="187" customWidth="1"/>
    <col min="1046" max="1046" width="144" style="187" customWidth="1"/>
    <col min="1047" max="1047" width="34.85546875" style="187" customWidth="1"/>
    <col min="1048" max="1048" width="31.42578125" style="187" customWidth="1"/>
    <col min="1049" max="1280" width="11.42578125" style="187"/>
    <col min="1281" max="1283" width="0" style="187" hidden="1" customWidth="1"/>
    <col min="1284" max="1284" width="33.7109375" style="187" customWidth="1"/>
    <col min="1285" max="1285" width="0" style="187" hidden="1" customWidth="1"/>
    <col min="1286" max="1287" width="26.28515625" style="187" customWidth="1"/>
    <col min="1288" max="1288" width="16" style="187" customWidth="1"/>
    <col min="1289" max="1289" width="12.5703125" style="187" customWidth="1"/>
    <col min="1290" max="1290" width="20.85546875" style="187" customWidth="1"/>
    <col min="1291" max="1294" width="5.7109375" style="187" customWidth="1"/>
    <col min="1295" max="1295" width="9.140625" style="187" customWidth="1"/>
    <col min="1296" max="1296" width="1.42578125" style="187" customWidth="1"/>
    <col min="1297" max="1300" width="6.140625" style="187" customWidth="1"/>
    <col min="1301" max="1301" width="7.85546875" style="187" customWidth="1"/>
    <col min="1302" max="1302" width="144" style="187" customWidth="1"/>
    <col min="1303" max="1303" width="34.85546875" style="187" customWidth="1"/>
    <col min="1304" max="1304" width="31.42578125" style="187" customWidth="1"/>
    <col min="1305" max="1536" width="11.42578125" style="187"/>
    <col min="1537" max="1539" width="0" style="187" hidden="1" customWidth="1"/>
    <col min="1540" max="1540" width="33.7109375" style="187" customWidth="1"/>
    <col min="1541" max="1541" width="0" style="187" hidden="1" customWidth="1"/>
    <col min="1542" max="1543" width="26.28515625" style="187" customWidth="1"/>
    <col min="1544" max="1544" width="16" style="187" customWidth="1"/>
    <col min="1545" max="1545" width="12.5703125" style="187" customWidth="1"/>
    <col min="1546" max="1546" width="20.85546875" style="187" customWidth="1"/>
    <col min="1547" max="1550" width="5.7109375" style="187" customWidth="1"/>
    <col min="1551" max="1551" width="9.140625" style="187" customWidth="1"/>
    <col min="1552" max="1552" width="1.42578125" style="187" customWidth="1"/>
    <col min="1553" max="1556" width="6.140625" style="187" customWidth="1"/>
    <col min="1557" max="1557" width="7.85546875" style="187" customWidth="1"/>
    <col min="1558" max="1558" width="144" style="187" customWidth="1"/>
    <col min="1559" max="1559" width="34.85546875" style="187" customWidth="1"/>
    <col min="1560" max="1560" width="31.42578125" style="187" customWidth="1"/>
    <col min="1561" max="1792" width="11.42578125" style="187"/>
    <col min="1793" max="1795" width="0" style="187" hidden="1" customWidth="1"/>
    <col min="1796" max="1796" width="33.7109375" style="187" customWidth="1"/>
    <col min="1797" max="1797" width="0" style="187" hidden="1" customWidth="1"/>
    <col min="1798" max="1799" width="26.28515625" style="187" customWidth="1"/>
    <col min="1800" max="1800" width="16" style="187" customWidth="1"/>
    <col min="1801" max="1801" width="12.5703125" style="187" customWidth="1"/>
    <col min="1802" max="1802" width="20.85546875" style="187" customWidth="1"/>
    <col min="1803" max="1806" width="5.7109375" style="187" customWidth="1"/>
    <col min="1807" max="1807" width="9.140625" style="187" customWidth="1"/>
    <col min="1808" max="1808" width="1.42578125" style="187" customWidth="1"/>
    <col min="1809" max="1812" width="6.140625" style="187" customWidth="1"/>
    <col min="1813" max="1813" width="7.85546875" style="187" customWidth="1"/>
    <col min="1814" max="1814" width="144" style="187" customWidth="1"/>
    <col min="1815" max="1815" width="34.85546875" style="187" customWidth="1"/>
    <col min="1816" max="1816" width="31.42578125" style="187" customWidth="1"/>
    <col min="1817" max="2048" width="11.42578125" style="187"/>
    <col min="2049" max="2051" width="0" style="187" hidden="1" customWidth="1"/>
    <col min="2052" max="2052" width="33.7109375" style="187" customWidth="1"/>
    <col min="2053" max="2053" width="0" style="187" hidden="1" customWidth="1"/>
    <col min="2054" max="2055" width="26.28515625" style="187" customWidth="1"/>
    <col min="2056" max="2056" width="16" style="187" customWidth="1"/>
    <col min="2057" max="2057" width="12.5703125" style="187" customWidth="1"/>
    <col min="2058" max="2058" width="20.85546875" style="187" customWidth="1"/>
    <col min="2059" max="2062" width="5.7109375" style="187" customWidth="1"/>
    <col min="2063" max="2063" width="9.140625" style="187" customWidth="1"/>
    <col min="2064" max="2064" width="1.42578125" style="187" customWidth="1"/>
    <col min="2065" max="2068" width="6.140625" style="187" customWidth="1"/>
    <col min="2069" max="2069" width="7.85546875" style="187" customWidth="1"/>
    <col min="2070" max="2070" width="144" style="187" customWidth="1"/>
    <col min="2071" max="2071" width="34.85546875" style="187" customWidth="1"/>
    <col min="2072" max="2072" width="31.42578125" style="187" customWidth="1"/>
    <col min="2073" max="2304" width="11.42578125" style="187"/>
    <col min="2305" max="2307" width="0" style="187" hidden="1" customWidth="1"/>
    <col min="2308" max="2308" width="33.7109375" style="187" customWidth="1"/>
    <col min="2309" max="2309" width="0" style="187" hidden="1" customWidth="1"/>
    <col min="2310" max="2311" width="26.28515625" style="187" customWidth="1"/>
    <col min="2312" max="2312" width="16" style="187" customWidth="1"/>
    <col min="2313" max="2313" width="12.5703125" style="187" customWidth="1"/>
    <col min="2314" max="2314" width="20.85546875" style="187" customWidth="1"/>
    <col min="2315" max="2318" width="5.7109375" style="187" customWidth="1"/>
    <col min="2319" max="2319" width="9.140625" style="187" customWidth="1"/>
    <col min="2320" max="2320" width="1.42578125" style="187" customWidth="1"/>
    <col min="2321" max="2324" width="6.140625" style="187" customWidth="1"/>
    <col min="2325" max="2325" width="7.85546875" style="187" customWidth="1"/>
    <col min="2326" max="2326" width="144" style="187" customWidth="1"/>
    <col min="2327" max="2327" width="34.85546875" style="187" customWidth="1"/>
    <col min="2328" max="2328" width="31.42578125" style="187" customWidth="1"/>
    <col min="2329" max="2560" width="11.42578125" style="187"/>
    <col min="2561" max="2563" width="0" style="187" hidden="1" customWidth="1"/>
    <col min="2564" max="2564" width="33.7109375" style="187" customWidth="1"/>
    <col min="2565" max="2565" width="0" style="187" hidden="1" customWidth="1"/>
    <col min="2566" max="2567" width="26.28515625" style="187" customWidth="1"/>
    <col min="2568" max="2568" width="16" style="187" customWidth="1"/>
    <col min="2569" max="2569" width="12.5703125" style="187" customWidth="1"/>
    <col min="2570" max="2570" width="20.85546875" style="187" customWidth="1"/>
    <col min="2571" max="2574" width="5.7109375" style="187" customWidth="1"/>
    <col min="2575" max="2575" width="9.140625" style="187" customWidth="1"/>
    <col min="2576" max="2576" width="1.42578125" style="187" customWidth="1"/>
    <col min="2577" max="2580" width="6.140625" style="187" customWidth="1"/>
    <col min="2581" max="2581" width="7.85546875" style="187" customWidth="1"/>
    <col min="2582" max="2582" width="144" style="187" customWidth="1"/>
    <col min="2583" max="2583" width="34.85546875" style="187" customWidth="1"/>
    <col min="2584" max="2584" width="31.42578125" style="187" customWidth="1"/>
    <col min="2585" max="2816" width="11.42578125" style="187"/>
    <col min="2817" max="2819" width="0" style="187" hidden="1" customWidth="1"/>
    <col min="2820" max="2820" width="33.7109375" style="187" customWidth="1"/>
    <col min="2821" max="2821" width="0" style="187" hidden="1" customWidth="1"/>
    <col min="2822" max="2823" width="26.28515625" style="187" customWidth="1"/>
    <col min="2824" max="2824" width="16" style="187" customWidth="1"/>
    <col min="2825" max="2825" width="12.5703125" style="187" customWidth="1"/>
    <col min="2826" max="2826" width="20.85546875" style="187" customWidth="1"/>
    <col min="2827" max="2830" width="5.7109375" style="187" customWidth="1"/>
    <col min="2831" max="2831" width="9.140625" style="187" customWidth="1"/>
    <col min="2832" max="2832" width="1.42578125" style="187" customWidth="1"/>
    <col min="2833" max="2836" width="6.140625" style="187" customWidth="1"/>
    <col min="2837" max="2837" width="7.85546875" style="187" customWidth="1"/>
    <col min="2838" max="2838" width="144" style="187" customWidth="1"/>
    <col min="2839" max="2839" width="34.85546875" style="187" customWidth="1"/>
    <col min="2840" max="2840" width="31.42578125" style="187" customWidth="1"/>
    <col min="2841" max="3072" width="11.42578125" style="187"/>
    <col min="3073" max="3075" width="0" style="187" hidden="1" customWidth="1"/>
    <col min="3076" max="3076" width="33.7109375" style="187" customWidth="1"/>
    <col min="3077" max="3077" width="0" style="187" hidden="1" customWidth="1"/>
    <col min="3078" max="3079" width="26.28515625" style="187" customWidth="1"/>
    <col min="3080" max="3080" width="16" style="187" customWidth="1"/>
    <col min="3081" max="3081" width="12.5703125" style="187" customWidth="1"/>
    <col min="3082" max="3082" width="20.85546875" style="187" customWidth="1"/>
    <col min="3083" max="3086" width="5.7109375" style="187" customWidth="1"/>
    <col min="3087" max="3087" width="9.140625" style="187" customWidth="1"/>
    <col min="3088" max="3088" width="1.42578125" style="187" customWidth="1"/>
    <col min="3089" max="3092" width="6.140625" style="187" customWidth="1"/>
    <col min="3093" max="3093" width="7.85546875" style="187" customWidth="1"/>
    <col min="3094" max="3094" width="144" style="187" customWidth="1"/>
    <col min="3095" max="3095" width="34.85546875" style="187" customWidth="1"/>
    <col min="3096" max="3096" width="31.42578125" style="187" customWidth="1"/>
    <col min="3097" max="3328" width="11.42578125" style="187"/>
    <col min="3329" max="3331" width="0" style="187" hidden="1" customWidth="1"/>
    <col min="3332" max="3332" width="33.7109375" style="187" customWidth="1"/>
    <col min="3333" max="3333" width="0" style="187" hidden="1" customWidth="1"/>
    <col min="3334" max="3335" width="26.28515625" style="187" customWidth="1"/>
    <col min="3336" max="3336" width="16" style="187" customWidth="1"/>
    <col min="3337" max="3337" width="12.5703125" style="187" customWidth="1"/>
    <col min="3338" max="3338" width="20.85546875" style="187" customWidth="1"/>
    <col min="3339" max="3342" width="5.7109375" style="187" customWidth="1"/>
    <col min="3343" max="3343" width="9.140625" style="187" customWidth="1"/>
    <col min="3344" max="3344" width="1.42578125" style="187" customWidth="1"/>
    <col min="3345" max="3348" width="6.140625" style="187" customWidth="1"/>
    <col min="3349" max="3349" width="7.85546875" style="187" customWidth="1"/>
    <col min="3350" max="3350" width="144" style="187" customWidth="1"/>
    <col min="3351" max="3351" width="34.85546875" style="187" customWidth="1"/>
    <col min="3352" max="3352" width="31.42578125" style="187" customWidth="1"/>
    <col min="3353" max="3584" width="11.42578125" style="187"/>
    <col min="3585" max="3587" width="0" style="187" hidden="1" customWidth="1"/>
    <col min="3588" max="3588" width="33.7109375" style="187" customWidth="1"/>
    <col min="3589" max="3589" width="0" style="187" hidden="1" customWidth="1"/>
    <col min="3590" max="3591" width="26.28515625" style="187" customWidth="1"/>
    <col min="3592" max="3592" width="16" style="187" customWidth="1"/>
    <col min="3593" max="3593" width="12.5703125" style="187" customWidth="1"/>
    <col min="3594" max="3594" width="20.85546875" style="187" customWidth="1"/>
    <col min="3595" max="3598" width="5.7109375" style="187" customWidth="1"/>
    <col min="3599" max="3599" width="9.140625" style="187" customWidth="1"/>
    <col min="3600" max="3600" width="1.42578125" style="187" customWidth="1"/>
    <col min="3601" max="3604" width="6.140625" style="187" customWidth="1"/>
    <col min="3605" max="3605" width="7.85546875" style="187" customWidth="1"/>
    <col min="3606" max="3606" width="144" style="187" customWidth="1"/>
    <col min="3607" max="3607" width="34.85546875" style="187" customWidth="1"/>
    <col min="3608" max="3608" width="31.42578125" style="187" customWidth="1"/>
    <col min="3609" max="3840" width="11.42578125" style="187"/>
    <col min="3841" max="3843" width="0" style="187" hidden="1" customWidth="1"/>
    <col min="3844" max="3844" width="33.7109375" style="187" customWidth="1"/>
    <col min="3845" max="3845" width="0" style="187" hidden="1" customWidth="1"/>
    <col min="3846" max="3847" width="26.28515625" style="187" customWidth="1"/>
    <col min="3848" max="3848" width="16" style="187" customWidth="1"/>
    <col min="3849" max="3849" width="12.5703125" style="187" customWidth="1"/>
    <col min="3850" max="3850" width="20.85546875" style="187" customWidth="1"/>
    <col min="3851" max="3854" width="5.7109375" style="187" customWidth="1"/>
    <col min="3855" max="3855" width="9.140625" style="187" customWidth="1"/>
    <col min="3856" max="3856" width="1.42578125" style="187" customWidth="1"/>
    <col min="3857" max="3860" width="6.140625" style="187" customWidth="1"/>
    <col min="3861" max="3861" width="7.85546875" style="187" customWidth="1"/>
    <col min="3862" max="3862" width="144" style="187" customWidth="1"/>
    <col min="3863" max="3863" width="34.85546875" style="187" customWidth="1"/>
    <col min="3864" max="3864" width="31.42578125" style="187" customWidth="1"/>
    <col min="3865" max="4096" width="11.42578125" style="187"/>
    <col min="4097" max="4099" width="0" style="187" hidden="1" customWidth="1"/>
    <col min="4100" max="4100" width="33.7109375" style="187" customWidth="1"/>
    <col min="4101" max="4101" width="0" style="187" hidden="1" customWidth="1"/>
    <col min="4102" max="4103" width="26.28515625" style="187" customWidth="1"/>
    <col min="4104" max="4104" width="16" style="187" customWidth="1"/>
    <col min="4105" max="4105" width="12.5703125" style="187" customWidth="1"/>
    <col min="4106" max="4106" width="20.85546875" style="187" customWidth="1"/>
    <col min="4107" max="4110" width="5.7109375" style="187" customWidth="1"/>
    <col min="4111" max="4111" width="9.140625" style="187" customWidth="1"/>
    <col min="4112" max="4112" width="1.42578125" style="187" customWidth="1"/>
    <col min="4113" max="4116" width="6.140625" style="187" customWidth="1"/>
    <col min="4117" max="4117" width="7.85546875" style="187" customWidth="1"/>
    <col min="4118" max="4118" width="144" style="187" customWidth="1"/>
    <col min="4119" max="4119" width="34.85546875" style="187" customWidth="1"/>
    <col min="4120" max="4120" width="31.42578125" style="187" customWidth="1"/>
    <col min="4121" max="4352" width="11.42578125" style="187"/>
    <col min="4353" max="4355" width="0" style="187" hidden="1" customWidth="1"/>
    <col min="4356" max="4356" width="33.7109375" style="187" customWidth="1"/>
    <col min="4357" max="4357" width="0" style="187" hidden="1" customWidth="1"/>
    <col min="4358" max="4359" width="26.28515625" style="187" customWidth="1"/>
    <col min="4360" max="4360" width="16" style="187" customWidth="1"/>
    <col min="4361" max="4361" width="12.5703125" style="187" customWidth="1"/>
    <col min="4362" max="4362" width="20.85546875" style="187" customWidth="1"/>
    <col min="4363" max="4366" width="5.7109375" style="187" customWidth="1"/>
    <col min="4367" max="4367" width="9.140625" style="187" customWidth="1"/>
    <col min="4368" max="4368" width="1.42578125" style="187" customWidth="1"/>
    <col min="4369" max="4372" width="6.140625" style="187" customWidth="1"/>
    <col min="4373" max="4373" width="7.85546875" style="187" customWidth="1"/>
    <col min="4374" max="4374" width="144" style="187" customWidth="1"/>
    <col min="4375" max="4375" width="34.85546875" style="187" customWidth="1"/>
    <col min="4376" max="4376" width="31.42578125" style="187" customWidth="1"/>
    <col min="4377" max="4608" width="11.42578125" style="187"/>
    <col min="4609" max="4611" width="0" style="187" hidden="1" customWidth="1"/>
    <col min="4612" max="4612" width="33.7109375" style="187" customWidth="1"/>
    <col min="4613" max="4613" width="0" style="187" hidden="1" customWidth="1"/>
    <col min="4614" max="4615" width="26.28515625" style="187" customWidth="1"/>
    <col min="4616" max="4616" width="16" style="187" customWidth="1"/>
    <col min="4617" max="4617" width="12.5703125" style="187" customWidth="1"/>
    <col min="4618" max="4618" width="20.85546875" style="187" customWidth="1"/>
    <col min="4619" max="4622" width="5.7109375" style="187" customWidth="1"/>
    <col min="4623" max="4623" width="9.140625" style="187" customWidth="1"/>
    <col min="4624" max="4624" width="1.42578125" style="187" customWidth="1"/>
    <col min="4625" max="4628" width="6.140625" style="187" customWidth="1"/>
    <col min="4629" max="4629" width="7.85546875" style="187" customWidth="1"/>
    <col min="4630" max="4630" width="144" style="187" customWidth="1"/>
    <col min="4631" max="4631" width="34.85546875" style="187" customWidth="1"/>
    <col min="4632" max="4632" width="31.42578125" style="187" customWidth="1"/>
    <col min="4633" max="4864" width="11.42578125" style="187"/>
    <col min="4865" max="4867" width="0" style="187" hidden="1" customWidth="1"/>
    <col min="4868" max="4868" width="33.7109375" style="187" customWidth="1"/>
    <col min="4869" max="4869" width="0" style="187" hidden="1" customWidth="1"/>
    <col min="4870" max="4871" width="26.28515625" style="187" customWidth="1"/>
    <col min="4872" max="4872" width="16" style="187" customWidth="1"/>
    <col min="4873" max="4873" width="12.5703125" style="187" customWidth="1"/>
    <col min="4874" max="4874" width="20.85546875" style="187" customWidth="1"/>
    <col min="4875" max="4878" width="5.7109375" style="187" customWidth="1"/>
    <col min="4879" max="4879" width="9.140625" style="187" customWidth="1"/>
    <col min="4880" max="4880" width="1.42578125" style="187" customWidth="1"/>
    <col min="4881" max="4884" width="6.140625" style="187" customWidth="1"/>
    <col min="4885" max="4885" width="7.85546875" style="187" customWidth="1"/>
    <col min="4886" max="4886" width="144" style="187" customWidth="1"/>
    <col min="4887" max="4887" width="34.85546875" style="187" customWidth="1"/>
    <col min="4888" max="4888" width="31.42578125" style="187" customWidth="1"/>
    <col min="4889" max="5120" width="11.42578125" style="187"/>
    <col min="5121" max="5123" width="0" style="187" hidden="1" customWidth="1"/>
    <col min="5124" max="5124" width="33.7109375" style="187" customWidth="1"/>
    <col min="5125" max="5125" width="0" style="187" hidden="1" customWidth="1"/>
    <col min="5126" max="5127" width="26.28515625" style="187" customWidth="1"/>
    <col min="5128" max="5128" width="16" style="187" customWidth="1"/>
    <col min="5129" max="5129" width="12.5703125" style="187" customWidth="1"/>
    <col min="5130" max="5130" width="20.85546875" style="187" customWidth="1"/>
    <col min="5131" max="5134" width="5.7109375" style="187" customWidth="1"/>
    <col min="5135" max="5135" width="9.140625" style="187" customWidth="1"/>
    <col min="5136" max="5136" width="1.42578125" style="187" customWidth="1"/>
    <col min="5137" max="5140" width="6.140625" style="187" customWidth="1"/>
    <col min="5141" max="5141" width="7.85546875" style="187" customWidth="1"/>
    <col min="5142" max="5142" width="144" style="187" customWidth="1"/>
    <col min="5143" max="5143" width="34.85546875" style="187" customWidth="1"/>
    <col min="5144" max="5144" width="31.42578125" style="187" customWidth="1"/>
    <col min="5145" max="5376" width="11.42578125" style="187"/>
    <col min="5377" max="5379" width="0" style="187" hidden="1" customWidth="1"/>
    <col min="5380" max="5380" width="33.7109375" style="187" customWidth="1"/>
    <col min="5381" max="5381" width="0" style="187" hidden="1" customWidth="1"/>
    <col min="5382" max="5383" width="26.28515625" style="187" customWidth="1"/>
    <col min="5384" max="5384" width="16" style="187" customWidth="1"/>
    <col min="5385" max="5385" width="12.5703125" style="187" customWidth="1"/>
    <col min="5386" max="5386" width="20.85546875" style="187" customWidth="1"/>
    <col min="5387" max="5390" width="5.7109375" style="187" customWidth="1"/>
    <col min="5391" max="5391" width="9.140625" style="187" customWidth="1"/>
    <col min="5392" max="5392" width="1.42578125" style="187" customWidth="1"/>
    <col min="5393" max="5396" width="6.140625" style="187" customWidth="1"/>
    <col min="5397" max="5397" width="7.85546875" style="187" customWidth="1"/>
    <col min="5398" max="5398" width="144" style="187" customWidth="1"/>
    <col min="5399" max="5399" width="34.85546875" style="187" customWidth="1"/>
    <col min="5400" max="5400" width="31.42578125" style="187" customWidth="1"/>
    <col min="5401" max="5632" width="11.42578125" style="187"/>
    <col min="5633" max="5635" width="0" style="187" hidden="1" customWidth="1"/>
    <col min="5636" max="5636" width="33.7109375" style="187" customWidth="1"/>
    <col min="5637" max="5637" width="0" style="187" hidden="1" customWidth="1"/>
    <col min="5638" max="5639" width="26.28515625" style="187" customWidth="1"/>
    <col min="5640" max="5640" width="16" style="187" customWidth="1"/>
    <col min="5641" max="5641" width="12.5703125" style="187" customWidth="1"/>
    <col min="5642" max="5642" width="20.85546875" style="187" customWidth="1"/>
    <col min="5643" max="5646" width="5.7109375" style="187" customWidth="1"/>
    <col min="5647" max="5647" width="9.140625" style="187" customWidth="1"/>
    <col min="5648" max="5648" width="1.42578125" style="187" customWidth="1"/>
    <col min="5649" max="5652" width="6.140625" style="187" customWidth="1"/>
    <col min="5653" max="5653" width="7.85546875" style="187" customWidth="1"/>
    <col min="5654" max="5654" width="144" style="187" customWidth="1"/>
    <col min="5655" max="5655" width="34.85546875" style="187" customWidth="1"/>
    <col min="5656" max="5656" width="31.42578125" style="187" customWidth="1"/>
    <col min="5657" max="5888" width="11.42578125" style="187"/>
    <col min="5889" max="5891" width="0" style="187" hidden="1" customWidth="1"/>
    <col min="5892" max="5892" width="33.7109375" style="187" customWidth="1"/>
    <col min="5893" max="5893" width="0" style="187" hidden="1" customWidth="1"/>
    <col min="5894" max="5895" width="26.28515625" style="187" customWidth="1"/>
    <col min="5896" max="5896" width="16" style="187" customWidth="1"/>
    <col min="5897" max="5897" width="12.5703125" style="187" customWidth="1"/>
    <col min="5898" max="5898" width="20.85546875" style="187" customWidth="1"/>
    <col min="5899" max="5902" width="5.7109375" style="187" customWidth="1"/>
    <col min="5903" max="5903" width="9.140625" style="187" customWidth="1"/>
    <col min="5904" max="5904" width="1.42578125" style="187" customWidth="1"/>
    <col min="5905" max="5908" width="6.140625" style="187" customWidth="1"/>
    <col min="5909" max="5909" width="7.85546875" style="187" customWidth="1"/>
    <col min="5910" max="5910" width="144" style="187" customWidth="1"/>
    <col min="5911" max="5911" width="34.85546875" style="187" customWidth="1"/>
    <col min="5912" max="5912" width="31.42578125" style="187" customWidth="1"/>
    <col min="5913" max="6144" width="11.42578125" style="187"/>
    <col min="6145" max="6147" width="0" style="187" hidden="1" customWidth="1"/>
    <col min="6148" max="6148" width="33.7109375" style="187" customWidth="1"/>
    <col min="6149" max="6149" width="0" style="187" hidden="1" customWidth="1"/>
    <col min="6150" max="6151" width="26.28515625" style="187" customWidth="1"/>
    <col min="6152" max="6152" width="16" style="187" customWidth="1"/>
    <col min="6153" max="6153" width="12.5703125" style="187" customWidth="1"/>
    <col min="6154" max="6154" width="20.85546875" style="187" customWidth="1"/>
    <col min="6155" max="6158" width="5.7109375" style="187" customWidth="1"/>
    <col min="6159" max="6159" width="9.140625" style="187" customWidth="1"/>
    <col min="6160" max="6160" width="1.42578125" style="187" customWidth="1"/>
    <col min="6161" max="6164" width="6.140625" style="187" customWidth="1"/>
    <col min="6165" max="6165" width="7.85546875" style="187" customWidth="1"/>
    <col min="6166" max="6166" width="144" style="187" customWidth="1"/>
    <col min="6167" max="6167" width="34.85546875" style="187" customWidth="1"/>
    <col min="6168" max="6168" width="31.42578125" style="187" customWidth="1"/>
    <col min="6169" max="6400" width="11.42578125" style="187"/>
    <col min="6401" max="6403" width="0" style="187" hidden="1" customWidth="1"/>
    <col min="6404" max="6404" width="33.7109375" style="187" customWidth="1"/>
    <col min="6405" max="6405" width="0" style="187" hidden="1" customWidth="1"/>
    <col min="6406" max="6407" width="26.28515625" style="187" customWidth="1"/>
    <col min="6408" max="6408" width="16" style="187" customWidth="1"/>
    <col min="6409" max="6409" width="12.5703125" style="187" customWidth="1"/>
    <col min="6410" max="6410" width="20.85546875" style="187" customWidth="1"/>
    <col min="6411" max="6414" width="5.7109375" style="187" customWidth="1"/>
    <col min="6415" max="6415" width="9.140625" style="187" customWidth="1"/>
    <col min="6416" max="6416" width="1.42578125" style="187" customWidth="1"/>
    <col min="6417" max="6420" width="6.140625" style="187" customWidth="1"/>
    <col min="6421" max="6421" width="7.85546875" style="187" customWidth="1"/>
    <col min="6422" max="6422" width="144" style="187" customWidth="1"/>
    <col min="6423" max="6423" width="34.85546875" style="187" customWidth="1"/>
    <col min="6424" max="6424" width="31.42578125" style="187" customWidth="1"/>
    <col min="6425" max="6656" width="11.42578125" style="187"/>
    <col min="6657" max="6659" width="0" style="187" hidden="1" customWidth="1"/>
    <col min="6660" max="6660" width="33.7109375" style="187" customWidth="1"/>
    <col min="6661" max="6661" width="0" style="187" hidden="1" customWidth="1"/>
    <col min="6662" max="6663" width="26.28515625" style="187" customWidth="1"/>
    <col min="6664" max="6664" width="16" style="187" customWidth="1"/>
    <col min="6665" max="6665" width="12.5703125" style="187" customWidth="1"/>
    <col min="6666" max="6666" width="20.85546875" style="187" customWidth="1"/>
    <col min="6667" max="6670" width="5.7109375" style="187" customWidth="1"/>
    <col min="6671" max="6671" width="9.140625" style="187" customWidth="1"/>
    <col min="6672" max="6672" width="1.42578125" style="187" customWidth="1"/>
    <col min="6673" max="6676" width="6.140625" style="187" customWidth="1"/>
    <col min="6677" max="6677" width="7.85546875" style="187" customWidth="1"/>
    <col min="6678" max="6678" width="144" style="187" customWidth="1"/>
    <col min="6679" max="6679" width="34.85546875" style="187" customWidth="1"/>
    <col min="6680" max="6680" width="31.42578125" style="187" customWidth="1"/>
    <col min="6681" max="6912" width="11.42578125" style="187"/>
    <col min="6913" max="6915" width="0" style="187" hidden="1" customWidth="1"/>
    <col min="6916" max="6916" width="33.7109375" style="187" customWidth="1"/>
    <col min="6917" max="6917" width="0" style="187" hidden="1" customWidth="1"/>
    <col min="6918" max="6919" width="26.28515625" style="187" customWidth="1"/>
    <col min="6920" max="6920" width="16" style="187" customWidth="1"/>
    <col min="6921" max="6921" width="12.5703125" style="187" customWidth="1"/>
    <col min="6922" max="6922" width="20.85546875" style="187" customWidth="1"/>
    <col min="6923" max="6926" width="5.7109375" style="187" customWidth="1"/>
    <col min="6927" max="6927" width="9.140625" style="187" customWidth="1"/>
    <col min="6928" max="6928" width="1.42578125" style="187" customWidth="1"/>
    <col min="6929" max="6932" width="6.140625" style="187" customWidth="1"/>
    <col min="6933" max="6933" width="7.85546875" style="187" customWidth="1"/>
    <col min="6934" max="6934" width="144" style="187" customWidth="1"/>
    <col min="6935" max="6935" width="34.85546875" style="187" customWidth="1"/>
    <col min="6936" max="6936" width="31.42578125" style="187" customWidth="1"/>
    <col min="6937" max="7168" width="11.42578125" style="187"/>
    <col min="7169" max="7171" width="0" style="187" hidden="1" customWidth="1"/>
    <col min="7172" max="7172" width="33.7109375" style="187" customWidth="1"/>
    <col min="7173" max="7173" width="0" style="187" hidden="1" customWidth="1"/>
    <col min="7174" max="7175" width="26.28515625" style="187" customWidth="1"/>
    <col min="7176" max="7176" width="16" style="187" customWidth="1"/>
    <col min="7177" max="7177" width="12.5703125" style="187" customWidth="1"/>
    <col min="7178" max="7178" width="20.85546875" style="187" customWidth="1"/>
    <col min="7179" max="7182" width="5.7109375" style="187" customWidth="1"/>
    <col min="7183" max="7183" width="9.140625" style="187" customWidth="1"/>
    <col min="7184" max="7184" width="1.42578125" style="187" customWidth="1"/>
    <col min="7185" max="7188" width="6.140625" style="187" customWidth="1"/>
    <col min="7189" max="7189" width="7.85546875" style="187" customWidth="1"/>
    <col min="7190" max="7190" width="144" style="187" customWidth="1"/>
    <col min="7191" max="7191" width="34.85546875" style="187" customWidth="1"/>
    <col min="7192" max="7192" width="31.42578125" style="187" customWidth="1"/>
    <col min="7193" max="7424" width="11.42578125" style="187"/>
    <col min="7425" max="7427" width="0" style="187" hidden="1" customWidth="1"/>
    <col min="7428" max="7428" width="33.7109375" style="187" customWidth="1"/>
    <col min="7429" max="7429" width="0" style="187" hidden="1" customWidth="1"/>
    <col min="7430" max="7431" width="26.28515625" style="187" customWidth="1"/>
    <col min="7432" max="7432" width="16" style="187" customWidth="1"/>
    <col min="7433" max="7433" width="12.5703125" style="187" customWidth="1"/>
    <col min="7434" max="7434" width="20.85546875" style="187" customWidth="1"/>
    <col min="7435" max="7438" width="5.7109375" style="187" customWidth="1"/>
    <col min="7439" max="7439" width="9.140625" style="187" customWidth="1"/>
    <col min="7440" max="7440" width="1.42578125" style="187" customWidth="1"/>
    <col min="7441" max="7444" width="6.140625" style="187" customWidth="1"/>
    <col min="7445" max="7445" width="7.85546875" style="187" customWidth="1"/>
    <col min="7446" max="7446" width="144" style="187" customWidth="1"/>
    <col min="7447" max="7447" width="34.85546875" style="187" customWidth="1"/>
    <col min="7448" max="7448" width="31.42578125" style="187" customWidth="1"/>
    <col min="7449" max="7680" width="11.42578125" style="187"/>
    <col min="7681" max="7683" width="0" style="187" hidden="1" customWidth="1"/>
    <col min="7684" max="7684" width="33.7109375" style="187" customWidth="1"/>
    <col min="7685" max="7685" width="0" style="187" hidden="1" customWidth="1"/>
    <col min="7686" max="7687" width="26.28515625" style="187" customWidth="1"/>
    <col min="7688" max="7688" width="16" style="187" customWidth="1"/>
    <col min="7689" max="7689" width="12.5703125" style="187" customWidth="1"/>
    <col min="7690" max="7690" width="20.85546875" style="187" customWidth="1"/>
    <col min="7691" max="7694" width="5.7109375" style="187" customWidth="1"/>
    <col min="7695" max="7695" width="9.140625" style="187" customWidth="1"/>
    <col min="7696" max="7696" width="1.42578125" style="187" customWidth="1"/>
    <col min="7697" max="7700" width="6.140625" style="187" customWidth="1"/>
    <col min="7701" max="7701" width="7.85546875" style="187" customWidth="1"/>
    <col min="7702" max="7702" width="144" style="187" customWidth="1"/>
    <col min="7703" max="7703" width="34.85546875" style="187" customWidth="1"/>
    <col min="7704" max="7704" width="31.42578125" style="187" customWidth="1"/>
    <col min="7705" max="7936" width="11.42578125" style="187"/>
    <col min="7937" max="7939" width="0" style="187" hidden="1" customWidth="1"/>
    <col min="7940" max="7940" width="33.7109375" style="187" customWidth="1"/>
    <col min="7941" max="7941" width="0" style="187" hidden="1" customWidth="1"/>
    <col min="7942" max="7943" width="26.28515625" style="187" customWidth="1"/>
    <col min="7944" max="7944" width="16" style="187" customWidth="1"/>
    <col min="7945" max="7945" width="12.5703125" style="187" customWidth="1"/>
    <col min="7946" max="7946" width="20.85546875" style="187" customWidth="1"/>
    <col min="7947" max="7950" width="5.7109375" style="187" customWidth="1"/>
    <col min="7951" max="7951" width="9.140625" style="187" customWidth="1"/>
    <col min="7952" max="7952" width="1.42578125" style="187" customWidth="1"/>
    <col min="7953" max="7956" width="6.140625" style="187" customWidth="1"/>
    <col min="7957" max="7957" width="7.85546875" style="187" customWidth="1"/>
    <col min="7958" max="7958" width="144" style="187" customWidth="1"/>
    <col min="7959" max="7959" width="34.85546875" style="187" customWidth="1"/>
    <col min="7960" max="7960" width="31.42578125" style="187" customWidth="1"/>
    <col min="7961" max="8192" width="11.42578125" style="187"/>
    <col min="8193" max="8195" width="0" style="187" hidden="1" customWidth="1"/>
    <col min="8196" max="8196" width="33.7109375" style="187" customWidth="1"/>
    <col min="8197" max="8197" width="0" style="187" hidden="1" customWidth="1"/>
    <col min="8198" max="8199" width="26.28515625" style="187" customWidth="1"/>
    <col min="8200" max="8200" width="16" style="187" customWidth="1"/>
    <col min="8201" max="8201" width="12.5703125" style="187" customWidth="1"/>
    <col min="8202" max="8202" width="20.85546875" style="187" customWidth="1"/>
    <col min="8203" max="8206" width="5.7109375" style="187" customWidth="1"/>
    <col min="8207" max="8207" width="9.140625" style="187" customWidth="1"/>
    <col min="8208" max="8208" width="1.42578125" style="187" customWidth="1"/>
    <col min="8209" max="8212" width="6.140625" style="187" customWidth="1"/>
    <col min="8213" max="8213" width="7.85546875" style="187" customWidth="1"/>
    <col min="8214" max="8214" width="144" style="187" customWidth="1"/>
    <col min="8215" max="8215" width="34.85546875" style="187" customWidth="1"/>
    <col min="8216" max="8216" width="31.42578125" style="187" customWidth="1"/>
    <col min="8217" max="8448" width="11.42578125" style="187"/>
    <col min="8449" max="8451" width="0" style="187" hidden="1" customWidth="1"/>
    <col min="8452" max="8452" width="33.7109375" style="187" customWidth="1"/>
    <col min="8453" max="8453" width="0" style="187" hidden="1" customWidth="1"/>
    <col min="8454" max="8455" width="26.28515625" style="187" customWidth="1"/>
    <col min="8456" max="8456" width="16" style="187" customWidth="1"/>
    <col min="8457" max="8457" width="12.5703125" style="187" customWidth="1"/>
    <col min="8458" max="8458" width="20.85546875" style="187" customWidth="1"/>
    <col min="8459" max="8462" width="5.7109375" style="187" customWidth="1"/>
    <col min="8463" max="8463" width="9.140625" style="187" customWidth="1"/>
    <col min="8464" max="8464" width="1.42578125" style="187" customWidth="1"/>
    <col min="8465" max="8468" width="6.140625" style="187" customWidth="1"/>
    <col min="8469" max="8469" width="7.85546875" style="187" customWidth="1"/>
    <col min="8470" max="8470" width="144" style="187" customWidth="1"/>
    <col min="8471" max="8471" width="34.85546875" style="187" customWidth="1"/>
    <col min="8472" max="8472" width="31.42578125" style="187" customWidth="1"/>
    <col min="8473" max="8704" width="11.42578125" style="187"/>
    <col min="8705" max="8707" width="0" style="187" hidden="1" customWidth="1"/>
    <col min="8708" max="8708" width="33.7109375" style="187" customWidth="1"/>
    <col min="8709" max="8709" width="0" style="187" hidden="1" customWidth="1"/>
    <col min="8710" max="8711" width="26.28515625" style="187" customWidth="1"/>
    <col min="8712" max="8712" width="16" style="187" customWidth="1"/>
    <col min="8713" max="8713" width="12.5703125" style="187" customWidth="1"/>
    <col min="8714" max="8714" width="20.85546875" style="187" customWidth="1"/>
    <col min="8715" max="8718" width="5.7109375" style="187" customWidth="1"/>
    <col min="8719" max="8719" width="9.140625" style="187" customWidth="1"/>
    <col min="8720" max="8720" width="1.42578125" style="187" customWidth="1"/>
    <col min="8721" max="8724" width="6.140625" style="187" customWidth="1"/>
    <col min="8725" max="8725" width="7.85546875" style="187" customWidth="1"/>
    <col min="8726" max="8726" width="144" style="187" customWidth="1"/>
    <col min="8727" max="8727" width="34.85546875" style="187" customWidth="1"/>
    <col min="8728" max="8728" width="31.42578125" style="187" customWidth="1"/>
    <col min="8729" max="8960" width="11.42578125" style="187"/>
    <col min="8961" max="8963" width="0" style="187" hidden="1" customWidth="1"/>
    <col min="8964" max="8964" width="33.7109375" style="187" customWidth="1"/>
    <col min="8965" max="8965" width="0" style="187" hidden="1" customWidth="1"/>
    <col min="8966" max="8967" width="26.28515625" style="187" customWidth="1"/>
    <col min="8968" max="8968" width="16" style="187" customWidth="1"/>
    <col min="8969" max="8969" width="12.5703125" style="187" customWidth="1"/>
    <col min="8970" max="8970" width="20.85546875" style="187" customWidth="1"/>
    <col min="8971" max="8974" width="5.7109375" style="187" customWidth="1"/>
    <col min="8975" max="8975" width="9.140625" style="187" customWidth="1"/>
    <col min="8976" max="8976" width="1.42578125" style="187" customWidth="1"/>
    <col min="8977" max="8980" width="6.140625" style="187" customWidth="1"/>
    <col min="8981" max="8981" width="7.85546875" style="187" customWidth="1"/>
    <col min="8982" max="8982" width="144" style="187" customWidth="1"/>
    <col min="8983" max="8983" width="34.85546875" style="187" customWidth="1"/>
    <col min="8984" max="8984" width="31.42578125" style="187" customWidth="1"/>
    <col min="8985" max="9216" width="11.42578125" style="187"/>
    <col min="9217" max="9219" width="0" style="187" hidden="1" customWidth="1"/>
    <col min="9220" max="9220" width="33.7109375" style="187" customWidth="1"/>
    <col min="9221" max="9221" width="0" style="187" hidden="1" customWidth="1"/>
    <col min="9222" max="9223" width="26.28515625" style="187" customWidth="1"/>
    <col min="9224" max="9224" width="16" style="187" customWidth="1"/>
    <col min="9225" max="9225" width="12.5703125" style="187" customWidth="1"/>
    <col min="9226" max="9226" width="20.85546875" style="187" customWidth="1"/>
    <col min="9227" max="9230" width="5.7109375" style="187" customWidth="1"/>
    <col min="9231" max="9231" width="9.140625" style="187" customWidth="1"/>
    <col min="9232" max="9232" width="1.42578125" style="187" customWidth="1"/>
    <col min="9233" max="9236" width="6.140625" style="187" customWidth="1"/>
    <col min="9237" max="9237" width="7.85546875" style="187" customWidth="1"/>
    <col min="9238" max="9238" width="144" style="187" customWidth="1"/>
    <col min="9239" max="9239" width="34.85546875" style="187" customWidth="1"/>
    <col min="9240" max="9240" width="31.42578125" style="187" customWidth="1"/>
    <col min="9241" max="9472" width="11.42578125" style="187"/>
    <col min="9473" max="9475" width="0" style="187" hidden="1" customWidth="1"/>
    <col min="9476" max="9476" width="33.7109375" style="187" customWidth="1"/>
    <col min="9477" max="9477" width="0" style="187" hidden="1" customWidth="1"/>
    <col min="9478" max="9479" width="26.28515625" style="187" customWidth="1"/>
    <col min="9480" max="9480" width="16" style="187" customWidth="1"/>
    <col min="9481" max="9481" width="12.5703125" style="187" customWidth="1"/>
    <col min="9482" max="9482" width="20.85546875" style="187" customWidth="1"/>
    <col min="9483" max="9486" width="5.7109375" style="187" customWidth="1"/>
    <col min="9487" max="9487" width="9.140625" style="187" customWidth="1"/>
    <col min="9488" max="9488" width="1.42578125" style="187" customWidth="1"/>
    <col min="9489" max="9492" width="6.140625" style="187" customWidth="1"/>
    <col min="9493" max="9493" width="7.85546875" style="187" customWidth="1"/>
    <col min="9494" max="9494" width="144" style="187" customWidth="1"/>
    <col min="9495" max="9495" width="34.85546875" style="187" customWidth="1"/>
    <col min="9496" max="9496" width="31.42578125" style="187" customWidth="1"/>
    <col min="9497" max="9728" width="11.42578125" style="187"/>
    <col min="9729" max="9731" width="0" style="187" hidden="1" customWidth="1"/>
    <col min="9732" max="9732" width="33.7109375" style="187" customWidth="1"/>
    <col min="9733" max="9733" width="0" style="187" hidden="1" customWidth="1"/>
    <col min="9734" max="9735" width="26.28515625" style="187" customWidth="1"/>
    <col min="9736" max="9736" width="16" style="187" customWidth="1"/>
    <col min="9737" max="9737" width="12.5703125" style="187" customWidth="1"/>
    <col min="9738" max="9738" width="20.85546875" style="187" customWidth="1"/>
    <col min="9739" max="9742" width="5.7109375" style="187" customWidth="1"/>
    <col min="9743" max="9743" width="9.140625" style="187" customWidth="1"/>
    <col min="9744" max="9744" width="1.42578125" style="187" customWidth="1"/>
    <col min="9745" max="9748" width="6.140625" style="187" customWidth="1"/>
    <col min="9749" max="9749" width="7.85546875" style="187" customWidth="1"/>
    <col min="9750" max="9750" width="144" style="187" customWidth="1"/>
    <col min="9751" max="9751" width="34.85546875" style="187" customWidth="1"/>
    <col min="9752" max="9752" width="31.42578125" style="187" customWidth="1"/>
    <col min="9753" max="9984" width="11.42578125" style="187"/>
    <col min="9985" max="9987" width="0" style="187" hidden="1" customWidth="1"/>
    <col min="9988" max="9988" width="33.7109375" style="187" customWidth="1"/>
    <col min="9989" max="9989" width="0" style="187" hidden="1" customWidth="1"/>
    <col min="9990" max="9991" width="26.28515625" style="187" customWidth="1"/>
    <col min="9992" max="9992" width="16" style="187" customWidth="1"/>
    <col min="9993" max="9993" width="12.5703125" style="187" customWidth="1"/>
    <col min="9994" max="9994" width="20.85546875" style="187" customWidth="1"/>
    <col min="9995" max="9998" width="5.7109375" style="187" customWidth="1"/>
    <col min="9999" max="9999" width="9.140625" style="187" customWidth="1"/>
    <col min="10000" max="10000" width="1.42578125" style="187" customWidth="1"/>
    <col min="10001" max="10004" width="6.140625" style="187" customWidth="1"/>
    <col min="10005" max="10005" width="7.85546875" style="187" customWidth="1"/>
    <col min="10006" max="10006" width="144" style="187" customWidth="1"/>
    <col min="10007" max="10007" width="34.85546875" style="187" customWidth="1"/>
    <col min="10008" max="10008" width="31.42578125" style="187" customWidth="1"/>
    <col min="10009" max="10240" width="11.42578125" style="187"/>
    <col min="10241" max="10243" width="0" style="187" hidden="1" customWidth="1"/>
    <col min="10244" max="10244" width="33.7109375" style="187" customWidth="1"/>
    <col min="10245" max="10245" width="0" style="187" hidden="1" customWidth="1"/>
    <col min="10246" max="10247" width="26.28515625" style="187" customWidth="1"/>
    <col min="10248" max="10248" width="16" style="187" customWidth="1"/>
    <col min="10249" max="10249" width="12.5703125" style="187" customWidth="1"/>
    <col min="10250" max="10250" width="20.85546875" style="187" customWidth="1"/>
    <col min="10251" max="10254" width="5.7109375" style="187" customWidth="1"/>
    <col min="10255" max="10255" width="9.140625" style="187" customWidth="1"/>
    <col min="10256" max="10256" width="1.42578125" style="187" customWidth="1"/>
    <col min="10257" max="10260" width="6.140625" style="187" customWidth="1"/>
    <col min="10261" max="10261" width="7.85546875" style="187" customWidth="1"/>
    <col min="10262" max="10262" width="144" style="187" customWidth="1"/>
    <col min="10263" max="10263" width="34.85546875" style="187" customWidth="1"/>
    <col min="10264" max="10264" width="31.42578125" style="187" customWidth="1"/>
    <col min="10265" max="10496" width="11.42578125" style="187"/>
    <col min="10497" max="10499" width="0" style="187" hidden="1" customWidth="1"/>
    <col min="10500" max="10500" width="33.7109375" style="187" customWidth="1"/>
    <col min="10501" max="10501" width="0" style="187" hidden="1" customWidth="1"/>
    <col min="10502" max="10503" width="26.28515625" style="187" customWidth="1"/>
    <col min="10504" max="10504" width="16" style="187" customWidth="1"/>
    <col min="10505" max="10505" width="12.5703125" style="187" customWidth="1"/>
    <col min="10506" max="10506" width="20.85546875" style="187" customWidth="1"/>
    <col min="10507" max="10510" width="5.7109375" style="187" customWidth="1"/>
    <col min="10511" max="10511" width="9.140625" style="187" customWidth="1"/>
    <col min="10512" max="10512" width="1.42578125" style="187" customWidth="1"/>
    <col min="10513" max="10516" width="6.140625" style="187" customWidth="1"/>
    <col min="10517" max="10517" width="7.85546875" style="187" customWidth="1"/>
    <col min="10518" max="10518" width="144" style="187" customWidth="1"/>
    <col min="10519" max="10519" width="34.85546875" style="187" customWidth="1"/>
    <col min="10520" max="10520" width="31.42578125" style="187" customWidth="1"/>
    <col min="10521" max="10752" width="11.42578125" style="187"/>
    <col min="10753" max="10755" width="0" style="187" hidden="1" customWidth="1"/>
    <col min="10756" max="10756" width="33.7109375" style="187" customWidth="1"/>
    <col min="10757" max="10757" width="0" style="187" hidden="1" customWidth="1"/>
    <col min="10758" max="10759" width="26.28515625" style="187" customWidth="1"/>
    <col min="10760" max="10760" width="16" style="187" customWidth="1"/>
    <col min="10761" max="10761" width="12.5703125" style="187" customWidth="1"/>
    <col min="10762" max="10762" width="20.85546875" style="187" customWidth="1"/>
    <col min="10763" max="10766" width="5.7109375" style="187" customWidth="1"/>
    <col min="10767" max="10767" width="9.140625" style="187" customWidth="1"/>
    <col min="10768" max="10768" width="1.42578125" style="187" customWidth="1"/>
    <col min="10769" max="10772" width="6.140625" style="187" customWidth="1"/>
    <col min="10773" max="10773" width="7.85546875" style="187" customWidth="1"/>
    <col min="10774" max="10774" width="144" style="187" customWidth="1"/>
    <col min="10775" max="10775" width="34.85546875" style="187" customWidth="1"/>
    <col min="10776" max="10776" width="31.42578125" style="187" customWidth="1"/>
    <col min="10777" max="11008" width="11.42578125" style="187"/>
    <col min="11009" max="11011" width="0" style="187" hidden="1" customWidth="1"/>
    <col min="11012" max="11012" width="33.7109375" style="187" customWidth="1"/>
    <col min="11013" max="11013" width="0" style="187" hidden="1" customWidth="1"/>
    <col min="11014" max="11015" width="26.28515625" style="187" customWidth="1"/>
    <col min="11016" max="11016" width="16" style="187" customWidth="1"/>
    <col min="11017" max="11017" width="12.5703125" style="187" customWidth="1"/>
    <col min="11018" max="11018" width="20.85546875" style="187" customWidth="1"/>
    <col min="11019" max="11022" width="5.7109375" style="187" customWidth="1"/>
    <col min="11023" max="11023" width="9.140625" style="187" customWidth="1"/>
    <col min="11024" max="11024" width="1.42578125" style="187" customWidth="1"/>
    <col min="11025" max="11028" width="6.140625" style="187" customWidth="1"/>
    <col min="11029" max="11029" width="7.85546875" style="187" customWidth="1"/>
    <col min="11030" max="11030" width="144" style="187" customWidth="1"/>
    <col min="11031" max="11031" width="34.85546875" style="187" customWidth="1"/>
    <col min="11032" max="11032" width="31.42578125" style="187" customWidth="1"/>
    <col min="11033" max="11264" width="11.42578125" style="187"/>
    <col min="11265" max="11267" width="0" style="187" hidden="1" customWidth="1"/>
    <col min="11268" max="11268" width="33.7109375" style="187" customWidth="1"/>
    <col min="11269" max="11269" width="0" style="187" hidden="1" customWidth="1"/>
    <col min="11270" max="11271" width="26.28515625" style="187" customWidth="1"/>
    <col min="11272" max="11272" width="16" style="187" customWidth="1"/>
    <col min="11273" max="11273" width="12.5703125" style="187" customWidth="1"/>
    <col min="11274" max="11274" width="20.85546875" style="187" customWidth="1"/>
    <col min="11275" max="11278" width="5.7109375" style="187" customWidth="1"/>
    <col min="11279" max="11279" width="9.140625" style="187" customWidth="1"/>
    <col min="11280" max="11280" width="1.42578125" style="187" customWidth="1"/>
    <col min="11281" max="11284" width="6.140625" style="187" customWidth="1"/>
    <col min="11285" max="11285" width="7.85546875" style="187" customWidth="1"/>
    <col min="11286" max="11286" width="144" style="187" customWidth="1"/>
    <col min="11287" max="11287" width="34.85546875" style="187" customWidth="1"/>
    <col min="11288" max="11288" width="31.42578125" style="187" customWidth="1"/>
    <col min="11289" max="11520" width="11.42578125" style="187"/>
    <col min="11521" max="11523" width="0" style="187" hidden="1" customWidth="1"/>
    <col min="11524" max="11524" width="33.7109375" style="187" customWidth="1"/>
    <col min="11525" max="11525" width="0" style="187" hidden="1" customWidth="1"/>
    <col min="11526" max="11527" width="26.28515625" style="187" customWidth="1"/>
    <col min="11528" max="11528" width="16" style="187" customWidth="1"/>
    <col min="11529" max="11529" width="12.5703125" style="187" customWidth="1"/>
    <col min="11530" max="11530" width="20.85546875" style="187" customWidth="1"/>
    <col min="11531" max="11534" width="5.7109375" style="187" customWidth="1"/>
    <col min="11535" max="11535" width="9.140625" style="187" customWidth="1"/>
    <col min="11536" max="11536" width="1.42578125" style="187" customWidth="1"/>
    <col min="11537" max="11540" width="6.140625" style="187" customWidth="1"/>
    <col min="11541" max="11541" width="7.85546875" style="187" customWidth="1"/>
    <col min="11542" max="11542" width="144" style="187" customWidth="1"/>
    <col min="11543" max="11543" width="34.85546875" style="187" customWidth="1"/>
    <col min="11544" max="11544" width="31.42578125" style="187" customWidth="1"/>
    <col min="11545" max="11776" width="11.42578125" style="187"/>
    <col min="11777" max="11779" width="0" style="187" hidden="1" customWidth="1"/>
    <col min="11780" max="11780" width="33.7109375" style="187" customWidth="1"/>
    <col min="11781" max="11781" width="0" style="187" hidden="1" customWidth="1"/>
    <col min="11782" max="11783" width="26.28515625" style="187" customWidth="1"/>
    <col min="11784" max="11784" width="16" style="187" customWidth="1"/>
    <col min="11785" max="11785" width="12.5703125" style="187" customWidth="1"/>
    <col min="11786" max="11786" width="20.85546875" style="187" customWidth="1"/>
    <col min="11787" max="11790" width="5.7109375" style="187" customWidth="1"/>
    <col min="11791" max="11791" width="9.140625" style="187" customWidth="1"/>
    <col min="11792" max="11792" width="1.42578125" style="187" customWidth="1"/>
    <col min="11793" max="11796" width="6.140625" style="187" customWidth="1"/>
    <col min="11797" max="11797" width="7.85546875" style="187" customWidth="1"/>
    <col min="11798" max="11798" width="144" style="187" customWidth="1"/>
    <col min="11799" max="11799" width="34.85546875" style="187" customWidth="1"/>
    <col min="11800" max="11800" width="31.42578125" style="187" customWidth="1"/>
    <col min="11801" max="12032" width="11.42578125" style="187"/>
    <col min="12033" max="12035" width="0" style="187" hidden="1" customWidth="1"/>
    <col min="12036" max="12036" width="33.7109375" style="187" customWidth="1"/>
    <col min="12037" max="12037" width="0" style="187" hidden="1" customWidth="1"/>
    <col min="12038" max="12039" width="26.28515625" style="187" customWidth="1"/>
    <col min="12040" max="12040" width="16" style="187" customWidth="1"/>
    <col min="12041" max="12041" width="12.5703125" style="187" customWidth="1"/>
    <col min="12042" max="12042" width="20.85546875" style="187" customWidth="1"/>
    <col min="12043" max="12046" width="5.7109375" style="187" customWidth="1"/>
    <col min="12047" max="12047" width="9.140625" style="187" customWidth="1"/>
    <col min="12048" max="12048" width="1.42578125" style="187" customWidth="1"/>
    <col min="12049" max="12052" width="6.140625" style="187" customWidth="1"/>
    <col min="12053" max="12053" width="7.85546875" style="187" customWidth="1"/>
    <col min="12054" max="12054" width="144" style="187" customWidth="1"/>
    <col min="12055" max="12055" width="34.85546875" style="187" customWidth="1"/>
    <col min="12056" max="12056" width="31.42578125" style="187" customWidth="1"/>
    <col min="12057" max="12288" width="11.42578125" style="187"/>
    <col min="12289" max="12291" width="0" style="187" hidden="1" customWidth="1"/>
    <col min="12292" max="12292" width="33.7109375" style="187" customWidth="1"/>
    <col min="12293" max="12293" width="0" style="187" hidden="1" customWidth="1"/>
    <col min="12294" max="12295" width="26.28515625" style="187" customWidth="1"/>
    <col min="12296" max="12296" width="16" style="187" customWidth="1"/>
    <col min="12297" max="12297" width="12.5703125" style="187" customWidth="1"/>
    <col min="12298" max="12298" width="20.85546875" style="187" customWidth="1"/>
    <col min="12299" max="12302" width="5.7109375" style="187" customWidth="1"/>
    <col min="12303" max="12303" width="9.140625" style="187" customWidth="1"/>
    <col min="12304" max="12304" width="1.42578125" style="187" customWidth="1"/>
    <col min="12305" max="12308" width="6.140625" style="187" customWidth="1"/>
    <col min="12309" max="12309" width="7.85546875" style="187" customWidth="1"/>
    <col min="12310" max="12310" width="144" style="187" customWidth="1"/>
    <col min="12311" max="12311" width="34.85546875" style="187" customWidth="1"/>
    <col min="12312" max="12312" width="31.42578125" style="187" customWidth="1"/>
    <col min="12313" max="12544" width="11.42578125" style="187"/>
    <col min="12545" max="12547" width="0" style="187" hidden="1" customWidth="1"/>
    <col min="12548" max="12548" width="33.7109375" style="187" customWidth="1"/>
    <col min="12549" max="12549" width="0" style="187" hidden="1" customWidth="1"/>
    <col min="12550" max="12551" width="26.28515625" style="187" customWidth="1"/>
    <col min="12552" max="12552" width="16" style="187" customWidth="1"/>
    <col min="12553" max="12553" width="12.5703125" style="187" customWidth="1"/>
    <col min="12554" max="12554" width="20.85546875" style="187" customWidth="1"/>
    <col min="12555" max="12558" width="5.7109375" style="187" customWidth="1"/>
    <col min="12559" max="12559" width="9.140625" style="187" customWidth="1"/>
    <col min="12560" max="12560" width="1.42578125" style="187" customWidth="1"/>
    <col min="12561" max="12564" width="6.140625" style="187" customWidth="1"/>
    <col min="12565" max="12565" width="7.85546875" style="187" customWidth="1"/>
    <col min="12566" max="12566" width="144" style="187" customWidth="1"/>
    <col min="12567" max="12567" width="34.85546875" style="187" customWidth="1"/>
    <col min="12568" max="12568" width="31.42578125" style="187" customWidth="1"/>
    <col min="12569" max="12800" width="11.42578125" style="187"/>
    <col min="12801" max="12803" width="0" style="187" hidden="1" customWidth="1"/>
    <col min="12804" max="12804" width="33.7109375" style="187" customWidth="1"/>
    <col min="12805" max="12805" width="0" style="187" hidden="1" customWidth="1"/>
    <col min="12806" max="12807" width="26.28515625" style="187" customWidth="1"/>
    <col min="12808" max="12808" width="16" style="187" customWidth="1"/>
    <col min="12809" max="12809" width="12.5703125" style="187" customWidth="1"/>
    <col min="12810" max="12810" width="20.85546875" style="187" customWidth="1"/>
    <col min="12811" max="12814" width="5.7109375" style="187" customWidth="1"/>
    <col min="12815" max="12815" width="9.140625" style="187" customWidth="1"/>
    <col min="12816" max="12816" width="1.42578125" style="187" customWidth="1"/>
    <col min="12817" max="12820" width="6.140625" style="187" customWidth="1"/>
    <col min="12821" max="12821" width="7.85546875" style="187" customWidth="1"/>
    <col min="12822" max="12822" width="144" style="187" customWidth="1"/>
    <col min="12823" max="12823" width="34.85546875" style="187" customWidth="1"/>
    <col min="12824" max="12824" width="31.42578125" style="187" customWidth="1"/>
    <col min="12825" max="13056" width="11.42578125" style="187"/>
    <col min="13057" max="13059" width="0" style="187" hidden="1" customWidth="1"/>
    <col min="13060" max="13060" width="33.7109375" style="187" customWidth="1"/>
    <col min="13061" max="13061" width="0" style="187" hidden="1" customWidth="1"/>
    <col min="13062" max="13063" width="26.28515625" style="187" customWidth="1"/>
    <col min="13064" max="13064" width="16" style="187" customWidth="1"/>
    <col min="13065" max="13065" width="12.5703125" style="187" customWidth="1"/>
    <col min="13066" max="13066" width="20.85546875" style="187" customWidth="1"/>
    <col min="13067" max="13070" width="5.7109375" style="187" customWidth="1"/>
    <col min="13071" max="13071" width="9.140625" style="187" customWidth="1"/>
    <col min="13072" max="13072" width="1.42578125" style="187" customWidth="1"/>
    <col min="13073" max="13076" width="6.140625" style="187" customWidth="1"/>
    <col min="13077" max="13077" width="7.85546875" style="187" customWidth="1"/>
    <col min="13078" max="13078" width="144" style="187" customWidth="1"/>
    <col min="13079" max="13079" width="34.85546875" style="187" customWidth="1"/>
    <col min="13080" max="13080" width="31.42578125" style="187" customWidth="1"/>
    <col min="13081" max="13312" width="11.42578125" style="187"/>
    <col min="13313" max="13315" width="0" style="187" hidden="1" customWidth="1"/>
    <col min="13316" max="13316" width="33.7109375" style="187" customWidth="1"/>
    <col min="13317" max="13317" width="0" style="187" hidden="1" customWidth="1"/>
    <col min="13318" max="13319" width="26.28515625" style="187" customWidth="1"/>
    <col min="13320" max="13320" width="16" style="187" customWidth="1"/>
    <col min="13321" max="13321" width="12.5703125" style="187" customWidth="1"/>
    <col min="13322" max="13322" width="20.85546875" style="187" customWidth="1"/>
    <col min="13323" max="13326" width="5.7109375" style="187" customWidth="1"/>
    <col min="13327" max="13327" width="9.140625" style="187" customWidth="1"/>
    <col min="13328" max="13328" width="1.42578125" style="187" customWidth="1"/>
    <col min="13329" max="13332" width="6.140625" style="187" customWidth="1"/>
    <col min="13333" max="13333" width="7.85546875" style="187" customWidth="1"/>
    <col min="13334" max="13334" width="144" style="187" customWidth="1"/>
    <col min="13335" max="13335" width="34.85546875" style="187" customWidth="1"/>
    <col min="13336" max="13336" width="31.42578125" style="187" customWidth="1"/>
    <col min="13337" max="13568" width="11.42578125" style="187"/>
    <col min="13569" max="13571" width="0" style="187" hidden="1" customWidth="1"/>
    <col min="13572" max="13572" width="33.7109375" style="187" customWidth="1"/>
    <col min="13573" max="13573" width="0" style="187" hidden="1" customWidth="1"/>
    <col min="13574" max="13575" width="26.28515625" style="187" customWidth="1"/>
    <col min="13576" max="13576" width="16" style="187" customWidth="1"/>
    <col min="13577" max="13577" width="12.5703125" style="187" customWidth="1"/>
    <col min="13578" max="13578" width="20.85546875" style="187" customWidth="1"/>
    <col min="13579" max="13582" width="5.7109375" style="187" customWidth="1"/>
    <col min="13583" max="13583" width="9.140625" style="187" customWidth="1"/>
    <col min="13584" max="13584" width="1.42578125" style="187" customWidth="1"/>
    <col min="13585" max="13588" width="6.140625" style="187" customWidth="1"/>
    <col min="13589" max="13589" width="7.85546875" style="187" customWidth="1"/>
    <col min="13590" max="13590" width="144" style="187" customWidth="1"/>
    <col min="13591" max="13591" width="34.85546875" style="187" customWidth="1"/>
    <col min="13592" max="13592" width="31.42578125" style="187" customWidth="1"/>
    <col min="13593" max="13824" width="11.42578125" style="187"/>
    <col min="13825" max="13827" width="0" style="187" hidden="1" customWidth="1"/>
    <col min="13828" max="13828" width="33.7109375" style="187" customWidth="1"/>
    <col min="13829" max="13829" width="0" style="187" hidden="1" customWidth="1"/>
    <col min="13830" max="13831" width="26.28515625" style="187" customWidth="1"/>
    <col min="13832" max="13832" width="16" style="187" customWidth="1"/>
    <col min="13833" max="13833" width="12.5703125" style="187" customWidth="1"/>
    <col min="13834" max="13834" width="20.85546875" style="187" customWidth="1"/>
    <col min="13835" max="13838" width="5.7109375" style="187" customWidth="1"/>
    <col min="13839" max="13839" width="9.140625" style="187" customWidth="1"/>
    <col min="13840" max="13840" width="1.42578125" style="187" customWidth="1"/>
    <col min="13841" max="13844" width="6.140625" style="187" customWidth="1"/>
    <col min="13845" max="13845" width="7.85546875" style="187" customWidth="1"/>
    <col min="13846" max="13846" width="144" style="187" customWidth="1"/>
    <col min="13847" max="13847" width="34.85546875" style="187" customWidth="1"/>
    <col min="13848" max="13848" width="31.42578125" style="187" customWidth="1"/>
    <col min="13849" max="14080" width="11.42578125" style="187"/>
    <col min="14081" max="14083" width="0" style="187" hidden="1" customWidth="1"/>
    <col min="14084" max="14084" width="33.7109375" style="187" customWidth="1"/>
    <col min="14085" max="14085" width="0" style="187" hidden="1" customWidth="1"/>
    <col min="14086" max="14087" width="26.28515625" style="187" customWidth="1"/>
    <col min="14088" max="14088" width="16" style="187" customWidth="1"/>
    <col min="14089" max="14089" width="12.5703125" style="187" customWidth="1"/>
    <col min="14090" max="14090" width="20.85546875" style="187" customWidth="1"/>
    <col min="14091" max="14094" width="5.7109375" style="187" customWidth="1"/>
    <col min="14095" max="14095" width="9.140625" style="187" customWidth="1"/>
    <col min="14096" max="14096" width="1.42578125" style="187" customWidth="1"/>
    <col min="14097" max="14100" width="6.140625" style="187" customWidth="1"/>
    <col min="14101" max="14101" width="7.85546875" style="187" customWidth="1"/>
    <col min="14102" max="14102" width="144" style="187" customWidth="1"/>
    <col min="14103" max="14103" width="34.85546875" style="187" customWidth="1"/>
    <col min="14104" max="14104" width="31.42578125" style="187" customWidth="1"/>
    <col min="14105" max="14336" width="11.42578125" style="187"/>
    <col min="14337" max="14339" width="0" style="187" hidden="1" customWidth="1"/>
    <col min="14340" max="14340" width="33.7109375" style="187" customWidth="1"/>
    <col min="14341" max="14341" width="0" style="187" hidden="1" customWidth="1"/>
    <col min="14342" max="14343" width="26.28515625" style="187" customWidth="1"/>
    <col min="14344" max="14344" width="16" style="187" customWidth="1"/>
    <col min="14345" max="14345" width="12.5703125" style="187" customWidth="1"/>
    <col min="14346" max="14346" width="20.85546875" style="187" customWidth="1"/>
    <col min="14347" max="14350" width="5.7109375" style="187" customWidth="1"/>
    <col min="14351" max="14351" width="9.140625" style="187" customWidth="1"/>
    <col min="14352" max="14352" width="1.42578125" style="187" customWidth="1"/>
    <col min="14353" max="14356" width="6.140625" style="187" customWidth="1"/>
    <col min="14357" max="14357" width="7.85546875" style="187" customWidth="1"/>
    <col min="14358" max="14358" width="144" style="187" customWidth="1"/>
    <col min="14359" max="14359" width="34.85546875" style="187" customWidth="1"/>
    <col min="14360" max="14360" width="31.42578125" style="187" customWidth="1"/>
    <col min="14361" max="14592" width="11.42578125" style="187"/>
    <col min="14593" max="14595" width="0" style="187" hidden="1" customWidth="1"/>
    <col min="14596" max="14596" width="33.7109375" style="187" customWidth="1"/>
    <col min="14597" max="14597" width="0" style="187" hidden="1" customWidth="1"/>
    <col min="14598" max="14599" width="26.28515625" style="187" customWidth="1"/>
    <col min="14600" max="14600" width="16" style="187" customWidth="1"/>
    <col min="14601" max="14601" width="12.5703125" style="187" customWidth="1"/>
    <col min="14602" max="14602" width="20.85546875" style="187" customWidth="1"/>
    <col min="14603" max="14606" width="5.7109375" style="187" customWidth="1"/>
    <col min="14607" max="14607" width="9.140625" style="187" customWidth="1"/>
    <col min="14608" max="14608" width="1.42578125" style="187" customWidth="1"/>
    <col min="14609" max="14612" width="6.140625" style="187" customWidth="1"/>
    <col min="14613" max="14613" width="7.85546875" style="187" customWidth="1"/>
    <col min="14614" max="14614" width="144" style="187" customWidth="1"/>
    <col min="14615" max="14615" width="34.85546875" style="187" customWidth="1"/>
    <col min="14616" max="14616" width="31.42578125" style="187" customWidth="1"/>
    <col min="14617" max="14848" width="11.42578125" style="187"/>
    <col min="14849" max="14851" width="0" style="187" hidden="1" customWidth="1"/>
    <col min="14852" max="14852" width="33.7109375" style="187" customWidth="1"/>
    <col min="14853" max="14853" width="0" style="187" hidden="1" customWidth="1"/>
    <col min="14854" max="14855" width="26.28515625" style="187" customWidth="1"/>
    <col min="14856" max="14856" width="16" style="187" customWidth="1"/>
    <col min="14857" max="14857" width="12.5703125" style="187" customWidth="1"/>
    <col min="14858" max="14858" width="20.85546875" style="187" customWidth="1"/>
    <col min="14859" max="14862" width="5.7109375" style="187" customWidth="1"/>
    <col min="14863" max="14863" width="9.140625" style="187" customWidth="1"/>
    <col min="14864" max="14864" width="1.42578125" style="187" customWidth="1"/>
    <col min="14865" max="14868" width="6.140625" style="187" customWidth="1"/>
    <col min="14869" max="14869" width="7.85546875" style="187" customWidth="1"/>
    <col min="14870" max="14870" width="144" style="187" customWidth="1"/>
    <col min="14871" max="14871" width="34.85546875" style="187" customWidth="1"/>
    <col min="14872" max="14872" width="31.42578125" style="187" customWidth="1"/>
    <col min="14873" max="15104" width="11.42578125" style="187"/>
    <col min="15105" max="15107" width="0" style="187" hidden="1" customWidth="1"/>
    <col min="15108" max="15108" width="33.7109375" style="187" customWidth="1"/>
    <col min="15109" max="15109" width="0" style="187" hidden="1" customWidth="1"/>
    <col min="15110" max="15111" width="26.28515625" style="187" customWidth="1"/>
    <col min="15112" max="15112" width="16" style="187" customWidth="1"/>
    <col min="15113" max="15113" width="12.5703125" style="187" customWidth="1"/>
    <col min="15114" max="15114" width="20.85546875" style="187" customWidth="1"/>
    <col min="15115" max="15118" width="5.7109375" style="187" customWidth="1"/>
    <col min="15119" max="15119" width="9.140625" style="187" customWidth="1"/>
    <col min="15120" max="15120" width="1.42578125" style="187" customWidth="1"/>
    <col min="15121" max="15124" width="6.140625" style="187" customWidth="1"/>
    <col min="15125" max="15125" width="7.85546875" style="187" customWidth="1"/>
    <col min="15126" max="15126" width="144" style="187" customWidth="1"/>
    <col min="15127" max="15127" width="34.85546875" style="187" customWidth="1"/>
    <col min="15128" max="15128" width="31.42578125" style="187" customWidth="1"/>
    <col min="15129" max="15360" width="11.42578125" style="187"/>
    <col min="15361" max="15363" width="0" style="187" hidden="1" customWidth="1"/>
    <col min="15364" max="15364" width="33.7109375" style="187" customWidth="1"/>
    <col min="15365" max="15365" width="0" style="187" hidden="1" customWidth="1"/>
    <col min="15366" max="15367" width="26.28515625" style="187" customWidth="1"/>
    <col min="15368" max="15368" width="16" style="187" customWidth="1"/>
    <col min="15369" max="15369" width="12.5703125" style="187" customWidth="1"/>
    <col min="15370" max="15370" width="20.85546875" style="187" customWidth="1"/>
    <col min="15371" max="15374" width="5.7109375" style="187" customWidth="1"/>
    <col min="15375" max="15375" width="9.140625" style="187" customWidth="1"/>
    <col min="15376" max="15376" width="1.42578125" style="187" customWidth="1"/>
    <col min="15377" max="15380" width="6.140625" style="187" customWidth="1"/>
    <col min="15381" max="15381" width="7.85546875" style="187" customWidth="1"/>
    <col min="15382" max="15382" width="144" style="187" customWidth="1"/>
    <col min="15383" max="15383" width="34.85546875" style="187" customWidth="1"/>
    <col min="15384" max="15384" width="31.42578125" style="187" customWidth="1"/>
    <col min="15385" max="15616" width="11.42578125" style="187"/>
    <col min="15617" max="15619" width="0" style="187" hidden="1" customWidth="1"/>
    <col min="15620" max="15620" width="33.7109375" style="187" customWidth="1"/>
    <col min="15621" max="15621" width="0" style="187" hidden="1" customWidth="1"/>
    <col min="15622" max="15623" width="26.28515625" style="187" customWidth="1"/>
    <col min="15624" max="15624" width="16" style="187" customWidth="1"/>
    <col min="15625" max="15625" width="12.5703125" style="187" customWidth="1"/>
    <col min="15626" max="15626" width="20.85546875" style="187" customWidth="1"/>
    <col min="15627" max="15630" width="5.7109375" style="187" customWidth="1"/>
    <col min="15631" max="15631" width="9.140625" style="187" customWidth="1"/>
    <col min="15632" max="15632" width="1.42578125" style="187" customWidth="1"/>
    <col min="15633" max="15636" width="6.140625" style="187" customWidth="1"/>
    <col min="15637" max="15637" width="7.85546875" style="187" customWidth="1"/>
    <col min="15638" max="15638" width="144" style="187" customWidth="1"/>
    <col min="15639" max="15639" width="34.85546875" style="187" customWidth="1"/>
    <col min="15640" max="15640" width="31.42578125" style="187" customWidth="1"/>
    <col min="15641" max="15872" width="11.42578125" style="187"/>
    <col min="15873" max="15875" width="0" style="187" hidden="1" customWidth="1"/>
    <col min="15876" max="15876" width="33.7109375" style="187" customWidth="1"/>
    <col min="15877" max="15877" width="0" style="187" hidden="1" customWidth="1"/>
    <col min="15878" max="15879" width="26.28515625" style="187" customWidth="1"/>
    <col min="15880" max="15880" width="16" style="187" customWidth="1"/>
    <col min="15881" max="15881" width="12.5703125" style="187" customWidth="1"/>
    <col min="15882" max="15882" width="20.85546875" style="187" customWidth="1"/>
    <col min="15883" max="15886" width="5.7109375" style="187" customWidth="1"/>
    <col min="15887" max="15887" width="9.140625" style="187" customWidth="1"/>
    <col min="15888" max="15888" width="1.42578125" style="187" customWidth="1"/>
    <col min="15889" max="15892" width="6.140625" style="187" customWidth="1"/>
    <col min="15893" max="15893" width="7.85546875" style="187" customWidth="1"/>
    <col min="15894" max="15894" width="144" style="187" customWidth="1"/>
    <col min="15895" max="15895" width="34.85546875" style="187" customWidth="1"/>
    <col min="15896" max="15896" width="31.42578125" style="187" customWidth="1"/>
    <col min="15897" max="16128" width="11.42578125" style="187"/>
    <col min="16129" max="16131" width="0" style="187" hidden="1" customWidth="1"/>
    <col min="16132" max="16132" width="33.7109375" style="187" customWidth="1"/>
    <col min="16133" max="16133" width="0" style="187" hidden="1" customWidth="1"/>
    <col min="16134" max="16135" width="26.28515625" style="187" customWidth="1"/>
    <col min="16136" max="16136" width="16" style="187" customWidth="1"/>
    <col min="16137" max="16137" width="12.5703125" style="187" customWidth="1"/>
    <col min="16138" max="16138" width="20.85546875" style="187" customWidth="1"/>
    <col min="16139" max="16142" width="5.7109375" style="187" customWidth="1"/>
    <col min="16143" max="16143" width="9.140625" style="187" customWidth="1"/>
    <col min="16144" max="16144" width="1.42578125" style="187" customWidth="1"/>
    <col min="16145" max="16148" width="6.140625" style="187" customWidth="1"/>
    <col min="16149" max="16149" width="7.85546875" style="187" customWidth="1"/>
    <col min="16150" max="16150" width="144" style="187" customWidth="1"/>
    <col min="16151" max="16151" width="34.85546875" style="187" customWidth="1"/>
    <col min="16152" max="16152" width="31.42578125" style="187" customWidth="1"/>
    <col min="16153" max="16384" width="11.42578125" style="187"/>
  </cols>
  <sheetData>
    <row r="1" spans="1:24" ht="32.25" customHeight="1" x14ac:dyDescent="0.25">
      <c r="A1" s="466"/>
      <c r="B1" s="469" t="s">
        <v>0</v>
      </c>
      <c r="C1" s="469"/>
      <c r="D1" s="469"/>
      <c r="E1" s="469"/>
      <c r="F1" s="469"/>
      <c r="G1" s="469"/>
      <c r="H1" s="469"/>
      <c r="I1" s="469"/>
      <c r="J1" s="469"/>
      <c r="K1" s="469"/>
      <c r="L1" s="469"/>
      <c r="M1" s="469"/>
      <c r="N1" s="469"/>
      <c r="O1" s="469"/>
      <c r="P1" s="469"/>
      <c r="Q1" s="469"/>
      <c r="R1" s="469"/>
      <c r="S1" s="469"/>
      <c r="T1" s="469"/>
      <c r="U1" s="469"/>
      <c r="V1" s="469"/>
      <c r="W1" s="470"/>
      <c r="X1" s="227" t="s">
        <v>1</v>
      </c>
    </row>
    <row r="2" spans="1:24" ht="21" customHeight="1" x14ac:dyDescent="0.25">
      <c r="A2" s="467"/>
      <c r="B2" s="464" t="s">
        <v>2</v>
      </c>
      <c r="C2" s="464"/>
      <c r="D2" s="464"/>
      <c r="E2" s="464"/>
      <c r="F2" s="464"/>
      <c r="G2" s="464"/>
      <c r="H2" s="464"/>
      <c r="I2" s="464"/>
      <c r="J2" s="464"/>
      <c r="K2" s="464"/>
      <c r="L2" s="464"/>
      <c r="M2" s="464"/>
      <c r="N2" s="464"/>
      <c r="O2" s="464"/>
      <c r="P2" s="464"/>
      <c r="Q2" s="464"/>
      <c r="R2" s="464"/>
      <c r="S2" s="464"/>
      <c r="T2" s="464"/>
      <c r="U2" s="464"/>
      <c r="V2" s="464"/>
      <c r="W2" s="465"/>
      <c r="X2" s="228" t="s">
        <v>3</v>
      </c>
    </row>
    <row r="3" spans="1:24" ht="22.9" customHeight="1" x14ac:dyDescent="0.25">
      <c r="A3" s="467"/>
      <c r="B3" s="471" t="s">
        <v>4</v>
      </c>
      <c r="C3" s="471"/>
      <c r="D3" s="471"/>
      <c r="E3" s="471"/>
      <c r="F3" s="471"/>
      <c r="G3" s="471"/>
      <c r="H3" s="471"/>
      <c r="I3" s="471"/>
      <c r="J3" s="471"/>
      <c r="K3" s="471"/>
      <c r="L3" s="471"/>
      <c r="M3" s="471"/>
      <c r="N3" s="471"/>
      <c r="O3" s="471"/>
      <c r="P3" s="471"/>
      <c r="Q3" s="471"/>
      <c r="R3" s="471"/>
      <c r="S3" s="471"/>
      <c r="T3" s="471"/>
      <c r="U3" s="471"/>
      <c r="V3" s="471"/>
      <c r="W3" s="472"/>
      <c r="X3" s="229" t="s">
        <v>5</v>
      </c>
    </row>
    <row r="4" spans="1:24" ht="15.75" customHeight="1" thickBot="1" x14ac:dyDescent="0.3">
      <c r="A4" s="468"/>
      <c r="B4" s="473"/>
      <c r="C4" s="473"/>
      <c r="D4" s="473"/>
      <c r="E4" s="473"/>
      <c r="F4" s="473"/>
      <c r="G4" s="473"/>
      <c r="H4" s="473"/>
      <c r="I4" s="473"/>
      <c r="J4" s="473"/>
      <c r="K4" s="473"/>
      <c r="L4" s="473"/>
      <c r="M4" s="473"/>
      <c r="N4" s="473"/>
      <c r="O4" s="473"/>
      <c r="P4" s="473"/>
      <c r="Q4" s="473"/>
      <c r="R4" s="473"/>
      <c r="S4" s="473"/>
      <c r="T4" s="473"/>
      <c r="U4" s="473"/>
      <c r="V4" s="473"/>
      <c r="W4" s="474"/>
      <c r="X4" s="230" t="s">
        <v>6</v>
      </c>
    </row>
    <row r="5" spans="1:24" ht="6.75" customHeight="1" thickBot="1" x14ac:dyDescent="0.3">
      <c r="A5" s="420"/>
      <c r="B5" s="421"/>
      <c r="C5" s="421"/>
      <c r="D5" s="421"/>
      <c r="E5" s="421"/>
      <c r="F5" s="421"/>
      <c r="G5" s="421"/>
      <c r="H5" s="421"/>
      <c r="I5" s="421"/>
      <c r="J5" s="421"/>
      <c r="K5" s="421"/>
      <c r="L5" s="421"/>
      <c r="M5" s="421"/>
      <c r="N5" s="421"/>
      <c r="O5" s="421"/>
      <c r="P5" s="421"/>
      <c r="Q5" s="421"/>
      <c r="R5" s="421"/>
      <c r="S5" s="421"/>
      <c r="T5" s="421"/>
      <c r="U5" s="421"/>
      <c r="V5" s="421"/>
      <c r="W5" s="421"/>
      <c r="X5" s="422"/>
    </row>
    <row r="6" spans="1:24" ht="16.149999999999999" customHeight="1" thickBot="1" x14ac:dyDescent="0.3">
      <c r="A6" s="231" t="s">
        <v>7</v>
      </c>
      <c r="B6" s="475" t="s">
        <v>426</v>
      </c>
      <c r="C6" s="476"/>
      <c r="D6" s="476"/>
      <c r="E6" s="476"/>
      <c r="F6" s="476"/>
      <c r="G6" s="476"/>
      <c r="H6" s="476"/>
      <c r="I6" s="476"/>
      <c r="J6" s="476"/>
      <c r="K6" s="476"/>
      <c r="L6" s="476"/>
      <c r="M6" s="476"/>
      <c r="N6" s="476"/>
      <c r="O6" s="476"/>
      <c r="P6" s="476"/>
      <c r="Q6" s="476"/>
      <c r="R6" s="476"/>
      <c r="S6" s="476"/>
      <c r="T6" s="476"/>
      <c r="U6" s="476"/>
      <c r="V6" s="476"/>
      <c r="W6" s="476"/>
      <c r="X6" s="477"/>
    </row>
    <row r="7" spans="1:24" ht="5.25" customHeight="1" thickBot="1" x14ac:dyDescent="0.3">
      <c r="A7" s="150"/>
      <c r="B7" s="150"/>
      <c r="C7" s="150"/>
      <c r="D7" s="150"/>
      <c r="E7" s="150"/>
      <c r="F7" s="150"/>
      <c r="G7" s="150"/>
      <c r="H7" s="150"/>
      <c r="I7" s="150"/>
      <c r="J7" s="150"/>
      <c r="K7" s="150"/>
      <c r="L7" s="150"/>
      <c r="M7" s="150"/>
      <c r="N7" s="150"/>
      <c r="O7" s="150"/>
      <c r="P7" s="150"/>
      <c r="Q7" s="150"/>
      <c r="R7" s="150"/>
      <c r="S7" s="150"/>
      <c r="T7" s="150"/>
      <c r="U7" s="150"/>
      <c r="V7" s="150"/>
    </row>
    <row r="8" spans="1:24" ht="36" customHeight="1" x14ac:dyDescent="0.25">
      <c r="A8" s="478" t="s">
        <v>8</v>
      </c>
      <c r="B8" s="480" t="s">
        <v>9</v>
      </c>
      <c r="C8" s="480" t="s">
        <v>10</v>
      </c>
      <c r="D8" s="457" t="s">
        <v>427</v>
      </c>
      <c r="E8" s="457" t="s">
        <v>12</v>
      </c>
      <c r="F8" s="457" t="s">
        <v>13</v>
      </c>
      <c r="G8" s="457" t="s">
        <v>14</v>
      </c>
      <c r="H8" s="462" t="s">
        <v>15</v>
      </c>
      <c r="I8" s="457" t="s">
        <v>16</v>
      </c>
      <c r="J8" s="457" t="s">
        <v>17</v>
      </c>
      <c r="K8" s="459" t="s">
        <v>18</v>
      </c>
      <c r="L8" s="459"/>
      <c r="M8" s="459"/>
      <c r="N8" s="459"/>
      <c r="O8" s="460"/>
      <c r="P8" s="461"/>
      <c r="Q8" s="454" t="s">
        <v>19</v>
      </c>
      <c r="R8" s="454"/>
      <c r="S8" s="454"/>
      <c r="T8" s="454"/>
      <c r="U8" s="454"/>
      <c r="V8" s="454" t="s">
        <v>20</v>
      </c>
      <c r="W8" s="454" t="s">
        <v>21</v>
      </c>
      <c r="X8" s="454" t="s">
        <v>22</v>
      </c>
    </row>
    <row r="9" spans="1:24" ht="47.25" customHeight="1" x14ac:dyDescent="0.25">
      <c r="A9" s="479"/>
      <c r="B9" s="395"/>
      <c r="C9" s="395"/>
      <c r="D9" s="458"/>
      <c r="E9" s="458"/>
      <c r="F9" s="458"/>
      <c r="G9" s="458"/>
      <c r="H9" s="463"/>
      <c r="I9" s="458"/>
      <c r="J9" s="458"/>
      <c r="K9" s="232" t="s">
        <v>23</v>
      </c>
      <c r="L9" s="232" t="s">
        <v>24</v>
      </c>
      <c r="M9" s="232" t="s">
        <v>25</v>
      </c>
      <c r="N9" s="232" t="s">
        <v>26</v>
      </c>
      <c r="O9" s="233" t="s">
        <v>27</v>
      </c>
      <c r="P9" s="461"/>
      <c r="Q9" s="234" t="s">
        <v>1044</v>
      </c>
      <c r="R9" s="234" t="s">
        <v>24</v>
      </c>
      <c r="S9" s="234" t="s">
        <v>25</v>
      </c>
      <c r="T9" s="234" t="s">
        <v>26</v>
      </c>
      <c r="U9" s="234" t="s">
        <v>27</v>
      </c>
      <c r="V9" s="454"/>
      <c r="W9" s="454"/>
      <c r="X9" s="454"/>
    </row>
    <row r="10" spans="1:24" ht="107.25" customHeight="1" x14ac:dyDescent="0.25">
      <c r="A10" s="455" t="s">
        <v>428</v>
      </c>
      <c r="B10" s="455" t="s">
        <v>429</v>
      </c>
      <c r="C10" s="153">
        <v>1</v>
      </c>
      <c r="D10" s="164" t="s">
        <v>430</v>
      </c>
      <c r="E10" s="165" t="s">
        <v>431</v>
      </c>
      <c r="F10" s="165" t="s">
        <v>432</v>
      </c>
      <c r="G10" s="165" t="s">
        <v>433</v>
      </c>
      <c r="H10" s="179" t="s">
        <v>434</v>
      </c>
      <c r="I10" s="165" t="s">
        <v>222</v>
      </c>
      <c r="J10" s="164" t="s">
        <v>1045</v>
      </c>
      <c r="K10" s="179">
        <v>0.12</v>
      </c>
      <c r="L10" s="179">
        <v>0.3</v>
      </c>
      <c r="M10" s="179">
        <v>0.3</v>
      </c>
      <c r="N10" s="179">
        <v>0.28000000000000003</v>
      </c>
      <c r="O10" s="236">
        <f t="shared" ref="O10:O20" si="0">SUM(K10:N10)</f>
        <v>1</v>
      </c>
      <c r="P10" s="461"/>
      <c r="Q10" s="179">
        <v>0.12</v>
      </c>
      <c r="R10" s="165"/>
      <c r="S10" s="165"/>
      <c r="T10" s="165"/>
      <c r="U10" s="165"/>
      <c r="V10" s="163" t="s">
        <v>1033</v>
      </c>
      <c r="W10" s="180"/>
      <c r="X10" s="180"/>
    </row>
    <row r="11" spans="1:24" ht="107.25" customHeight="1" x14ac:dyDescent="0.25">
      <c r="A11" s="455"/>
      <c r="B11" s="455"/>
      <c r="C11" s="153">
        <v>2</v>
      </c>
      <c r="D11" s="164" t="s">
        <v>435</v>
      </c>
      <c r="E11" s="165" t="s">
        <v>431</v>
      </c>
      <c r="F11" s="165" t="s">
        <v>436</v>
      </c>
      <c r="G11" s="165" t="s">
        <v>437</v>
      </c>
      <c r="H11" s="179" t="s">
        <v>434</v>
      </c>
      <c r="I11" s="165" t="s">
        <v>222</v>
      </c>
      <c r="J11" s="164" t="s">
        <v>1046</v>
      </c>
      <c r="K11" s="237">
        <v>0.28999999999999998</v>
      </c>
      <c r="L11" s="237">
        <v>0.435</v>
      </c>
      <c r="M11" s="237">
        <v>0.13500000000000001</v>
      </c>
      <c r="N11" s="237">
        <v>0.13500000000000001</v>
      </c>
      <c r="O11" s="236">
        <f t="shared" si="0"/>
        <v>0.995</v>
      </c>
      <c r="P11" s="461"/>
      <c r="Q11" s="179">
        <v>0.28999999999999998</v>
      </c>
      <c r="R11" s="165"/>
      <c r="S11" s="165"/>
      <c r="T11" s="165"/>
      <c r="U11" s="165"/>
      <c r="V11" s="226" t="s">
        <v>1034</v>
      </c>
      <c r="W11" s="180"/>
      <c r="X11" s="180"/>
    </row>
    <row r="12" spans="1:24" ht="51" x14ac:dyDescent="0.25">
      <c r="A12" s="455"/>
      <c r="B12" s="455"/>
      <c r="C12" s="153">
        <v>3</v>
      </c>
      <c r="D12" s="164" t="s">
        <v>438</v>
      </c>
      <c r="E12" s="165" t="s">
        <v>431</v>
      </c>
      <c r="F12" s="165" t="s">
        <v>439</v>
      </c>
      <c r="G12" s="165" t="s">
        <v>440</v>
      </c>
      <c r="H12" s="165" t="s">
        <v>441</v>
      </c>
      <c r="I12" s="165" t="s">
        <v>222</v>
      </c>
      <c r="J12" s="164" t="s">
        <v>1047</v>
      </c>
      <c r="K12" s="237">
        <v>0.3</v>
      </c>
      <c r="L12" s="237">
        <v>0.7</v>
      </c>
      <c r="M12" s="237">
        <v>0</v>
      </c>
      <c r="N12" s="237">
        <v>0</v>
      </c>
      <c r="O12" s="236">
        <f t="shared" si="0"/>
        <v>1</v>
      </c>
      <c r="P12" s="461"/>
      <c r="Q12" s="179">
        <v>0.3</v>
      </c>
      <c r="R12" s="165"/>
      <c r="S12" s="165"/>
      <c r="T12" s="165"/>
      <c r="U12" s="165"/>
      <c r="V12" s="163" t="s">
        <v>1035</v>
      </c>
      <c r="W12" s="180"/>
      <c r="X12" s="180"/>
    </row>
    <row r="13" spans="1:24" ht="229.9" customHeight="1" x14ac:dyDescent="0.25">
      <c r="A13" s="455"/>
      <c r="B13" s="153" t="s">
        <v>442</v>
      </c>
      <c r="C13" s="153">
        <v>1</v>
      </c>
      <c r="D13" s="164" t="s">
        <v>443</v>
      </c>
      <c r="E13" s="165" t="s">
        <v>431</v>
      </c>
      <c r="F13" s="165" t="s">
        <v>444</v>
      </c>
      <c r="G13" s="165" t="s">
        <v>445</v>
      </c>
      <c r="H13" s="165">
        <f>12+4</f>
        <v>16</v>
      </c>
      <c r="I13" s="165" t="s">
        <v>125</v>
      </c>
      <c r="J13" s="164" t="s">
        <v>1048</v>
      </c>
      <c r="K13" s="238">
        <f>3+1</f>
        <v>4</v>
      </c>
      <c r="L13" s="238">
        <f>3+1</f>
        <v>4</v>
      </c>
      <c r="M13" s="238">
        <f>3+1</f>
        <v>4</v>
      </c>
      <c r="N13" s="238">
        <f>3+1</f>
        <v>4</v>
      </c>
      <c r="O13" s="239">
        <f t="shared" si="0"/>
        <v>16</v>
      </c>
      <c r="P13" s="461"/>
      <c r="Q13" s="165">
        <v>5</v>
      </c>
      <c r="R13" s="165"/>
      <c r="S13" s="165"/>
      <c r="T13" s="165"/>
      <c r="U13" s="165"/>
      <c r="V13" s="163" t="s">
        <v>1036</v>
      </c>
      <c r="W13" s="180"/>
      <c r="X13" s="180"/>
    </row>
    <row r="14" spans="1:24" ht="54.75" customHeight="1" x14ac:dyDescent="0.25">
      <c r="A14" s="455"/>
      <c r="B14" s="455" t="s">
        <v>446</v>
      </c>
      <c r="C14" s="153">
        <v>1</v>
      </c>
      <c r="D14" s="164" t="s">
        <v>447</v>
      </c>
      <c r="E14" s="165" t="s">
        <v>431</v>
      </c>
      <c r="F14" s="165" t="s">
        <v>448</v>
      </c>
      <c r="G14" s="165" t="s">
        <v>449</v>
      </c>
      <c r="H14" s="165" t="s">
        <v>450</v>
      </c>
      <c r="I14" s="165" t="s">
        <v>222</v>
      </c>
      <c r="J14" s="176" t="s">
        <v>1049</v>
      </c>
      <c r="K14" s="165">
        <v>1</v>
      </c>
      <c r="L14" s="165">
        <v>0</v>
      </c>
      <c r="M14" s="165">
        <v>0</v>
      </c>
      <c r="N14" s="165">
        <v>0</v>
      </c>
      <c r="O14" s="239">
        <f t="shared" si="0"/>
        <v>1</v>
      </c>
      <c r="P14" s="461"/>
      <c r="Q14" s="165">
        <v>1</v>
      </c>
      <c r="R14" s="165"/>
      <c r="S14" s="165"/>
      <c r="T14" s="165"/>
      <c r="U14" s="165"/>
      <c r="V14" s="163" t="s">
        <v>1037</v>
      </c>
      <c r="W14" s="180"/>
      <c r="X14" s="180"/>
    </row>
    <row r="15" spans="1:24" ht="96.75" customHeight="1" x14ac:dyDescent="0.25">
      <c r="A15" s="455"/>
      <c r="B15" s="455"/>
      <c r="C15" s="153">
        <v>2</v>
      </c>
      <c r="D15" s="164" t="s">
        <v>451</v>
      </c>
      <c r="E15" s="165" t="s">
        <v>431</v>
      </c>
      <c r="F15" s="165" t="s">
        <v>452</v>
      </c>
      <c r="G15" s="165" t="s">
        <v>453</v>
      </c>
      <c r="H15" s="179" t="s">
        <v>434</v>
      </c>
      <c r="I15" s="165" t="s">
        <v>222</v>
      </c>
      <c r="J15" s="164" t="s">
        <v>1050</v>
      </c>
      <c r="K15" s="237">
        <v>0.3</v>
      </c>
      <c r="L15" s="237">
        <v>0.3</v>
      </c>
      <c r="M15" s="237">
        <v>0.3</v>
      </c>
      <c r="N15" s="237">
        <v>0.1</v>
      </c>
      <c r="O15" s="240">
        <f t="shared" si="0"/>
        <v>0.99999999999999989</v>
      </c>
      <c r="P15" s="461"/>
      <c r="Q15" s="179">
        <v>0.3</v>
      </c>
      <c r="R15" s="165"/>
      <c r="S15" s="165"/>
      <c r="T15" s="165"/>
      <c r="U15" s="165"/>
      <c r="V15" s="163" t="s">
        <v>1038</v>
      </c>
      <c r="W15" s="180"/>
      <c r="X15" s="180"/>
    </row>
    <row r="16" spans="1:24" ht="126" customHeight="1" x14ac:dyDescent="0.25">
      <c r="A16" s="455"/>
      <c r="B16" s="153" t="s">
        <v>454</v>
      </c>
      <c r="C16" s="153">
        <v>1</v>
      </c>
      <c r="D16" s="164" t="s">
        <v>455</v>
      </c>
      <c r="E16" s="165" t="s">
        <v>431</v>
      </c>
      <c r="F16" s="165" t="s">
        <v>456</v>
      </c>
      <c r="G16" s="165" t="s">
        <v>457</v>
      </c>
      <c r="H16" s="179" t="s">
        <v>458</v>
      </c>
      <c r="I16" s="165" t="s">
        <v>222</v>
      </c>
      <c r="J16" s="163" t="s">
        <v>1051</v>
      </c>
      <c r="K16" s="165">
        <v>2</v>
      </c>
      <c r="L16" s="165">
        <v>0</v>
      </c>
      <c r="M16" s="165">
        <v>0</v>
      </c>
      <c r="N16" s="165">
        <v>0</v>
      </c>
      <c r="O16" s="234">
        <f t="shared" si="0"/>
        <v>2</v>
      </c>
      <c r="P16" s="461"/>
      <c r="Q16" s="165">
        <v>2</v>
      </c>
      <c r="R16" s="165"/>
      <c r="S16" s="165"/>
      <c r="T16" s="165"/>
      <c r="U16" s="165"/>
      <c r="V16" s="163" t="s">
        <v>1039</v>
      </c>
      <c r="W16" s="180"/>
      <c r="X16" s="180"/>
    </row>
    <row r="17" spans="1:25" ht="54.75" customHeight="1" x14ac:dyDescent="0.25">
      <c r="A17" s="455"/>
      <c r="B17" s="455" t="s">
        <v>459</v>
      </c>
      <c r="C17" s="153">
        <v>1</v>
      </c>
      <c r="D17" s="164" t="s">
        <v>460</v>
      </c>
      <c r="E17" s="165" t="s">
        <v>431</v>
      </c>
      <c r="F17" s="165" t="s">
        <v>461</v>
      </c>
      <c r="G17" s="165" t="s">
        <v>462</v>
      </c>
      <c r="H17" s="179" t="s">
        <v>434</v>
      </c>
      <c r="I17" s="165" t="s">
        <v>222</v>
      </c>
      <c r="J17" s="164" t="s">
        <v>1047</v>
      </c>
      <c r="K17" s="237">
        <v>0.3</v>
      </c>
      <c r="L17" s="237">
        <v>0.5</v>
      </c>
      <c r="M17" s="237">
        <v>0.2</v>
      </c>
      <c r="N17" s="237">
        <v>0</v>
      </c>
      <c r="O17" s="236">
        <f t="shared" si="0"/>
        <v>1</v>
      </c>
      <c r="P17" s="461"/>
      <c r="Q17" s="179">
        <v>0.3</v>
      </c>
      <c r="R17" s="165"/>
      <c r="S17" s="165"/>
      <c r="T17" s="165"/>
      <c r="U17" s="165"/>
      <c r="V17" s="163" t="s">
        <v>1040</v>
      </c>
      <c r="W17" s="180"/>
      <c r="X17" s="180"/>
    </row>
    <row r="18" spans="1:25" ht="99" customHeight="1" x14ac:dyDescent="0.25">
      <c r="A18" s="455"/>
      <c r="B18" s="455"/>
      <c r="C18" s="153">
        <v>3</v>
      </c>
      <c r="D18" s="164" t="s">
        <v>463</v>
      </c>
      <c r="E18" s="165" t="s">
        <v>431</v>
      </c>
      <c r="F18" s="165" t="s">
        <v>464</v>
      </c>
      <c r="G18" s="165" t="s">
        <v>465</v>
      </c>
      <c r="H18" s="179" t="s">
        <v>466</v>
      </c>
      <c r="I18" s="165" t="s">
        <v>222</v>
      </c>
      <c r="J18" s="163" t="s">
        <v>1052</v>
      </c>
      <c r="K18" s="165">
        <v>2</v>
      </c>
      <c r="L18" s="165">
        <v>0</v>
      </c>
      <c r="M18" s="165">
        <v>0</v>
      </c>
      <c r="N18" s="165">
        <v>0</v>
      </c>
      <c r="O18" s="234">
        <f t="shared" si="0"/>
        <v>2</v>
      </c>
      <c r="P18" s="461"/>
      <c r="Q18" s="165">
        <v>1</v>
      </c>
      <c r="R18" s="165"/>
      <c r="S18" s="165"/>
      <c r="T18" s="165"/>
      <c r="U18" s="165"/>
      <c r="V18" s="163" t="s">
        <v>1041</v>
      </c>
      <c r="W18" s="241" t="s">
        <v>1053</v>
      </c>
      <c r="X18" s="241" t="s">
        <v>1054</v>
      </c>
    </row>
    <row r="19" spans="1:25" ht="70.150000000000006" customHeight="1" x14ac:dyDescent="0.25">
      <c r="A19" s="456"/>
      <c r="B19" s="153" t="s">
        <v>467</v>
      </c>
      <c r="C19" s="153">
        <v>1</v>
      </c>
      <c r="D19" s="176" t="s">
        <v>468</v>
      </c>
      <c r="E19" s="153" t="s">
        <v>431</v>
      </c>
      <c r="F19" s="153" t="s">
        <v>469</v>
      </c>
      <c r="G19" s="153" t="s">
        <v>470</v>
      </c>
      <c r="H19" s="143" t="s">
        <v>450</v>
      </c>
      <c r="I19" s="153" t="s">
        <v>222</v>
      </c>
      <c r="J19" s="176" t="s">
        <v>1055</v>
      </c>
      <c r="K19" s="153">
        <v>1</v>
      </c>
      <c r="L19" s="153">
        <v>0</v>
      </c>
      <c r="M19" s="153">
        <v>0</v>
      </c>
      <c r="N19" s="153">
        <v>0</v>
      </c>
      <c r="O19" s="242">
        <f t="shared" si="0"/>
        <v>1</v>
      </c>
      <c r="P19" s="243"/>
      <c r="Q19" s="153">
        <v>0</v>
      </c>
      <c r="R19" s="153"/>
      <c r="S19" s="153"/>
      <c r="T19" s="153"/>
      <c r="U19" s="153"/>
      <c r="V19" s="163" t="s">
        <v>1042</v>
      </c>
      <c r="W19" s="241" t="s">
        <v>1056</v>
      </c>
      <c r="X19" s="241" t="s">
        <v>1057</v>
      </c>
    </row>
    <row r="20" spans="1:25" ht="49.9" customHeight="1" x14ac:dyDescent="0.25">
      <c r="A20" s="456"/>
      <c r="B20" s="153" t="s">
        <v>471</v>
      </c>
      <c r="C20" s="153">
        <v>2</v>
      </c>
      <c r="D20" s="164" t="s">
        <v>472</v>
      </c>
      <c r="E20" s="165" t="s">
        <v>431</v>
      </c>
      <c r="F20" s="165" t="s">
        <v>473</v>
      </c>
      <c r="G20" s="165" t="s">
        <v>440</v>
      </c>
      <c r="H20" s="179" t="s">
        <v>474</v>
      </c>
      <c r="I20" s="165" t="s">
        <v>222</v>
      </c>
      <c r="J20" s="164" t="s">
        <v>1047</v>
      </c>
      <c r="K20" s="165">
        <v>0</v>
      </c>
      <c r="L20" s="165">
        <v>1</v>
      </c>
      <c r="M20" s="165">
        <v>1</v>
      </c>
      <c r="N20" s="165">
        <v>0</v>
      </c>
      <c r="O20" s="234">
        <f t="shared" si="0"/>
        <v>2</v>
      </c>
      <c r="P20" s="244"/>
      <c r="Q20" s="165">
        <v>0</v>
      </c>
      <c r="R20" s="153"/>
      <c r="S20" s="153"/>
      <c r="T20" s="153"/>
      <c r="U20" s="153"/>
      <c r="V20" s="163" t="s">
        <v>1043</v>
      </c>
      <c r="W20" s="180"/>
      <c r="X20" s="180"/>
    </row>
    <row r="21" spans="1:25" s="248" customFormat="1" ht="90" customHeight="1" x14ac:dyDescent="0.2">
      <c r="A21" s="396" t="s">
        <v>54</v>
      </c>
      <c r="B21" s="245" t="s">
        <v>1058</v>
      </c>
      <c r="C21" s="446" t="s">
        <v>55</v>
      </c>
      <c r="D21" s="447"/>
      <c r="E21" s="246" t="s">
        <v>56</v>
      </c>
      <c r="F21" s="247"/>
      <c r="G21" s="247"/>
      <c r="H21" s="247"/>
      <c r="I21" s="450" t="s">
        <v>57</v>
      </c>
      <c r="J21" s="452" t="s">
        <v>56</v>
      </c>
      <c r="K21" s="453"/>
      <c r="L21" s="453"/>
      <c r="M21" s="453"/>
      <c r="N21" s="453"/>
      <c r="O21" s="453"/>
      <c r="P21" s="439"/>
      <c r="Q21" s="439"/>
      <c r="R21" s="440"/>
      <c r="S21" s="397" t="s">
        <v>58</v>
      </c>
      <c r="T21" s="397"/>
      <c r="U21" s="397"/>
      <c r="V21" s="399" t="s">
        <v>59</v>
      </c>
      <c r="W21" s="399"/>
      <c r="X21" s="399"/>
      <c r="Y21" s="187"/>
    </row>
    <row r="22" spans="1:25" s="248" customFormat="1" ht="27" customHeight="1" x14ac:dyDescent="0.2">
      <c r="A22" s="394"/>
      <c r="B22" s="197" t="s">
        <v>60</v>
      </c>
      <c r="C22" s="446"/>
      <c r="D22" s="447"/>
      <c r="E22" s="198" t="s">
        <v>61</v>
      </c>
      <c r="F22" s="434" t="s">
        <v>1059</v>
      </c>
      <c r="G22" s="434"/>
      <c r="H22" s="435"/>
      <c r="I22" s="451"/>
      <c r="J22" s="433" t="s">
        <v>1060</v>
      </c>
      <c r="K22" s="434"/>
      <c r="L22" s="434"/>
      <c r="M22" s="434"/>
      <c r="N22" s="434"/>
      <c r="O22" s="434"/>
      <c r="P22" s="434"/>
      <c r="Q22" s="434"/>
      <c r="R22" s="435"/>
      <c r="S22" s="397"/>
      <c r="T22" s="397"/>
      <c r="U22" s="397"/>
      <c r="V22" s="399" t="s">
        <v>424</v>
      </c>
      <c r="W22" s="399"/>
      <c r="X22" s="399"/>
      <c r="Y22" s="187"/>
    </row>
    <row r="23" spans="1:25" s="248" customFormat="1" ht="27" customHeight="1" x14ac:dyDescent="0.2">
      <c r="A23" s="394"/>
      <c r="B23" s="197" t="s">
        <v>62</v>
      </c>
      <c r="C23" s="448"/>
      <c r="D23" s="449"/>
      <c r="E23" s="198" t="s">
        <v>63</v>
      </c>
      <c r="F23" s="434" t="s">
        <v>1061</v>
      </c>
      <c r="G23" s="434"/>
      <c r="H23" s="435"/>
      <c r="I23" s="451"/>
      <c r="J23" s="433" t="s">
        <v>1062</v>
      </c>
      <c r="K23" s="434"/>
      <c r="L23" s="434"/>
      <c r="M23" s="434"/>
      <c r="N23" s="434"/>
      <c r="O23" s="434"/>
      <c r="P23" s="434"/>
      <c r="Q23" s="434"/>
      <c r="R23" s="435"/>
      <c r="S23" s="397"/>
      <c r="T23" s="397"/>
      <c r="U23" s="397"/>
      <c r="V23" s="399" t="s">
        <v>64</v>
      </c>
      <c r="W23" s="399"/>
      <c r="X23" s="399"/>
      <c r="Y23" s="187"/>
    </row>
  </sheetData>
  <mergeCells count="38">
    <mergeCell ref="B6:X6"/>
    <mergeCell ref="A8:A9"/>
    <mergeCell ref="B8:B9"/>
    <mergeCell ref="C8:C9"/>
    <mergeCell ref="B17:B18"/>
    <mergeCell ref="B2:W2"/>
    <mergeCell ref="A1:A4"/>
    <mergeCell ref="B1:W1"/>
    <mergeCell ref="B3:W4"/>
    <mergeCell ref="A5:X5"/>
    <mergeCell ref="V8:V9"/>
    <mergeCell ref="W8:W9"/>
    <mergeCell ref="X8:X9"/>
    <mergeCell ref="A10:A20"/>
    <mergeCell ref="B10:B12"/>
    <mergeCell ref="B14:B15"/>
    <mergeCell ref="I8:I9"/>
    <mergeCell ref="J8:J9"/>
    <mergeCell ref="K8:O8"/>
    <mergeCell ref="P8:P18"/>
    <mergeCell ref="Q8:U8"/>
    <mergeCell ref="D8:D9"/>
    <mergeCell ref="E8:E9"/>
    <mergeCell ref="F8:F9"/>
    <mergeCell ref="G8:G9"/>
    <mergeCell ref="H8:H9"/>
    <mergeCell ref="A21:A23"/>
    <mergeCell ref="C21:D23"/>
    <mergeCell ref="I21:I23"/>
    <mergeCell ref="J21:R21"/>
    <mergeCell ref="S21:U23"/>
    <mergeCell ref="V21:X21"/>
    <mergeCell ref="F22:H22"/>
    <mergeCell ref="J22:R22"/>
    <mergeCell ref="V22:X22"/>
    <mergeCell ref="F23:H23"/>
    <mergeCell ref="J23:R23"/>
    <mergeCell ref="V23:X23"/>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3A09-3560-40EC-8C36-D1FFB5308B3A}">
  <dimension ref="A1:Y17"/>
  <sheetViews>
    <sheetView showGridLines="0" zoomScale="70" zoomScaleNormal="70" workbookViewId="0">
      <selection sqref="A1:XFD1048576"/>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9.140625" style="1" customWidth="1"/>
    <col min="7" max="7" width="28.5703125" style="1" customWidth="1"/>
    <col min="8" max="8" width="16.140625" style="1" customWidth="1"/>
    <col min="9" max="9" width="11.7109375" style="1" customWidth="1"/>
    <col min="10" max="10" width="18.8554687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25" width="60" style="1" customWidth="1"/>
    <col min="26" max="16384" width="10.28515625" style="1"/>
  </cols>
  <sheetData>
    <row r="1" spans="1:25"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5"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5"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5"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5"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5"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5" ht="15.95" customHeight="1" thickBot="1" x14ac:dyDescent="0.3">
      <c r="A7" s="9" t="s">
        <v>7</v>
      </c>
      <c r="B7" s="274" t="s">
        <v>790</v>
      </c>
      <c r="C7" s="275"/>
      <c r="D7" s="275"/>
      <c r="E7" s="275"/>
      <c r="F7" s="275"/>
      <c r="G7" s="275"/>
      <c r="H7" s="275"/>
      <c r="I7" s="275"/>
      <c r="J7" s="275"/>
      <c r="K7" s="275"/>
      <c r="L7" s="275"/>
      <c r="M7" s="275"/>
      <c r="N7" s="275"/>
      <c r="O7" s="275"/>
      <c r="P7" s="275"/>
      <c r="Q7" s="275"/>
      <c r="R7" s="275"/>
      <c r="S7" s="275"/>
      <c r="T7" s="275"/>
      <c r="U7" s="275"/>
      <c r="V7" s="275"/>
      <c r="W7" s="275"/>
      <c r="X7" s="276"/>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5" ht="42.75" x14ac:dyDescent="0.25">
      <c r="A10" s="277"/>
      <c r="B10" s="277"/>
      <c r="C10" s="277"/>
      <c r="D10" s="277"/>
      <c r="E10" s="277"/>
      <c r="F10" s="277"/>
      <c r="G10" s="277"/>
      <c r="H10" s="277"/>
      <c r="I10" s="277"/>
      <c r="J10" s="277"/>
      <c r="K10" s="11" t="s">
        <v>23</v>
      </c>
      <c r="L10" s="11" t="s">
        <v>24</v>
      </c>
      <c r="M10" s="11" t="s">
        <v>25</v>
      </c>
      <c r="N10" s="11" t="s">
        <v>26</v>
      </c>
      <c r="O10" s="11" t="s">
        <v>27</v>
      </c>
      <c r="P10" s="277"/>
      <c r="Q10" s="11" t="s">
        <v>28</v>
      </c>
      <c r="R10" s="11" t="s">
        <v>24</v>
      </c>
      <c r="S10" s="11" t="s">
        <v>25</v>
      </c>
      <c r="T10" s="11" t="s">
        <v>26</v>
      </c>
      <c r="U10" s="11" t="s">
        <v>27</v>
      </c>
      <c r="V10" s="277"/>
      <c r="W10" s="277"/>
      <c r="X10" s="277"/>
    </row>
    <row r="11" spans="1:25" ht="105" x14ac:dyDescent="0.25">
      <c r="A11" s="294" t="s">
        <v>29</v>
      </c>
      <c r="B11" s="294" t="s">
        <v>475</v>
      </c>
      <c r="C11" s="21">
        <v>1</v>
      </c>
      <c r="D11" s="21" t="s">
        <v>476</v>
      </c>
      <c r="E11" s="21" t="s">
        <v>477</v>
      </c>
      <c r="F11" s="21" t="s">
        <v>478</v>
      </c>
      <c r="G11" s="45" t="s">
        <v>479</v>
      </c>
      <c r="H11" s="67" t="s">
        <v>480</v>
      </c>
      <c r="I11" s="21" t="s">
        <v>125</v>
      </c>
      <c r="J11" s="21" t="s">
        <v>481</v>
      </c>
      <c r="K11" s="35">
        <v>0.8</v>
      </c>
      <c r="L11" s="35">
        <v>0.2</v>
      </c>
      <c r="M11" s="35">
        <v>0</v>
      </c>
      <c r="N11" s="35">
        <v>0</v>
      </c>
      <c r="O11" s="35">
        <f>+K11+L11+M11+N11</f>
        <v>1</v>
      </c>
      <c r="P11" s="277"/>
      <c r="Q11" s="49">
        <v>0.8</v>
      </c>
      <c r="R11" s="49"/>
      <c r="S11" s="49"/>
      <c r="T11" s="49"/>
      <c r="U11" s="49">
        <f>+Q11+R11+S11+T11</f>
        <v>0.8</v>
      </c>
      <c r="V11" s="66" t="s">
        <v>1063</v>
      </c>
      <c r="W11" s="22"/>
      <c r="X11" s="22"/>
      <c r="Y11" s="68"/>
    </row>
    <row r="12" spans="1:25" ht="180" x14ac:dyDescent="0.25">
      <c r="A12" s="295"/>
      <c r="B12" s="295"/>
      <c r="C12" s="21">
        <v>2</v>
      </c>
      <c r="D12" s="21" t="s">
        <v>482</v>
      </c>
      <c r="E12" s="21" t="s">
        <v>477</v>
      </c>
      <c r="F12" s="21" t="s">
        <v>483</v>
      </c>
      <c r="G12" s="45" t="s">
        <v>484</v>
      </c>
      <c r="H12" s="67" t="s">
        <v>480</v>
      </c>
      <c r="I12" s="21" t="s">
        <v>125</v>
      </c>
      <c r="J12" s="21" t="s">
        <v>485</v>
      </c>
      <c r="K12" s="35">
        <v>0.25</v>
      </c>
      <c r="L12" s="35">
        <v>0.25</v>
      </c>
      <c r="M12" s="35">
        <v>0.25</v>
      </c>
      <c r="N12" s="35">
        <v>0.25</v>
      </c>
      <c r="O12" s="35">
        <f>+K12+L12+M12+N12</f>
        <v>1</v>
      </c>
      <c r="P12" s="277"/>
      <c r="Q12" s="49">
        <v>0.25</v>
      </c>
      <c r="R12" s="49"/>
      <c r="S12" s="49"/>
      <c r="T12" s="49"/>
      <c r="U12" s="49">
        <f>+Q12+R12+S12+T12</f>
        <v>0.25</v>
      </c>
      <c r="V12" s="66" t="s">
        <v>1064</v>
      </c>
      <c r="W12" s="22"/>
      <c r="X12" s="22"/>
      <c r="Y12" s="68"/>
    </row>
    <row r="13" spans="1:25" ht="195" x14ac:dyDescent="0.25">
      <c r="A13" s="295"/>
      <c r="B13" s="295"/>
      <c r="C13" s="21">
        <v>3</v>
      </c>
      <c r="D13" s="21" t="s">
        <v>486</v>
      </c>
      <c r="E13" s="21" t="s">
        <v>477</v>
      </c>
      <c r="F13" s="21" t="s">
        <v>487</v>
      </c>
      <c r="G13" s="21" t="s">
        <v>488</v>
      </c>
      <c r="H13" s="67" t="s">
        <v>489</v>
      </c>
      <c r="I13" s="21" t="s">
        <v>125</v>
      </c>
      <c r="J13" s="21" t="s">
        <v>490</v>
      </c>
      <c r="K13" s="16">
        <v>0.15</v>
      </c>
      <c r="L13" s="16">
        <v>0.3</v>
      </c>
      <c r="M13" s="16">
        <v>0.3</v>
      </c>
      <c r="N13" s="16">
        <v>0.25</v>
      </c>
      <c r="O13" s="35">
        <f>+K13+L13+M13+N13</f>
        <v>1</v>
      </c>
      <c r="P13" s="277"/>
      <c r="Q13" s="49">
        <v>0.15</v>
      </c>
      <c r="R13" s="49"/>
      <c r="S13" s="49"/>
      <c r="T13" s="49"/>
      <c r="U13" s="49">
        <f>+Q13+R13+S13+T13</f>
        <v>0.15</v>
      </c>
      <c r="V13" s="66" t="s">
        <v>1065</v>
      </c>
      <c r="W13" s="22"/>
      <c r="X13" s="22"/>
      <c r="Y13" s="68"/>
    </row>
    <row r="14" spans="1:25" ht="180" x14ac:dyDescent="0.25">
      <c r="A14" s="296"/>
      <c r="B14" s="296"/>
      <c r="C14" s="21">
        <v>4</v>
      </c>
      <c r="D14" s="21" t="s">
        <v>491</v>
      </c>
      <c r="E14" s="21" t="s">
        <v>477</v>
      </c>
      <c r="F14" s="21" t="s">
        <v>492</v>
      </c>
      <c r="G14" s="21" t="s">
        <v>493</v>
      </c>
      <c r="H14" s="67" t="s">
        <v>494</v>
      </c>
      <c r="I14" s="21" t="s">
        <v>125</v>
      </c>
      <c r="J14" s="21" t="s">
        <v>495</v>
      </c>
      <c r="K14" s="16">
        <v>0.1</v>
      </c>
      <c r="L14" s="16">
        <v>0.15</v>
      </c>
      <c r="M14" s="16">
        <v>0.25</v>
      </c>
      <c r="N14" s="16">
        <v>0.5</v>
      </c>
      <c r="O14" s="16">
        <f>+K14+L14+M14+N14</f>
        <v>1</v>
      </c>
      <c r="P14" s="277"/>
      <c r="Q14" s="49">
        <v>0.1</v>
      </c>
      <c r="R14" s="49"/>
      <c r="S14" s="49"/>
      <c r="T14" s="49"/>
      <c r="U14" s="49">
        <f>+Q14+R14+S14+T14</f>
        <v>0.1</v>
      </c>
      <c r="V14" s="66" t="s">
        <v>1066</v>
      </c>
      <c r="W14" s="22"/>
      <c r="X14" s="22"/>
      <c r="Y14" s="68"/>
    </row>
    <row r="15" spans="1:25" s="3" customFormat="1" ht="28.5" x14ac:dyDescent="0.25">
      <c r="A15" s="277" t="s">
        <v>496</v>
      </c>
      <c r="B15" s="23" t="s">
        <v>422</v>
      </c>
      <c r="C15" s="288" t="s">
        <v>55</v>
      </c>
      <c r="D15" s="289"/>
      <c r="E15" s="24" t="s">
        <v>56</v>
      </c>
      <c r="F15" s="25"/>
      <c r="G15" s="25"/>
      <c r="H15" s="25"/>
      <c r="I15" s="297" t="s">
        <v>57</v>
      </c>
      <c r="J15" s="278" t="s">
        <v>56</v>
      </c>
      <c r="K15" s="279"/>
      <c r="L15" s="279"/>
      <c r="M15" s="279"/>
      <c r="N15" s="279"/>
      <c r="O15" s="279"/>
      <c r="P15" s="279"/>
      <c r="Q15" s="279"/>
      <c r="R15" s="280"/>
      <c r="S15" s="281" t="s">
        <v>58</v>
      </c>
      <c r="T15" s="281"/>
      <c r="U15" s="281"/>
      <c r="V15" s="282" t="s">
        <v>59</v>
      </c>
      <c r="W15" s="282"/>
      <c r="X15" s="282"/>
      <c r="Y15" s="1"/>
    </row>
    <row r="16" spans="1:25" s="3" customFormat="1" ht="28.5" x14ac:dyDescent="0.25">
      <c r="A16" s="277"/>
      <c r="B16" s="23" t="s">
        <v>60</v>
      </c>
      <c r="C16" s="290"/>
      <c r="D16" s="291"/>
      <c r="E16" s="24" t="s">
        <v>61</v>
      </c>
      <c r="F16" s="400" t="s">
        <v>497</v>
      </c>
      <c r="G16" s="400"/>
      <c r="H16" s="481"/>
      <c r="I16" s="297"/>
      <c r="J16" s="284" t="s">
        <v>498</v>
      </c>
      <c r="K16" s="285"/>
      <c r="L16" s="285"/>
      <c r="M16" s="285"/>
      <c r="N16" s="285"/>
      <c r="O16" s="285"/>
      <c r="P16" s="285"/>
      <c r="Q16" s="285"/>
      <c r="R16" s="286"/>
      <c r="S16" s="281"/>
      <c r="T16" s="281"/>
      <c r="U16" s="281"/>
      <c r="V16" s="282" t="s">
        <v>499</v>
      </c>
      <c r="W16" s="282"/>
      <c r="X16" s="282"/>
      <c r="Y16" s="1"/>
    </row>
    <row r="17" spans="1:25" s="3" customFormat="1" x14ac:dyDescent="0.25">
      <c r="A17" s="277"/>
      <c r="B17" s="23" t="s">
        <v>62</v>
      </c>
      <c r="C17" s="292"/>
      <c r="D17" s="293"/>
      <c r="E17" s="24" t="s">
        <v>63</v>
      </c>
      <c r="F17" s="400" t="s">
        <v>500</v>
      </c>
      <c r="G17" s="400"/>
      <c r="H17" s="481"/>
      <c r="I17" s="297"/>
      <c r="J17" s="284" t="s">
        <v>501</v>
      </c>
      <c r="K17" s="285"/>
      <c r="L17" s="285"/>
      <c r="M17" s="285"/>
      <c r="N17" s="285"/>
      <c r="O17" s="285"/>
      <c r="P17" s="285"/>
      <c r="Q17" s="285"/>
      <c r="R17" s="286"/>
      <c r="S17" s="281"/>
      <c r="T17" s="281"/>
      <c r="U17" s="281"/>
      <c r="V17" s="282" t="s">
        <v>64</v>
      </c>
      <c r="W17" s="282"/>
      <c r="X17" s="282"/>
      <c r="Y17" s="1"/>
    </row>
  </sheetData>
  <mergeCells count="37">
    <mergeCell ref="J15:R15"/>
    <mergeCell ref="S15:U17"/>
    <mergeCell ref="V15:X15"/>
    <mergeCell ref="F16:H16"/>
    <mergeCell ref="J9:J10"/>
    <mergeCell ref="K9:O9"/>
    <mergeCell ref="P9:P14"/>
    <mergeCell ref="Q9:U9"/>
    <mergeCell ref="V9:V10"/>
    <mergeCell ref="W9:W10"/>
    <mergeCell ref="J16:R16"/>
    <mergeCell ref="V16:X16"/>
    <mergeCell ref="F17:H17"/>
    <mergeCell ref="J17:R17"/>
    <mergeCell ref="V17:X17"/>
    <mergeCell ref="A11:A14"/>
    <mergeCell ref="B11:B14"/>
    <mergeCell ref="A15:A17"/>
    <mergeCell ref="C15:D17"/>
    <mergeCell ref="I15:I17"/>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6673-014B-4A92-90E2-BD95571BCB0F}">
  <dimension ref="A1:Y20"/>
  <sheetViews>
    <sheetView showGridLines="0" zoomScale="70" zoomScaleNormal="70" workbookViewId="0">
      <selection sqref="A1:XFD1048576"/>
    </sheetView>
  </sheetViews>
  <sheetFormatPr baseColWidth="10" defaultColWidth="10.28515625" defaultRowHeight="15" x14ac:dyDescent="0.25"/>
  <cols>
    <col min="1" max="1" width="17.85546875" style="1" customWidth="1"/>
    <col min="2" max="2" width="17.140625" style="1" customWidth="1"/>
    <col min="3" max="3" width="5.42578125" style="1" customWidth="1"/>
    <col min="4" max="4" width="25.85546875" style="1" customWidth="1"/>
    <col min="5" max="5" width="20.28515625" style="1" customWidth="1"/>
    <col min="6" max="6" width="18.140625" style="1" customWidth="1"/>
    <col min="7" max="7" width="28.5703125" style="1" customWidth="1"/>
    <col min="8" max="8" width="16.140625" style="1" customWidth="1"/>
    <col min="9" max="9" width="13.5703125" style="1" customWidth="1"/>
    <col min="10" max="10" width="18.85546875" style="1" customWidth="1"/>
    <col min="11" max="14" width="7.5703125" style="1" customWidth="1"/>
    <col min="15" max="15" width="9.7109375" style="1" customWidth="1"/>
    <col min="16" max="16" width="1.42578125" style="4" customWidth="1"/>
    <col min="17" max="20" width="7.7109375" style="1" customWidth="1"/>
    <col min="21" max="21" width="9.7109375" style="1" customWidth="1"/>
    <col min="22" max="22" width="34.140625" style="1" customWidth="1"/>
    <col min="23" max="24" width="25.5703125" style="1" customWidth="1"/>
    <col min="25" max="25" width="57.140625" style="1" customWidth="1"/>
    <col min="26" max="16384" width="10.28515625" style="1"/>
  </cols>
  <sheetData>
    <row r="1" spans="1:25"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5"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5"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5"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5"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5"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5" ht="15.95" customHeight="1" thickBot="1" x14ac:dyDescent="0.3">
      <c r="A7" s="9" t="s">
        <v>7</v>
      </c>
      <c r="B7" s="274" t="s">
        <v>791</v>
      </c>
      <c r="C7" s="275"/>
      <c r="D7" s="275"/>
      <c r="E7" s="275"/>
      <c r="F7" s="275"/>
      <c r="G7" s="275"/>
      <c r="H7" s="275"/>
      <c r="I7" s="275"/>
      <c r="J7" s="275"/>
      <c r="K7" s="275"/>
      <c r="L7" s="275"/>
      <c r="M7" s="275"/>
      <c r="N7" s="275"/>
      <c r="O7" s="275"/>
      <c r="P7" s="275"/>
      <c r="Q7" s="275"/>
      <c r="R7" s="275"/>
      <c r="S7" s="275"/>
      <c r="T7" s="275"/>
      <c r="U7" s="275"/>
      <c r="V7" s="275"/>
      <c r="W7" s="275"/>
      <c r="X7" s="276"/>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5" ht="28.5" x14ac:dyDescent="0.25">
      <c r="A10" s="277"/>
      <c r="B10" s="277"/>
      <c r="C10" s="277"/>
      <c r="D10" s="277"/>
      <c r="E10" s="277"/>
      <c r="F10" s="277"/>
      <c r="G10" s="277"/>
      <c r="H10" s="277"/>
      <c r="I10" s="277"/>
      <c r="J10" s="277"/>
      <c r="K10" s="11" t="s">
        <v>23</v>
      </c>
      <c r="L10" s="11" t="s">
        <v>24</v>
      </c>
      <c r="M10" s="11" t="s">
        <v>25</v>
      </c>
      <c r="N10" s="11" t="s">
        <v>26</v>
      </c>
      <c r="O10" s="11" t="s">
        <v>27</v>
      </c>
      <c r="P10" s="277"/>
      <c r="Q10" s="11" t="s">
        <v>28</v>
      </c>
      <c r="R10" s="11" t="s">
        <v>24</v>
      </c>
      <c r="S10" s="11" t="s">
        <v>25</v>
      </c>
      <c r="T10" s="11" t="s">
        <v>26</v>
      </c>
      <c r="U10" s="11" t="s">
        <v>27</v>
      </c>
      <c r="V10" s="277"/>
      <c r="W10" s="277"/>
      <c r="X10" s="277"/>
    </row>
    <row r="11" spans="1:25" ht="108.75" customHeight="1" x14ac:dyDescent="0.25">
      <c r="A11" s="294" t="s">
        <v>29</v>
      </c>
      <c r="B11" s="294" t="s">
        <v>475</v>
      </c>
      <c r="C11" s="21">
        <v>1</v>
      </c>
      <c r="D11" s="21" t="s">
        <v>502</v>
      </c>
      <c r="E11" s="21" t="s">
        <v>477</v>
      </c>
      <c r="F11" s="21" t="s">
        <v>503</v>
      </c>
      <c r="G11" s="45" t="s">
        <v>479</v>
      </c>
      <c r="H11" s="67" t="s">
        <v>480</v>
      </c>
      <c r="I11" s="21" t="s">
        <v>125</v>
      </c>
      <c r="J11" s="21" t="s">
        <v>481</v>
      </c>
      <c r="K11" s="35">
        <v>0.8</v>
      </c>
      <c r="L11" s="35">
        <v>0.2</v>
      </c>
      <c r="M11" s="35"/>
      <c r="N11" s="35"/>
      <c r="O11" s="35">
        <v>1</v>
      </c>
      <c r="P11" s="277"/>
      <c r="Q11" s="49">
        <v>0.8</v>
      </c>
      <c r="R11" s="127"/>
      <c r="S11" s="127"/>
      <c r="T11" s="127"/>
      <c r="U11" s="49">
        <f>+Q11+R11+S11+T11</f>
        <v>0.8</v>
      </c>
      <c r="V11" s="174" t="s">
        <v>923</v>
      </c>
      <c r="W11" s="22"/>
      <c r="X11" s="22"/>
      <c r="Y11" s="68"/>
    </row>
    <row r="12" spans="1:25" ht="126.75" customHeight="1" x14ac:dyDescent="0.25">
      <c r="A12" s="295"/>
      <c r="B12" s="295"/>
      <c r="C12" s="21">
        <v>2</v>
      </c>
      <c r="D12" s="21" t="s">
        <v>504</v>
      </c>
      <c r="E12" s="21" t="s">
        <v>477</v>
      </c>
      <c r="F12" s="21" t="s">
        <v>505</v>
      </c>
      <c r="G12" s="45" t="s">
        <v>506</v>
      </c>
      <c r="H12" s="67" t="s">
        <v>480</v>
      </c>
      <c r="I12" s="21" t="s">
        <v>246</v>
      </c>
      <c r="J12" s="21" t="s">
        <v>507</v>
      </c>
      <c r="K12" s="35">
        <v>0.1</v>
      </c>
      <c r="L12" s="35">
        <v>0.35</v>
      </c>
      <c r="M12" s="35">
        <v>0.35</v>
      </c>
      <c r="N12" s="35">
        <v>0.2</v>
      </c>
      <c r="O12" s="35">
        <f t="shared" ref="O12:O17" si="0">+K12+L12+M12+N12</f>
        <v>1</v>
      </c>
      <c r="P12" s="277"/>
      <c r="Q12" s="49">
        <v>0.1</v>
      </c>
      <c r="R12" s="127"/>
      <c r="S12" s="127"/>
      <c r="T12" s="127"/>
      <c r="U12" s="49">
        <f>+Q12+R12+S12+T12</f>
        <v>0.1</v>
      </c>
      <c r="V12" s="174" t="s">
        <v>924</v>
      </c>
      <c r="W12" s="22"/>
      <c r="X12" s="22"/>
      <c r="Y12" s="68"/>
    </row>
    <row r="13" spans="1:25" ht="136.5" customHeight="1" x14ac:dyDescent="0.25">
      <c r="A13" s="295"/>
      <c r="B13" s="295"/>
      <c r="C13" s="21">
        <v>3</v>
      </c>
      <c r="D13" s="21" t="s">
        <v>508</v>
      </c>
      <c r="E13" s="21" t="s">
        <v>477</v>
      </c>
      <c r="F13" s="21" t="s">
        <v>779</v>
      </c>
      <c r="G13" s="45" t="s">
        <v>509</v>
      </c>
      <c r="H13" s="67" t="s">
        <v>480</v>
      </c>
      <c r="I13" s="21" t="s">
        <v>125</v>
      </c>
      <c r="J13" s="21" t="s">
        <v>780</v>
      </c>
      <c r="K13" s="35">
        <v>0.25</v>
      </c>
      <c r="L13" s="35">
        <v>0.25</v>
      </c>
      <c r="M13" s="35">
        <v>0.25</v>
      </c>
      <c r="N13" s="35">
        <v>0.25</v>
      </c>
      <c r="O13" s="35">
        <f t="shared" si="0"/>
        <v>1</v>
      </c>
      <c r="P13" s="277"/>
      <c r="Q13" s="49">
        <v>0.25</v>
      </c>
      <c r="R13" s="127"/>
      <c r="S13" s="127"/>
      <c r="T13" s="127"/>
      <c r="U13" s="49">
        <f t="shared" ref="U13:U17" si="1">+Q13+R13+S13+T13</f>
        <v>0.25</v>
      </c>
      <c r="V13" s="174" t="s">
        <v>925</v>
      </c>
      <c r="W13" s="22"/>
      <c r="X13" s="22"/>
      <c r="Y13" s="68"/>
    </row>
    <row r="14" spans="1:25" ht="136.5" customHeight="1" x14ac:dyDescent="0.25">
      <c r="A14" s="295"/>
      <c r="B14" s="295"/>
      <c r="C14" s="21">
        <v>4</v>
      </c>
      <c r="D14" s="21" t="s">
        <v>510</v>
      </c>
      <c r="E14" s="21" t="s">
        <v>477</v>
      </c>
      <c r="F14" s="21" t="s">
        <v>781</v>
      </c>
      <c r="G14" s="45" t="s">
        <v>511</v>
      </c>
      <c r="H14" s="67" t="s">
        <v>480</v>
      </c>
      <c r="I14" s="21" t="s">
        <v>125</v>
      </c>
      <c r="J14" s="21" t="s">
        <v>512</v>
      </c>
      <c r="K14" s="35">
        <v>0.25</v>
      </c>
      <c r="L14" s="35">
        <v>0.25</v>
      </c>
      <c r="M14" s="35">
        <v>0.25</v>
      </c>
      <c r="N14" s="35">
        <v>0.25</v>
      </c>
      <c r="O14" s="35">
        <f t="shared" si="0"/>
        <v>1</v>
      </c>
      <c r="P14" s="277"/>
      <c r="Q14" s="49">
        <v>0.1</v>
      </c>
      <c r="R14" s="127"/>
      <c r="S14" s="127"/>
      <c r="T14" s="127"/>
      <c r="U14" s="49">
        <f t="shared" si="1"/>
        <v>0.1</v>
      </c>
      <c r="V14" s="174" t="s">
        <v>926</v>
      </c>
      <c r="W14" s="22"/>
      <c r="X14" s="22"/>
      <c r="Y14" s="68"/>
    </row>
    <row r="15" spans="1:25" ht="136.5" customHeight="1" x14ac:dyDescent="0.25">
      <c r="A15" s="295"/>
      <c r="B15" s="295"/>
      <c r="C15" s="21">
        <v>5</v>
      </c>
      <c r="D15" s="21" t="s">
        <v>513</v>
      </c>
      <c r="E15" s="21" t="s">
        <v>477</v>
      </c>
      <c r="F15" s="21" t="s">
        <v>514</v>
      </c>
      <c r="G15" s="21" t="s">
        <v>515</v>
      </c>
      <c r="H15" s="67" t="s">
        <v>480</v>
      </c>
      <c r="I15" s="21" t="s">
        <v>125</v>
      </c>
      <c r="J15" s="21" t="s">
        <v>516</v>
      </c>
      <c r="K15" s="16">
        <v>0.1</v>
      </c>
      <c r="L15" s="16">
        <v>0.2</v>
      </c>
      <c r="M15" s="16">
        <v>0.45</v>
      </c>
      <c r="N15" s="16">
        <v>0.25</v>
      </c>
      <c r="O15" s="35">
        <f t="shared" si="0"/>
        <v>1</v>
      </c>
      <c r="P15" s="277"/>
      <c r="Q15" s="49">
        <v>0.1</v>
      </c>
      <c r="R15" s="127"/>
      <c r="S15" s="127"/>
      <c r="T15" s="127"/>
      <c r="U15" s="49">
        <f t="shared" si="1"/>
        <v>0.1</v>
      </c>
      <c r="V15" s="174" t="s">
        <v>927</v>
      </c>
      <c r="W15" s="22"/>
      <c r="X15" s="22"/>
      <c r="Y15" s="68"/>
    </row>
    <row r="16" spans="1:25" ht="175.5" customHeight="1" x14ac:dyDescent="0.25">
      <c r="A16" s="295"/>
      <c r="B16" s="295"/>
      <c r="C16" s="21">
        <v>6</v>
      </c>
      <c r="D16" s="21" t="s">
        <v>517</v>
      </c>
      <c r="E16" s="21" t="s">
        <v>477</v>
      </c>
      <c r="F16" s="21" t="s">
        <v>518</v>
      </c>
      <c r="G16" s="21" t="s">
        <v>519</v>
      </c>
      <c r="H16" s="67" t="s">
        <v>480</v>
      </c>
      <c r="I16" s="21" t="s">
        <v>125</v>
      </c>
      <c r="J16" s="21" t="s">
        <v>520</v>
      </c>
      <c r="K16" s="16">
        <v>0.25</v>
      </c>
      <c r="L16" s="16">
        <v>0.25</v>
      </c>
      <c r="M16" s="16">
        <v>0.25</v>
      </c>
      <c r="N16" s="16">
        <v>0.25</v>
      </c>
      <c r="O16" s="35">
        <f t="shared" si="0"/>
        <v>1</v>
      </c>
      <c r="P16" s="277"/>
      <c r="Q16" s="49">
        <v>0.25</v>
      </c>
      <c r="R16" s="127"/>
      <c r="S16" s="127"/>
      <c r="T16" s="127"/>
      <c r="U16" s="49">
        <f t="shared" si="1"/>
        <v>0.25</v>
      </c>
      <c r="V16" s="174" t="s">
        <v>928</v>
      </c>
      <c r="W16" s="22"/>
      <c r="X16" s="22"/>
      <c r="Y16" s="68"/>
    </row>
    <row r="17" spans="1:25" ht="175.5" customHeight="1" x14ac:dyDescent="0.25">
      <c r="A17" s="296"/>
      <c r="B17" s="296"/>
      <c r="C17" s="21">
        <v>7</v>
      </c>
      <c r="D17" s="21" t="s">
        <v>521</v>
      </c>
      <c r="E17" s="21" t="s">
        <v>477</v>
      </c>
      <c r="F17" s="21" t="s">
        <v>522</v>
      </c>
      <c r="G17" s="21" t="s">
        <v>519</v>
      </c>
      <c r="H17" s="67" t="s">
        <v>480</v>
      </c>
      <c r="I17" s="21" t="s">
        <v>125</v>
      </c>
      <c r="J17" s="21" t="s">
        <v>523</v>
      </c>
      <c r="K17" s="16">
        <v>0.25</v>
      </c>
      <c r="L17" s="16">
        <v>0.25</v>
      </c>
      <c r="M17" s="16">
        <v>0.25</v>
      </c>
      <c r="N17" s="16">
        <v>0.25</v>
      </c>
      <c r="O17" s="16">
        <f t="shared" si="0"/>
        <v>1</v>
      </c>
      <c r="P17" s="277"/>
      <c r="Q17" s="49">
        <v>0.25</v>
      </c>
      <c r="R17" s="127"/>
      <c r="S17" s="127"/>
      <c r="T17" s="127"/>
      <c r="U17" s="49">
        <f t="shared" si="1"/>
        <v>0.25</v>
      </c>
      <c r="V17" s="174" t="s">
        <v>929</v>
      </c>
      <c r="W17" s="22"/>
      <c r="X17" s="22"/>
      <c r="Y17" s="68"/>
    </row>
    <row r="18" spans="1:25" s="3" customFormat="1" ht="28.5" x14ac:dyDescent="0.25">
      <c r="A18" s="277" t="s">
        <v>524</v>
      </c>
      <c r="B18" s="23" t="s">
        <v>422</v>
      </c>
      <c r="C18" s="288" t="s">
        <v>55</v>
      </c>
      <c r="D18" s="289"/>
      <c r="E18" s="24" t="s">
        <v>56</v>
      </c>
      <c r="F18" s="25"/>
      <c r="G18" s="25"/>
      <c r="H18" s="25"/>
      <c r="I18" s="297" t="s">
        <v>57</v>
      </c>
      <c r="J18" s="278" t="s">
        <v>56</v>
      </c>
      <c r="K18" s="279"/>
      <c r="L18" s="279"/>
      <c r="M18" s="279"/>
      <c r="N18" s="279"/>
      <c r="O18" s="279"/>
      <c r="P18" s="279"/>
      <c r="Q18" s="279"/>
      <c r="R18" s="280"/>
      <c r="S18" s="281" t="s">
        <v>58</v>
      </c>
      <c r="T18" s="281"/>
      <c r="U18" s="281"/>
      <c r="V18" s="282" t="s">
        <v>59</v>
      </c>
      <c r="W18" s="282"/>
      <c r="X18" s="282"/>
      <c r="Y18" s="1"/>
    </row>
    <row r="19" spans="1:25" s="3" customFormat="1" ht="28.5" x14ac:dyDescent="0.25">
      <c r="A19" s="277"/>
      <c r="B19" s="23" t="s">
        <v>60</v>
      </c>
      <c r="C19" s="290"/>
      <c r="D19" s="291"/>
      <c r="E19" s="24" t="s">
        <v>61</v>
      </c>
      <c r="F19" s="400" t="s">
        <v>497</v>
      </c>
      <c r="G19" s="400"/>
      <c r="H19" s="481"/>
      <c r="I19" s="297"/>
      <c r="J19" s="284" t="s">
        <v>498</v>
      </c>
      <c r="K19" s="285"/>
      <c r="L19" s="285"/>
      <c r="M19" s="285"/>
      <c r="N19" s="285"/>
      <c r="O19" s="285"/>
      <c r="P19" s="285"/>
      <c r="Q19" s="285"/>
      <c r="R19" s="286"/>
      <c r="S19" s="281"/>
      <c r="T19" s="281"/>
      <c r="U19" s="281"/>
      <c r="V19" s="282" t="s">
        <v>499</v>
      </c>
      <c r="W19" s="282"/>
      <c r="X19" s="282"/>
      <c r="Y19" s="1"/>
    </row>
    <row r="20" spans="1:25" s="3" customFormat="1" ht="28.5" x14ac:dyDescent="0.25">
      <c r="A20" s="277"/>
      <c r="B20" s="23" t="s">
        <v>62</v>
      </c>
      <c r="C20" s="292"/>
      <c r="D20" s="293"/>
      <c r="E20" s="24" t="s">
        <v>63</v>
      </c>
      <c r="F20" s="400" t="s">
        <v>500</v>
      </c>
      <c r="G20" s="400"/>
      <c r="H20" s="481"/>
      <c r="I20" s="297"/>
      <c r="J20" s="284" t="s">
        <v>501</v>
      </c>
      <c r="K20" s="285"/>
      <c r="L20" s="285"/>
      <c r="M20" s="285"/>
      <c r="N20" s="285"/>
      <c r="O20" s="285"/>
      <c r="P20" s="285"/>
      <c r="Q20" s="285"/>
      <c r="R20" s="286"/>
      <c r="S20" s="281"/>
      <c r="T20" s="281"/>
      <c r="U20" s="281"/>
      <c r="V20" s="282" t="s">
        <v>64</v>
      </c>
      <c r="W20" s="282"/>
      <c r="X20" s="282"/>
      <c r="Y20" s="1"/>
    </row>
  </sheetData>
  <mergeCells count="37">
    <mergeCell ref="J18:R18"/>
    <mergeCell ref="S18:U20"/>
    <mergeCell ref="V18:X18"/>
    <mergeCell ref="F19:H19"/>
    <mergeCell ref="J9:J10"/>
    <mergeCell ref="K9:O9"/>
    <mergeCell ref="P9:P17"/>
    <mergeCell ref="Q9:U9"/>
    <mergeCell ref="V9:V10"/>
    <mergeCell ref="W9:W10"/>
    <mergeCell ref="J19:R19"/>
    <mergeCell ref="V19:X19"/>
    <mergeCell ref="F20:H20"/>
    <mergeCell ref="J20:R20"/>
    <mergeCell ref="V20:X20"/>
    <mergeCell ref="A11:A17"/>
    <mergeCell ref="B11:B17"/>
    <mergeCell ref="A18:A20"/>
    <mergeCell ref="C18:D20"/>
    <mergeCell ref="I18:I20"/>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EDF5-DFA7-45A9-9E30-A832C4510149}">
  <dimension ref="A1:X18"/>
  <sheetViews>
    <sheetView showGridLines="0" topLeftCell="D1" zoomScale="70" zoomScaleNormal="70" workbookViewId="0">
      <selection activeCell="D1" sqref="A1:XFD1048576"/>
    </sheetView>
  </sheetViews>
  <sheetFormatPr baseColWidth="10" defaultColWidth="10.28515625" defaultRowHeight="15.75" x14ac:dyDescent="0.25"/>
  <cols>
    <col min="1" max="1" width="17.85546875" style="53" customWidth="1"/>
    <col min="2" max="2" width="18.85546875" style="53" customWidth="1"/>
    <col min="3" max="3" width="5.42578125" style="53" customWidth="1"/>
    <col min="4" max="4" width="25.85546875" style="53" customWidth="1"/>
    <col min="5" max="5" width="24.5703125" style="53" bestFit="1" customWidth="1"/>
    <col min="6" max="6" width="17.28515625" style="53" customWidth="1"/>
    <col min="7" max="7" width="28.5703125" style="80" customWidth="1"/>
    <col min="8" max="8" width="16.140625" style="80" customWidth="1"/>
    <col min="9" max="9" width="11.7109375" style="80" customWidth="1"/>
    <col min="10" max="10" width="18.85546875" style="53" customWidth="1"/>
    <col min="11" max="14" width="5.85546875" style="53" customWidth="1"/>
    <col min="15" max="15" width="7.7109375" style="53" customWidth="1"/>
    <col min="16" max="16" width="1.42578125" style="60" customWidth="1"/>
    <col min="17" max="20" width="6.140625" style="53" customWidth="1"/>
    <col min="21" max="21" width="7.85546875" style="53" customWidth="1"/>
    <col min="22" max="22" width="34.140625" style="53" customWidth="1"/>
    <col min="23" max="24" width="25.5703125" style="53" customWidth="1"/>
    <col min="25" max="16384" width="10.28515625" style="53"/>
  </cols>
  <sheetData>
    <row r="1" spans="1:24" ht="38.25" customHeight="1" thickBot="1" x14ac:dyDescent="0.3">
      <c r="A1" s="359"/>
      <c r="B1" s="359"/>
      <c r="C1" s="359"/>
      <c r="D1" s="359"/>
      <c r="E1" s="359"/>
      <c r="F1" s="359"/>
      <c r="G1" s="359"/>
      <c r="H1" s="359"/>
      <c r="I1" s="359"/>
      <c r="J1" s="359"/>
      <c r="K1" s="359"/>
      <c r="L1" s="359"/>
      <c r="M1" s="359"/>
      <c r="N1" s="359"/>
      <c r="O1" s="359"/>
      <c r="P1" s="359"/>
      <c r="Q1" s="359"/>
      <c r="R1" s="359"/>
      <c r="S1" s="359"/>
      <c r="T1" s="359"/>
      <c r="U1" s="359"/>
      <c r="V1" s="359"/>
    </row>
    <row r="2" spans="1:24" x14ac:dyDescent="0.25">
      <c r="A2" s="360"/>
      <c r="B2" s="363" t="s">
        <v>0</v>
      </c>
      <c r="C2" s="363"/>
      <c r="D2" s="363"/>
      <c r="E2" s="363"/>
      <c r="F2" s="363"/>
      <c r="G2" s="363"/>
      <c r="H2" s="363"/>
      <c r="I2" s="363"/>
      <c r="J2" s="363"/>
      <c r="K2" s="363"/>
      <c r="L2" s="363"/>
      <c r="M2" s="363"/>
      <c r="N2" s="363"/>
      <c r="O2" s="363"/>
      <c r="P2" s="363"/>
      <c r="Q2" s="363"/>
      <c r="R2" s="363"/>
      <c r="S2" s="363"/>
      <c r="T2" s="363"/>
      <c r="U2" s="363"/>
      <c r="V2" s="363"/>
      <c r="W2" s="364"/>
      <c r="X2" s="54" t="s">
        <v>1</v>
      </c>
    </row>
    <row r="3" spans="1:24" x14ac:dyDescent="0.25">
      <c r="A3" s="361"/>
      <c r="B3" s="365" t="s">
        <v>2</v>
      </c>
      <c r="C3" s="365"/>
      <c r="D3" s="365"/>
      <c r="E3" s="365"/>
      <c r="F3" s="365"/>
      <c r="G3" s="365"/>
      <c r="H3" s="365"/>
      <c r="I3" s="365"/>
      <c r="J3" s="365"/>
      <c r="K3" s="365"/>
      <c r="L3" s="365"/>
      <c r="M3" s="365"/>
      <c r="N3" s="365"/>
      <c r="O3" s="365"/>
      <c r="P3" s="365"/>
      <c r="Q3" s="365"/>
      <c r="R3" s="365"/>
      <c r="S3" s="365"/>
      <c r="T3" s="365"/>
      <c r="U3" s="365"/>
      <c r="V3" s="365"/>
      <c r="W3" s="366"/>
      <c r="X3" s="55" t="s">
        <v>3</v>
      </c>
    </row>
    <row r="4" spans="1:24" ht="31.5" x14ac:dyDescent="0.25">
      <c r="A4" s="361"/>
      <c r="B4" s="367" t="s">
        <v>4</v>
      </c>
      <c r="C4" s="367"/>
      <c r="D4" s="367"/>
      <c r="E4" s="367"/>
      <c r="F4" s="367"/>
      <c r="G4" s="367"/>
      <c r="H4" s="367"/>
      <c r="I4" s="367"/>
      <c r="J4" s="367"/>
      <c r="K4" s="367"/>
      <c r="L4" s="367"/>
      <c r="M4" s="367"/>
      <c r="N4" s="367"/>
      <c r="O4" s="367"/>
      <c r="P4" s="367"/>
      <c r="Q4" s="367"/>
      <c r="R4" s="367"/>
      <c r="S4" s="367"/>
      <c r="T4" s="367"/>
      <c r="U4" s="367"/>
      <c r="V4" s="367"/>
      <c r="W4" s="368"/>
      <c r="X4" s="56" t="s">
        <v>5</v>
      </c>
    </row>
    <row r="5" spans="1:24" ht="15.75" customHeight="1" thickBot="1" x14ac:dyDescent="0.3">
      <c r="A5" s="362"/>
      <c r="B5" s="369"/>
      <c r="C5" s="369"/>
      <c r="D5" s="369"/>
      <c r="E5" s="369"/>
      <c r="F5" s="369"/>
      <c r="G5" s="369"/>
      <c r="H5" s="369"/>
      <c r="I5" s="369"/>
      <c r="J5" s="369"/>
      <c r="K5" s="369"/>
      <c r="L5" s="369"/>
      <c r="M5" s="369"/>
      <c r="N5" s="369"/>
      <c r="O5" s="369"/>
      <c r="P5" s="369"/>
      <c r="Q5" s="369"/>
      <c r="R5" s="369"/>
      <c r="S5" s="369"/>
      <c r="T5" s="369"/>
      <c r="U5" s="369"/>
      <c r="V5" s="369"/>
      <c r="W5" s="370"/>
      <c r="X5" s="57" t="s">
        <v>6</v>
      </c>
    </row>
    <row r="6" spans="1:24" ht="6.75" customHeight="1" thickBot="1" x14ac:dyDescent="0.3">
      <c r="A6" s="356"/>
      <c r="B6" s="357"/>
      <c r="C6" s="357"/>
      <c r="D6" s="357"/>
      <c r="E6" s="357"/>
      <c r="F6" s="357"/>
      <c r="G6" s="357"/>
      <c r="H6" s="357"/>
      <c r="I6" s="357"/>
      <c r="J6" s="357"/>
      <c r="K6" s="357"/>
      <c r="L6" s="357"/>
      <c r="M6" s="357"/>
      <c r="N6" s="357"/>
      <c r="O6" s="357"/>
      <c r="P6" s="357"/>
      <c r="Q6" s="357"/>
      <c r="R6" s="357"/>
      <c r="S6" s="357"/>
      <c r="T6" s="357"/>
      <c r="U6" s="357"/>
      <c r="V6" s="357"/>
      <c r="W6" s="357"/>
      <c r="X6" s="358"/>
    </row>
    <row r="7" spans="1:24" ht="15.95" customHeight="1" thickBot="1" x14ac:dyDescent="0.3">
      <c r="A7" s="69" t="s">
        <v>7</v>
      </c>
      <c r="B7" s="371" t="s">
        <v>788</v>
      </c>
      <c r="C7" s="372"/>
      <c r="D7" s="372"/>
      <c r="E7" s="372"/>
      <c r="F7" s="372"/>
      <c r="G7" s="372"/>
      <c r="H7" s="372"/>
      <c r="I7" s="372"/>
      <c r="J7" s="372"/>
      <c r="K7" s="372"/>
      <c r="L7" s="372"/>
      <c r="M7" s="372"/>
      <c r="N7" s="372"/>
      <c r="O7" s="372"/>
      <c r="P7" s="372"/>
      <c r="Q7" s="372"/>
      <c r="R7" s="372"/>
      <c r="S7" s="372"/>
      <c r="T7" s="372"/>
      <c r="U7" s="372"/>
      <c r="V7" s="372"/>
      <c r="W7" s="372"/>
      <c r="X7" s="373"/>
    </row>
    <row r="8" spans="1:24" x14ac:dyDescent="0.25">
      <c r="A8" s="58"/>
      <c r="B8" s="58"/>
      <c r="C8" s="58"/>
      <c r="D8" s="58"/>
      <c r="E8" s="58"/>
      <c r="F8" s="58"/>
      <c r="G8" s="78"/>
      <c r="H8" s="58"/>
      <c r="I8" s="58"/>
      <c r="J8" s="58"/>
      <c r="K8" s="58"/>
      <c r="L8" s="58"/>
      <c r="M8" s="58"/>
      <c r="N8" s="58"/>
      <c r="O8" s="58"/>
      <c r="P8" s="58"/>
      <c r="Q8" s="58"/>
      <c r="R8" s="58"/>
      <c r="S8" s="58"/>
      <c r="T8" s="58"/>
      <c r="U8" s="58"/>
      <c r="V8" s="58"/>
    </row>
    <row r="9" spans="1:24" x14ac:dyDescent="0.25">
      <c r="A9" s="374" t="s">
        <v>8</v>
      </c>
      <c r="B9" s="374" t="s">
        <v>9</v>
      </c>
      <c r="C9" s="374" t="s">
        <v>10</v>
      </c>
      <c r="D9" s="374" t="s">
        <v>11</v>
      </c>
      <c r="E9" s="374" t="s">
        <v>12</v>
      </c>
      <c r="F9" s="374" t="s">
        <v>13</v>
      </c>
      <c r="G9" s="374" t="s">
        <v>14</v>
      </c>
      <c r="H9" s="374" t="s">
        <v>15</v>
      </c>
      <c r="I9" s="374" t="s">
        <v>16</v>
      </c>
      <c r="J9" s="374" t="s">
        <v>17</v>
      </c>
      <c r="K9" s="390" t="s">
        <v>18</v>
      </c>
      <c r="L9" s="390"/>
      <c r="M9" s="390"/>
      <c r="N9" s="390"/>
      <c r="O9" s="390"/>
      <c r="P9" s="374"/>
      <c r="Q9" s="374" t="s">
        <v>19</v>
      </c>
      <c r="R9" s="374"/>
      <c r="S9" s="374"/>
      <c r="T9" s="374"/>
      <c r="U9" s="374"/>
      <c r="V9" s="374" t="s">
        <v>20</v>
      </c>
      <c r="W9" s="374" t="s">
        <v>21</v>
      </c>
      <c r="X9" s="374" t="s">
        <v>22</v>
      </c>
    </row>
    <row r="10" spans="1:24" ht="39" customHeight="1" x14ac:dyDescent="0.25">
      <c r="A10" s="374"/>
      <c r="B10" s="374"/>
      <c r="C10" s="374"/>
      <c r="D10" s="374"/>
      <c r="E10" s="374"/>
      <c r="F10" s="374"/>
      <c r="G10" s="374"/>
      <c r="H10" s="374"/>
      <c r="I10" s="374"/>
      <c r="J10" s="374"/>
      <c r="K10" s="70" t="s">
        <v>23</v>
      </c>
      <c r="L10" s="70" t="s">
        <v>24</v>
      </c>
      <c r="M10" s="70" t="s">
        <v>25</v>
      </c>
      <c r="N10" s="70" t="s">
        <v>26</v>
      </c>
      <c r="O10" s="70" t="s">
        <v>27</v>
      </c>
      <c r="P10" s="374"/>
      <c r="Q10" s="70" t="s">
        <v>28</v>
      </c>
      <c r="R10" s="70" t="s">
        <v>24</v>
      </c>
      <c r="S10" s="70" t="s">
        <v>25</v>
      </c>
      <c r="T10" s="70" t="s">
        <v>26</v>
      </c>
      <c r="U10" s="70" t="s">
        <v>27</v>
      </c>
      <c r="V10" s="374"/>
      <c r="W10" s="374"/>
      <c r="X10" s="374"/>
    </row>
    <row r="11" spans="1:24" ht="110.25" x14ac:dyDescent="0.25">
      <c r="A11" s="441" t="s">
        <v>29</v>
      </c>
      <c r="B11" s="441" t="s">
        <v>475</v>
      </c>
      <c r="C11" s="105">
        <v>1</v>
      </c>
      <c r="D11" s="105" t="s">
        <v>476</v>
      </c>
      <c r="E11" s="105" t="s">
        <v>477</v>
      </c>
      <c r="F11" s="105" t="s">
        <v>503</v>
      </c>
      <c r="G11" s="105" t="s">
        <v>525</v>
      </c>
      <c r="H11" s="72">
        <v>1</v>
      </c>
      <c r="I11" s="105" t="s">
        <v>125</v>
      </c>
      <c r="J11" s="105" t="s">
        <v>481</v>
      </c>
      <c r="K11" s="72">
        <v>0.8</v>
      </c>
      <c r="L11" s="72">
        <v>0.2</v>
      </c>
      <c r="M11" s="72">
        <v>0</v>
      </c>
      <c r="N11" s="72">
        <v>0</v>
      </c>
      <c r="O11" s="72">
        <f>+K11+L11+M11+N11</f>
        <v>1</v>
      </c>
      <c r="P11" s="374"/>
      <c r="Q11" s="171">
        <v>0.8</v>
      </c>
      <c r="R11" s="171"/>
      <c r="S11" s="171"/>
      <c r="T11" s="171"/>
      <c r="U11" s="171">
        <f>+Q11+R11+S11+T11</f>
        <v>0.8</v>
      </c>
      <c r="V11" s="172" t="s">
        <v>918</v>
      </c>
      <c r="W11" s="73"/>
      <c r="X11" s="73"/>
    </row>
    <row r="12" spans="1:24" ht="203.25" customHeight="1" x14ac:dyDescent="0.25">
      <c r="A12" s="442"/>
      <c r="B12" s="442"/>
      <c r="C12" s="105">
        <v>2</v>
      </c>
      <c r="D12" s="105" t="s">
        <v>526</v>
      </c>
      <c r="E12" s="105" t="s">
        <v>477</v>
      </c>
      <c r="F12" s="105" t="s">
        <v>527</v>
      </c>
      <c r="G12" s="105" t="s">
        <v>528</v>
      </c>
      <c r="H12" s="72">
        <v>1</v>
      </c>
      <c r="I12" s="105" t="s">
        <v>125</v>
      </c>
      <c r="J12" s="105" t="s">
        <v>529</v>
      </c>
      <c r="K12" s="72">
        <v>0.25</v>
      </c>
      <c r="L12" s="72">
        <v>0.25</v>
      </c>
      <c r="M12" s="72">
        <v>0.25</v>
      </c>
      <c r="N12" s="72">
        <v>0.25</v>
      </c>
      <c r="O12" s="72">
        <f>+K12+L12+M12+N12</f>
        <v>1</v>
      </c>
      <c r="P12" s="374"/>
      <c r="Q12" s="171">
        <v>0.25</v>
      </c>
      <c r="R12" s="129"/>
      <c r="S12" s="129"/>
      <c r="T12" s="129"/>
      <c r="U12" s="171">
        <f>+Q12+R12+S12+T12</f>
        <v>0.25</v>
      </c>
      <c r="V12" s="173" t="s">
        <v>919</v>
      </c>
      <c r="W12" s="73"/>
      <c r="X12" s="73"/>
    </row>
    <row r="13" spans="1:24" ht="127.5" customHeight="1" x14ac:dyDescent="0.25">
      <c r="A13" s="442"/>
      <c r="B13" s="442"/>
      <c r="C13" s="105">
        <v>3</v>
      </c>
      <c r="D13" s="105" t="s">
        <v>530</v>
      </c>
      <c r="E13" s="105" t="s">
        <v>477</v>
      </c>
      <c r="F13" s="105" t="s">
        <v>782</v>
      </c>
      <c r="G13" s="105" t="s">
        <v>531</v>
      </c>
      <c r="H13" s="72">
        <v>1</v>
      </c>
      <c r="I13" s="105" t="s">
        <v>125</v>
      </c>
      <c r="J13" s="105" t="s">
        <v>532</v>
      </c>
      <c r="K13" s="59">
        <v>0.75</v>
      </c>
      <c r="L13" s="59">
        <v>0</v>
      </c>
      <c r="M13" s="59">
        <v>0.25</v>
      </c>
      <c r="N13" s="59">
        <v>0</v>
      </c>
      <c r="O13" s="72">
        <f>+K13+L13+M13+N13</f>
        <v>1</v>
      </c>
      <c r="P13" s="374"/>
      <c r="Q13" s="72">
        <v>0.75</v>
      </c>
      <c r="R13" s="129"/>
      <c r="S13" s="129"/>
      <c r="T13" s="129"/>
      <c r="U13" s="72">
        <v>0.75</v>
      </c>
      <c r="V13" s="173" t="s">
        <v>920</v>
      </c>
      <c r="W13" s="73"/>
      <c r="X13" s="73"/>
    </row>
    <row r="14" spans="1:24" ht="157.5" customHeight="1" x14ac:dyDescent="0.25">
      <c r="A14" s="442"/>
      <c r="B14" s="442"/>
      <c r="C14" s="105">
        <v>4</v>
      </c>
      <c r="D14" s="105" t="s">
        <v>533</v>
      </c>
      <c r="E14" s="105" t="s">
        <v>477</v>
      </c>
      <c r="F14" s="105" t="s">
        <v>534</v>
      </c>
      <c r="G14" s="105" t="s">
        <v>535</v>
      </c>
      <c r="H14" s="72">
        <v>1</v>
      </c>
      <c r="I14" s="105" t="s">
        <v>125</v>
      </c>
      <c r="J14" s="105" t="s">
        <v>536</v>
      </c>
      <c r="K14" s="59">
        <v>0.25</v>
      </c>
      <c r="L14" s="59">
        <v>0.25</v>
      </c>
      <c r="M14" s="59">
        <v>0.25</v>
      </c>
      <c r="N14" s="59">
        <v>0.25</v>
      </c>
      <c r="O14" s="72">
        <f>+K14+L14+M14+N14</f>
        <v>1</v>
      </c>
      <c r="P14" s="374"/>
      <c r="Q14" s="72">
        <v>0.25</v>
      </c>
      <c r="R14" s="129"/>
      <c r="S14" s="129"/>
      <c r="T14" s="129"/>
      <c r="U14" s="72">
        <v>0.25</v>
      </c>
      <c r="V14" s="173" t="s">
        <v>921</v>
      </c>
      <c r="W14" s="73"/>
      <c r="X14" s="73"/>
    </row>
    <row r="15" spans="1:24" ht="157.5" customHeight="1" x14ac:dyDescent="0.25">
      <c r="A15" s="442"/>
      <c r="B15" s="442"/>
      <c r="C15" s="105">
        <v>5</v>
      </c>
      <c r="D15" s="105" t="s">
        <v>537</v>
      </c>
      <c r="E15" s="105" t="s">
        <v>477</v>
      </c>
      <c r="F15" s="105" t="s">
        <v>538</v>
      </c>
      <c r="G15" s="105" t="s">
        <v>539</v>
      </c>
      <c r="H15" s="72">
        <v>1</v>
      </c>
      <c r="I15" s="105" t="s">
        <v>125</v>
      </c>
      <c r="J15" s="105" t="s">
        <v>540</v>
      </c>
      <c r="K15" s="59">
        <v>0.25</v>
      </c>
      <c r="L15" s="59">
        <v>0.25</v>
      </c>
      <c r="M15" s="59">
        <v>0.25</v>
      </c>
      <c r="N15" s="59">
        <v>0.25</v>
      </c>
      <c r="O15" s="72">
        <f>+K15+L15+M15+N15</f>
        <v>1</v>
      </c>
      <c r="P15" s="374"/>
      <c r="Q15" s="72">
        <v>0.25</v>
      </c>
      <c r="R15" s="129"/>
      <c r="S15" s="129"/>
      <c r="T15" s="129"/>
      <c r="U15" s="72">
        <v>0.25</v>
      </c>
      <c r="V15" s="173" t="s">
        <v>922</v>
      </c>
      <c r="W15" s="73"/>
      <c r="X15" s="73"/>
    </row>
    <row r="16" spans="1:24" s="77" customFormat="1" ht="31.5" x14ac:dyDescent="0.25">
      <c r="A16" s="374" t="s">
        <v>496</v>
      </c>
      <c r="B16" s="74" t="s">
        <v>422</v>
      </c>
      <c r="C16" s="376" t="s">
        <v>55</v>
      </c>
      <c r="D16" s="377"/>
      <c r="E16" s="75" t="s">
        <v>56</v>
      </c>
      <c r="F16" s="76"/>
      <c r="G16" s="79"/>
      <c r="H16" s="76"/>
      <c r="I16" s="382" t="s">
        <v>57</v>
      </c>
      <c r="J16" s="383" t="s">
        <v>56</v>
      </c>
      <c r="K16" s="384"/>
      <c r="L16" s="384"/>
      <c r="M16" s="384"/>
      <c r="N16" s="384"/>
      <c r="O16" s="384"/>
      <c r="P16" s="384"/>
      <c r="Q16" s="384"/>
      <c r="R16" s="385"/>
      <c r="S16" s="386" t="s">
        <v>58</v>
      </c>
      <c r="T16" s="386"/>
      <c r="U16" s="386"/>
      <c r="V16" s="387" t="s">
        <v>59</v>
      </c>
      <c r="W16" s="387"/>
      <c r="X16" s="387"/>
    </row>
    <row r="17" spans="1:24" s="77" customFormat="1" ht="31.5" x14ac:dyDescent="0.25">
      <c r="A17" s="374"/>
      <c r="B17" s="74" t="s">
        <v>60</v>
      </c>
      <c r="C17" s="378"/>
      <c r="D17" s="379"/>
      <c r="E17" s="75" t="s">
        <v>61</v>
      </c>
      <c r="F17" s="482" t="s">
        <v>497</v>
      </c>
      <c r="G17" s="482"/>
      <c r="H17" s="483"/>
      <c r="I17" s="382"/>
      <c r="J17" s="391" t="s">
        <v>498</v>
      </c>
      <c r="K17" s="392"/>
      <c r="L17" s="392"/>
      <c r="M17" s="392"/>
      <c r="N17" s="392"/>
      <c r="O17" s="392"/>
      <c r="P17" s="392"/>
      <c r="Q17" s="392"/>
      <c r="R17" s="393"/>
      <c r="S17" s="386"/>
      <c r="T17" s="386"/>
      <c r="U17" s="386"/>
      <c r="V17" s="387" t="s">
        <v>499</v>
      </c>
      <c r="W17" s="387"/>
      <c r="X17" s="387"/>
    </row>
    <row r="18" spans="1:24" s="77" customFormat="1" x14ac:dyDescent="0.25">
      <c r="A18" s="374"/>
      <c r="B18" s="74" t="s">
        <v>62</v>
      </c>
      <c r="C18" s="380"/>
      <c r="D18" s="381"/>
      <c r="E18" s="75" t="s">
        <v>63</v>
      </c>
      <c r="F18" s="482" t="s">
        <v>500</v>
      </c>
      <c r="G18" s="482"/>
      <c r="H18" s="483"/>
      <c r="I18" s="382"/>
      <c r="J18" s="391" t="s">
        <v>501</v>
      </c>
      <c r="K18" s="392"/>
      <c r="L18" s="392"/>
      <c r="M18" s="392"/>
      <c r="N18" s="392"/>
      <c r="O18" s="392"/>
      <c r="P18" s="392"/>
      <c r="Q18" s="392"/>
      <c r="R18" s="393"/>
      <c r="S18" s="386"/>
      <c r="T18" s="386"/>
      <c r="U18" s="386"/>
      <c r="V18" s="387" t="s">
        <v>64</v>
      </c>
      <c r="W18" s="387"/>
      <c r="X18" s="387"/>
    </row>
  </sheetData>
  <mergeCells count="37">
    <mergeCell ref="J16:R16"/>
    <mergeCell ref="S16:U18"/>
    <mergeCell ref="V16:X16"/>
    <mergeCell ref="F17:H17"/>
    <mergeCell ref="J9:J10"/>
    <mergeCell ref="K9:O9"/>
    <mergeCell ref="P9:P15"/>
    <mergeCell ref="Q9:U9"/>
    <mergeCell ref="V9:V10"/>
    <mergeCell ref="W9:W10"/>
    <mergeCell ref="J17:R17"/>
    <mergeCell ref="V17:X17"/>
    <mergeCell ref="F18:H18"/>
    <mergeCell ref="J18:R18"/>
    <mergeCell ref="V18:X18"/>
    <mergeCell ref="A11:A15"/>
    <mergeCell ref="B11:B15"/>
    <mergeCell ref="A16:A18"/>
    <mergeCell ref="C16:D18"/>
    <mergeCell ref="I16:I18"/>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A3DA-25CF-400C-A0BE-A01433CE129F}">
  <dimension ref="A1:Y21"/>
  <sheetViews>
    <sheetView showGridLines="0" zoomScale="70" zoomScaleNormal="70" workbookViewId="0">
      <selection activeCell="E11" sqref="E11:E12"/>
    </sheetView>
  </sheetViews>
  <sheetFormatPr baseColWidth="10"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21.7109375" style="1" bestFit="1" customWidth="1"/>
    <col min="7" max="7" width="28.5703125" style="1" customWidth="1"/>
    <col min="8" max="8" width="16" style="1" customWidth="1"/>
    <col min="9" max="9" width="12.28515625" style="1" customWidth="1"/>
    <col min="10" max="10" width="27.710937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25" width="51.42578125" style="1" customWidth="1"/>
    <col min="26" max="256" width="11.42578125" style="1"/>
    <col min="257" max="257" width="17.7109375" style="1" customWidth="1"/>
    <col min="258" max="258" width="18.85546875" style="1" customWidth="1"/>
    <col min="259" max="259" width="5.42578125" style="1" customWidth="1"/>
    <col min="260" max="260" width="25.85546875" style="1" customWidth="1"/>
    <col min="261" max="261" width="15.5703125" style="1" customWidth="1"/>
    <col min="262" max="262" width="21.7109375" style="1" bestFit="1" customWidth="1"/>
    <col min="263" max="263" width="28.5703125" style="1" customWidth="1"/>
    <col min="264" max="264" width="16" style="1" customWidth="1"/>
    <col min="265" max="265" width="12.28515625" style="1" customWidth="1"/>
    <col min="266" max="266" width="27.7109375" style="1" customWidth="1"/>
    <col min="267" max="270" width="5.7109375" style="1" customWidth="1"/>
    <col min="271" max="271" width="7.7109375" style="1" customWidth="1"/>
    <col min="272" max="272" width="1.42578125" style="1" customWidth="1"/>
    <col min="273" max="276" width="6.140625" style="1" customWidth="1"/>
    <col min="277" max="277" width="7.85546875" style="1" customWidth="1"/>
    <col min="278" max="278" width="34" style="1" customWidth="1"/>
    <col min="279" max="280" width="25.42578125" style="1" customWidth="1"/>
    <col min="281" max="281" width="51.42578125" style="1" customWidth="1"/>
    <col min="282" max="512" width="11.42578125" style="1"/>
    <col min="513" max="513" width="17.7109375" style="1" customWidth="1"/>
    <col min="514" max="514" width="18.85546875" style="1" customWidth="1"/>
    <col min="515" max="515" width="5.42578125" style="1" customWidth="1"/>
    <col min="516" max="516" width="25.85546875" style="1" customWidth="1"/>
    <col min="517" max="517" width="15.5703125" style="1" customWidth="1"/>
    <col min="518" max="518" width="21.7109375" style="1" bestFit="1" customWidth="1"/>
    <col min="519" max="519" width="28.5703125" style="1" customWidth="1"/>
    <col min="520" max="520" width="16" style="1" customWidth="1"/>
    <col min="521" max="521" width="12.28515625" style="1" customWidth="1"/>
    <col min="522" max="522" width="27.7109375" style="1" customWidth="1"/>
    <col min="523" max="526" width="5.7109375" style="1" customWidth="1"/>
    <col min="527" max="527" width="7.7109375" style="1" customWidth="1"/>
    <col min="528" max="528" width="1.42578125" style="1" customWidth="1"/>
    <col min="529" max="532" width="6.140625" style="1" customWidth="1"/>
    <col min="533" max="533" width="7.85546875" style="1" customWidth="1"/>
    <col min="534" max="534" width="34" style="1" customWidth="1"/>
    <col min="535" max="536" width="25.42578125" style="1" customWidth="1"/>
    <col min="537" max="537" width="51.42578125" style="1" customWidth="1"/>
    <col min="538" max="768" width="11.42578125" style="1"/>
    <col min="769" max="769" width="17.7109375" style="1" customWidth="1"/>
    <col min="770" max="770" width="18.85546875" style="1" customWidth="1"/>
    <col min="771" max="771" width="5.42578125" style="1" customWidth="1"/>
    <col min="772" max="772" width="25.85546875" style="1" customWidth="1"/>
    <col min="773" max="773" width="15.5703125" style="1" customWidth="1"/>
    <col min="774" max="774" width="21.7109375" style="1" bestFit="1" customWidth="1"/>
    <col min="775" max="775" width="28.5703125" style="1" customWidth="1"/>
    <col min="776" max="776" width="16" style="1" customWidth="1"/>
    <col min="777" max="777" width="12.28515625" style="1" customWidth="1"/>
    <col min="778" max="778" width="27.7109375" style="1" customWidth="1"/>
    <col min="779" max="782" width="5.7109375" style="1" customWidth="1"/>
    <col min="783" max="783" width="7.7109375" style="1" customWidth="1"/>
    <col min="784" max="784" width="1.42578125" style="1" customWidth="1"/>
    <col min="785" max="788" width="6.140625" style="1" customWidth="1"/>
    <col min="789" max="789" width="7.85546875" style="1" customWidth="1"/>
    <col min="790" max="790" width="34" style="1" customWidth="1"/>
    <col min="791" max="792" width="25.42578125" style="1" customWidth="1"/>
    <col min="793" max="793" width="51.42578125" style="1" customWidth="1"/>
    <col min="794" max="1024" width="11.42578125" style="1"/>
    <col min="1025" max="1025" width="17.7109375" style="1" customWidth="1"/>
    <col min="1026" max="1026" width="18.85546875" style="1" customWidth="1"/>
    <col min="1027" max="1027" width="5.42578125" style="1" customWidth="1"/>
    <col min="1028" max="1028" width="25.85546875" style="1" customWidth="1"/>
    <col min="1029" max="1029" width="15.5703125" style="1" customWidth="1"/>
    <col min="1030" max="1030" width="21.7109375" style="1" bestFit="1" customWidth="1"/>
    <col min="1031" max="1031" width="28.5703125" style="1" customWidth="1"/>
    <col min="1032" max="1032" width="16" style="1" customWidth="1"/>
    <col min="1033" max="1033" width="12.28515625" style="1" customWidth="1"/>
    <col min="1034" max="1034" width="27.7109375" style="1" customWidth="1"/>
    <col min="1035" max="1038" width="5.7109375" style="1" customWidth="1"/>
    <col min="1039" max="1039" width="7.7109375" style="1" customWidth="1"/>
    <col min="1040" max="1040" width="1.42578125" style="1" customWidth="1"/>
    <col min="1041" max="1044" width="6.140625" style="1" customWidth="1"/>
    <col min="1045" max="1045" width="7.85546875" style="1" customWidth="1"/>
    <col min="1046" max="1046" width="34" style="1" customWidth="1"/>
    <col min="1047" max="1048" width="25.42578125" style="1" customWidth="1"/>
    <col min="1049" max="1049" width="51.42578125" style="1" customWidth="1"/>
    <col min="1050" max="1280" width="11.42578125" style="1"/>
    <col min="1281" max="1281" width="17.7109375" style="1" customWidth="1"/>
    <col min="1282" max="1282" width="18.85546875" style="1" customWidth="1"/>
    <col min="1283" max="1283" width="5.42578125" style="1" customWidth="1"/>
    <col min="1284" max="1284" width="25.85546875" style="1" customWidth="1"/>
    <col min="1285" max="1285" width="15.5703125" style="1" customWidth="1"/>
    <col min="1286" max="1286" width="21.7109375" style="1" bestFit="1" customWidth="1"/>
    <col min="1287" max="1287" width="28.5703125" style="1" customWidth="1"/>
    <col min="1288" max="1288" width="16" style="1" customWidth="1"/>
    <col min="1289" max="1289" width="12.28515625" style="1" customWidth="1"/>
    <col min="1290" max="1290" width="27.7109375" style="1" customWidth="1"/>
    <col min="1291" max="1294" width="5.7109375" style="1" customWidth="1"/>
    <col min="1295" max="1295" width="7.7109375" style="1" customWidth="1"/>
    <col min="1296" max="1296" width="1.42578125" style="1" customWidth="1"/>
    <col min="1297" max="1300" width="6.140625" style="1" customWidth="1"/>
    <col min="1301" max="1301" width="7.85546875" style="1" customWidth="1"/>
    <col min="1302" max="1302" width="34" style="1" customWidth="1"/>
    <col min="1303" max="1304" width="25.42578125" style="1" customWidth="1"/>
    <col min="1305" max="1305" width="51.42578125" style="1" customWidth="1"/>
    <col min="1306" max="1536" width="11.42578125" style="1"/>
    <col min="1537" max="1537" width="17.7109375" style="1" customWidth="1"/>
    <col min="1538" max="1538" width="18.85546875" style="1" customWidth="1"/>
    <col min="1539" max="1539" width="5.42578125" style="1" customWidth="1"/>
    <col min="1540" max="1540" width="25.85546875" style="1" customWidth="1"/>
    <col min="1541" max="1541" width="15.5703125" style="1" customWidth="1"/>
    <col min="1542" max="1542" width="21.7109375" style="1" bestFit="1" customWidth="1"/>
    <col min="1543" max="1543" width="28.5703125" style="1" customWidth="1"/>
    <col min="1544" max="1544" width="16" style="1" customWidth="1"/>
    <col min="1545" max="1545" width="12.28515625" style="1" customWidth="1"/>
    <col min="1546" max="1546" width="27.7109375" style="1" customWidth="1"/>
    <col min="1547" max="1550" width="5.7109375" style="1" customWidth="1"/>
    <col min="1551" max="1551" width="7.7109375" style="1" customWidth="1"/>
    <col min="1552" max="1552" width="1.42578125" style="1" customWidth="1"/>
    <col min="1553" max="1556" width="6.140625" style="1" customWidth="1"/>
    <col min="1557" max="1557" width="7.85546875" style="1" customWidth="1"/>
    <col min="1558" max="1558" width="34" style="1" customWidth="1"/>
    <col min="1559" max="1560" width="25.42578125" style="1" customWidth="1"/>
    <col min="1561" max="1561" width="51.42578125" style="1" customWidth="1"/>
    <col min="1562" max="1792" width="11.42578125" style="1"/>
    <col min="1793" max="1793" width="17.7109375" style="1" customWidth="1"/>
    <col min="1794" max="1794" width="18.85546875" style="1" customWidth="1"/>
    <col min="1795" max="1795" width="5.42578125" style="1" customWidth="1"/>
    <col min="1796" max="1796" width="25.85546875" style="1" customWidth="1"/>
    <col min="1797" max="1797" width="15.5703125" style="1" customWidth="1"/>
    <col min="1798" max="1798" width="21.7109375" style="1" bestFit="1" customWidth="1"/>
    <col min="1799" max="1799" width="28.5703125" style="1" customWidth="1"/>
    <col min="1800" max="1800" width="16" style="1" customWidth="1"/>
    <col min="1801" max="1801" width="12.28515625" style="1" customWidth="1"/>
    <col min="1802" max="1802" width="27.7109375" style="1" customWidth="1"/>
    <col min="1803" max="1806" width="5.7109375" style="1" customWidth="1"/>
    <col min="1807" max="1807" width="7.7109375" style="1" customWidth="1"/>
    <col min="1808" max="1808" width="1.42578125" style="1" customWidth="1"/>
    <col min="1809" max="1812" width="6.140625" style="1" customWidth="1"/>
    <col min="1813" max="1813" width="7.85546875" style="1" customWidth="1"/>
    <col min="1814" max="1814" width="34" style="1" customWidth="1"/>
    <col min="1815" max="1816" width="25.42578125" style="1" customWidth="1"/>
    <col min="1817" max="1817" width="51.42578125" style="1" customWidth="1"/>
    <col min="1818" max="2048" width="11.42578125" style="1"/>
    <col min="2049" max="2049" width="17.7109375" style="1" customWidth="1"/>
    <col min="2050" max="2050" width="18.85546875" style="1" customWidth="1"/>
    <col min="2051" max="2051" width="5.42578125" style="1" customWidth="1"/>
    <col min="2052" max="2052" width="25.85546875" style="1" customWidth="1"/>
    <col min="2053" max="2053" width="15.5703125" style="1" customWidth="1"/>
    <col min="2054" max="2054" width="21.7109375" style="1" bestFit="1" customWidth="1"/>
    <col min="2055" max="2055" width="28.5703125" style="1" customWidth="1"/>
    <col min="2056" max="2056" width="16" style="1" customWidth="1"/>
    <col min="2057" max="2057" width="12.28515625" style="1" customWidth="1"/>
    <col min="2058" max="2058" width="27.7109375" style="1" customWidth="1"/>
    <col min="2059" max="2062" width="5.7109375" style="1" customWidth="1"/>
    <col min="2063" max="2063" width="7.7109375" style="1" customWidth="1"/>
    <col min="2064" max="2064" width="1.42578125" style="1" customWidth="1"/>
    <col min="2065" max="2068" width="6.140625" style="1" customWidth="1"/>
    <col min="2069" max="2069" width="7.85546875" style="1" customWidth="1"/>
    <col min="2070" max="2070" width="34" style="1" customWidth="1"/>
    <col min="2071" max="2072" width="25.42578125" style="1" customWidth="1"/>
    <col min="2073" max="2073" width="51.42578125" style="1" customWidth="1"/>
    <col min="2074" max="2304" width="11.42578125" style="1"/>
    <col min="2305" max="2305" width="17.7109375" style="1" customWidth="1"/>
    <col min="2306" max="2306" width="18.85546875" style="1" customWidth="1"/>
    <col min="2307" max="2307" width="5.42578125" style="1" customWidth="1"/>
    <col min="2308" max="2308" width="25.85546875" style="1" customWidth="1"/>
    <col min="2309" max="2309" width="15.5703125" style="1" customWidth="1"/>
    <col min="2310" max="2310" width="21.7109375" style="1" bestFit="1" customWidth="1"/>
    <col min="2311" max="2311" width="28.5703125" style="1" customWidth="1"/>
    <col min="2312" max="2312" width="16" style="1" customWidth="1"/>
    <col min="2313" max="2313" width="12.28515625" style="1" customWidth="1"/>
    <col min="2314" max="2314" width="27.7109375" style="1" customWidth="1"/>
    <col min="2315" max="2318" width="5.7109375" style="1" customWidth="1"/>
    <col min="2319" max="2319" width="7.7109375" style="1" customWidth="1"/>
    <col min="2320" max="2320" width="1.42578125" style="1" customWidth="1"/>
    <col min="2321" max="2324" width="6.140625" style="1" customWidth="1"/>
    <col min="2325" max="2325" width="7.85546875" style="1" customWidth="1"/>
    <col min="2326" max="2326" width="34" style="1" customWidth="1"/>
    <col min="2327" max="2328" width="25.42578125" style="1" customWidth="1"/>
    <col min="2329" max="2329" width="51.42578125" style="1" customWidth="1"/>
    <col min="2330" max="2560" width="11.42578125" style="1"/>
    <col min="2561" max="2561" width="17.7109375" style="1" customWidth="1"/>
    <col min="2562" max="2562" width="18.85546875" style="1" customWidth="1"/>
    <col min="2563" max="2563" width="5.42578125" style="1" customWidth="1"/>
    <col min="2564" max="2564" width="25.85546875" style="1" customWidth="1"/>
    <col min="2565" max="2565" width="15.5703125" style="1" customWidth="1"/>
    <col min="2566" max="2566" width="21.7109375" style="1" bestFit="1" customWidth="1"/>
    <col min="2567" max="2567" width="28.5703125" style="1" customWidth="1"/>
    <col min="2568" max="2568" width="16" style="1" customWidth="1"/>
    <col min="2569" max="2569" width="12.28515625" style="1" customWidth="1"/>
    <col min="2570" max="2570" width="27.7109375" style="1" customWidth="1"/>
    <col min="2571" max="2574" width="5.7109375" style="1" customWidth="1"/>
    <col min="2575" max="2575" width="7.7109375" style="1" customWidth="1"/>
    <col min="2576" max="2576" width="1.42578125" style="1" customWidth="1"/>
    <col min="2577" max="2580" width="6.140625" style="1" customWidth="1"/>
    <col min="2581" max="2581" width="7.85546875" style="1" customWidth="1"/>
    <col min="2582" max="2582" width="34" style="1" customWidth="1"/>
    <col min="2583" max="2584" width="25.42578125" style="1" customWidth="1"/>
    <col min="2585" max="2585" width="51.42578125" style="1" customWidth="1"/>
    <col min="2586" max="2816" width="11.42578125" style="1"/>
    <col min="2817" max="2817" width="17.7109375" style="1" customWidth="1"/>
    <col min="2818" max="2818" width="18.85546875" style="1" customWidth="1"/>
    <col min="2819" max="2819" width="5.42578125" style="1" customWidth="1"/>
    <col min="2820" max="2820" width="25.85546875" style="1" customWidth="1"/>
    <col min="2821" max="2821" width="15.5703125" style="1" customWidth="1"/>
    <col min="2822" max="2822" width="21.7109375" style="1" bestFit="1" customWidth="1"/>
    <col min="2823" max="2823" width="28.5703125" style="1" customWidth="1"/>
    <col min="2824" max="2824" width="16" style="1" customWidth="1"/>
    <col min="2825" max="2825" width="12.28515625" style="1" customWidth="1"/>
    <col min="2826" max="2826" width="27.7109375" style="1" customWidth="1"/>
    <col min="2827" max="2830" width="5.7109375" style="1" customWidth="1"/>
    <col min="2831" max="2831" width="7.7109375" style="1" customWidth="1"/>
    <col min="2832" max="2832" width="1.42578125" style="1" customWidth="1"/>
    <col min="2833" max="2836" width="6.140625" style="1" customWidth="1"/>
    <col min="2837" max="2837" width="7.85546875" style="1" customWidth="1"/>
    <col min="2838" max="2838" width="34" style="1" customWidth="1"/>
    <col min="2839" max="2840" width="25.42578125" style="1" customWidth="1"/>
    <col min="2841" max="2841" width="51.42578125" style="1" customWidth="1"/>
    <col min="2842" max="3072" width="11.42578125" style="1"/>
    <col min="3073" max="3073" width="17.7109375" style="1" customWidth="1"/>
    <col min="3074" max="3074" width="18.85546875" style="1" customWidth="1"/>
    <col min="3075" max="3075" width="5.42578125" style="1" customWidth="1"/>
    <col min="3076" max="3076" width="25.85546875" style="1" customWidth="1"/>
    <col min="3077" max="3077" width="15.5703125" style="1" customWidth="1"/>
    <col min="3078" max="3078" width="21.7109375" style="1" bestFit="1" customWidth="1"/>
    <col min="3079" max="3079" width="28.5703125" style="1" customWidth="1"/>
    <col min="3080" max="3080" width="16" style="1" customWidth="1"/>
    <col min="3081" max="3081" width="12.28515625" style="1" customWidth="1"/>
    <col min="3082" max="3082" width="27.7109375" style="1" customWidth="1"/>
    <col min="3083" max="3086" width="5.7109375" style="1" customWidth="1"/>
    <col min="3087" max="3087" width="7.7109375" style="1" customWidth="1"/>
    <col min="3088" max="3088" width="1.42578125" style="1" customWidth="1"/>
    <col min="3089" max="3092" width="6.140625" style="1" customWidth="1"/>
    <col min="3093" max="3093" width="7.85546875" style="1" customWidth="1"/>
    <col min="3094" max="3094" width="34" style="1" customWidth="1"/>
    <col min="3095" max="3096" width="25.42578125" style="1" customWidth="1"/>
    <col min="3097" max="3097" width="51.42578125" style="1" customWidth="1"/>
    <col min="3098" max="3328" width="11.42578125" style="1"/>
    <col min="3329" max="3329" width="17.7109375" style="1" customWidth="1"/>
    <col min="3330" max="3330" width="18.85546875" style="1" customWidth="1"/>
    <col min="3331" max="3331" width="5.42578125" style="1" customWidth="1"/>
    <col min="3332" max="3332" width="25.85546875" style="1" customWidth="1"/>
    <col min="3333" max="3333" width="15.5703125" style="1" customWidth="1"/>
    <col min="3334" max="3334" width="21.7109375" style="1" bestFit="1" customWidth="1"/>
    <col min="3335" max="3335" width="28.5703125" style="1" customWidth="1"/>
    <col min="3336" max="3336" width="16" style="1" customWidth="1"/>
    <col min="3337" max="3337" width="12.28515625" style="1" customWidth="1"/>
    <col min="3338" max="3338" width="27.7109375" style="1" customWidth="1"/>
    <col min="3339" max="3342" width="5.7109375" style="1" customWidth="1"/>
    <col min="3343" max="3343" width="7.7109375" style="1" customWidth="1"/>
    <col min="3344" max="3344" width="1.42578125" style="1" customWidth="1"/>
    <col min="3345" max="3348" width="6.140625" style="1" customWidth="1"/>
    <col min="3349" max="3349" width="7.85546875" style="1" customWidth="1"/>
    <col min="3350" max="3350" width="34" style="1" customWidth="1"/>
    <col min="3351" max="3352" width="25.42578125" style="1" customWidth="1"/>
    <col min="3353" max="3353" width="51.42578125" style="1" customWidth="1"/>
    <col min="3354" max="3584" width="11.42578125" style="1"/>
    <col min="3585" max="3585" width="17.7109375" style="1" customWidth="1"/>
    <col min="3586" max="3586" width="18.85546875" style="1" customWidth="1"/>
    <col min="3587" max="3587" width="5.42578125" style="1" customWidth="1"/>
    <col min="3588" max="3588" width="25.85546875" style="1" customWidth="1"/>
    <col min="3589" max="3589" width="15.5703125" style="1" customWidth="1"/>
    <col min="3590" max="3590" width="21.7109375" style="1" bestFit="1" customWidth="1"/>
    <col min="3591" max="3591" width="28.5703125" style="1" customWidth="1"/>
    <col min="3592" max="3592" width="16" style="1" customWidth="1"/>
    <col min="3593" max="3593" width="12.28515625" style="1" customWidth="1"/>
    <col min="3594" max="3594" width="27.7109375" style="1" customWidth="1"/>
    <col min="3595" max="3598" width="5.7109375" style="1" customWidth="1"/>
    <col min="3599" max="3599" width="7.7109375" style="1" customWidth="1"/>
    <col min="3600" max="3600" width="1.42578125" style="1" customWidth="1"/>
    <col min="3601" max="3604" width="6.140625" style="1" customWidth="1"/>
    <col min="3605" max="3605" width="7.85546875" style="1" customWidth="1"/>
    <col min="3606" max="3606" width="34" style="1" customWidth="1"/>
    <col min="3607" max="3608" width="25.42578125" style="1" customWidth="1"/>
    <col min="3609" max="3609" width="51.42578125" style="1" customWidth="1"/>
    <col min="3610" max="3840" width="11.42578125" style="1"/>
    <col min="3841" max="3841" width="17.7109375" style="1" customWidth="1"/>
    <col min="3842" max="3842" width="18.85546875" style="1" customWidth="1"/>
    <col min="3843" max="3843" width="5.42578125" style="1" customWidth="1"/>
    <col min="3844" max="3844" width="25.85546875" style="1" customWidth="1"/>
    <col min="3845" max="3845" width="15.5703125" style="1" customWidth="1"/>
    <col min="3846" max="3846" width="21.7109375" style="1" bestFit="1" customWidth="1"/>
    <col min="3847" max="3847" width="28.5703125" style="1" customWidth="1"/>
    <col min="3848" max="3848" width="16" style="1" customWidth="1"/>
    <col min="3849" max="3849" width="12.28515625" style="1" customWidth="1"/>
    <col min="3850" max="3850" width="27.7109375" style="1" customWidth="1"/>
    <col min="3851" max="3854" width="5.7109375" style="1" customWidth="1"/>
    <col min="3855" max="3855" width="7.7109375" style="1" customWidth="1"/>
    <col min="3856" max="3856" width="1.42578125" style="1" customWidth="1"/>
    <col min="3857" max="3860" width="6.140625" style="1" customWidth="1"/>
    <col min="3861" max="3861" width="7.85546875" style="1" customWidth="1"/>
    <col min="3862" max="3862" width="34" style="1" customWidth="1"/>
    <col min="3863" max="3864" width="25.42578125" style="1" customWidth="1"/>
    <col min="3865" max="3865" width="51.42578125" style="1" customWidth="1"/>
    <col min="3866" max="4096" width="11.42578125" style="1"/>
    <col min="4097" max="4097" width="17.7109375" style="1" customWidth="1"/>
    <col min="4098" max="4098" width="18.85546875" style="1" customWidth="1"/>
    <col min="4099" max="4099" width="5.42578125" style="1" customWidth="1"/>
    <col min="4100" max="4100" width="25.85546875" style="1" customWidth="1"/>
    <col min="4101" max="4101" width="15.5703125" style="1" customWidth="1"/>
    <col min="4102" max="4102" width="21.7109375" style="1" bestFit="1" customWidth="1"/>
    <col min="4103" max="4103" width="28.5703125" style="1" customWidth="1"/>
    <col min="4104" max="4104" width="16" style="1" customWidth="1"/>
    <col min="4105" max="4105" width="12.28515625" style="1" customWidth="1"/>
    <col min="4106" max="4106" width="27.7109375" style="1" customWidth="1"/>
    <col min="4107" max="4110" width="5.7109375" style="1" customWidth="1"/>
    <col min="4111" max="4111" width="7.7109375" style="1" customWidth="1"/>
    <col min="4112" max="4112" width="1.42578125" style="1" customWidth="1"/>
    <col min="4113" max="4116" width="6.140625" style="1" customWidth="1"/>
    <col min="4117" max="4117" width="7.85546875" style="1" customWidth="1"/>
    <col min="4118" max="4118" width="34" style="1" customWidth="1"/>
    <col min="4119" max="4120" width="25.42578125" style="1" customWidth="1"/>
    <col min="4121" max="4121" width="51.42578125" style="1" customWidth="1"/>
    <col min="4122" max="4352" width="11.42578125" style="1"/>
    <col min="4353" max="4353" width="17.7109375" style="1" customWidth="1"/>
    <col min="4354" max="4354" width="18.85546875" style="1" customWidth="1"/>
    <col min="4355" max="4355" width="5.42578125" style="1" customWidth="1"/>
    <col min="4356" max="4356" width="25.85546875" style="1" customWidth="1"/>
    <col min="4357" max="4357" width="15.5703125" style="1" customWidth="1"/>
    <col min="4358" max="4358" width="21.7109375" style="1" bestFit="1" customWidth="1"/>
    <col min="4359" max="4359" width="28.5703125" style="1" customWidth="1"/>
    <col min="4360" max="4360" width="16" style="1" customWidth="1"/>
    <col min="4361" max="4361" width="12.28515625" style="1" customWidth="1"/>
    <col min="4362" max="4362" width="27.7109375" style="1" customWidth="1"/>
    <col min="4363" max="4366" width="5.7109375" style="1" customWidth="1"/>
    <col min="4367" max="4367" width="7.7109375" style="1" customWidth="1"/>
    <col min="4368" max="4368" width="1.42578125" style="1" customWidth="1"/>
    <col min="4369" max="4372" width="6.140625" style="1" customWidth="1"/>
    <col min="4373" max="4373" width="7.85546875" style="1" customWidth="1"/>
    <col min="4374" max="4374" width="34" style="1" customWidth="1"/>
    <col min="4375" max="4376" width="25.42578125" style="1" customWidth="1"/>
    <col min="4377" max="4377" width="51.42578125" style="1" customWidth="1"/>
    <col min="4378" max="4608" width="11.42578125" style="1"/>
    <col min="4609" max="4609" width="17.7109375" style="1" customWidth="1"/>
    <col min="4610" max="4610" width="18.85546875" style="1" customWidth="1"/>
    <col min="4611" max="4611" width="5.42578125" style="1" customWidth="1"/>
    <col min="4612" max="4612" width="25.85546875" style="1" customWidth="1"/>
    <col min="4613" max="4613" width="15.5703125" style="1" customWidth="1"/>
    <col min="4614" max="4614" width="21.7109375" style="1" bestFit="1" customWidth="1"/>
    <col min="4615" max="4615" width="28.5703125" style="1" customWidth="1"/>
    <col min="4616" max="4616" width="16" style="1" customWidth="1"/>
    <col min="4617" max="4617" width="12.28515625" style="1" customWidth="1"/>
    <col min="4618" max="4618" width="27.7109375" style="1" customWidth="1"/>
    <col min="4619" max="4622" width="5.7109375" style="1" customWidth="1"/>
    <col min="4623" max="4623" width="7.7109375" style="1" customWidth="1"/>
    <col min="4624" max="4624" width="1.42578125" style="1" customWidth="1"/>
    <col min="4625" max="4628" width="6.140625" style="1" customWidth="1"/>
    <col min="4629" max="4629" width="7.85546875" style="1" customWidth="1"/>
    <col min="4630" max="4630" width="34" style="1" customWidth="1"/>
    <col min="4631" max="4632" width="25.42578125" style="1" customWidth="1"/>
    <col min="4633" max="4633" width="51.42578125" style="1" customWidth="1"/>
    <col min="4634" max="4864" width="11.42578125" style="1"/>
    <col min="4865" max="4865" width="17.7109375" style="1" customWidth="1"/>
    <col min="4866" max="4866" width="18.85546875" style="1" customWidth="1"/>
    <col min="4867" max="4867" width="5.42578125" style="1" customWidth="1"/>
    <col min="4868" max="4868" width="25.85546875" style="1" customWidth="1"/>
    <col min="4869" max="4869" width="15.5703125" style="1" customWidth="1"/>
    <col min="4870" max="4870" width="21.7109375" style="1" bestFit="1" customWidth="1"/>
    <col min="4871" max="4871" width="28.5703125" style="1" customWidth="1"/>
    <col min="4872" max="4872" width="16" style="1" customWidth="1"/>
    <col min="4873" max="4873" width="12.28515625" style="1" customWidth="1"/>
    <col min="4874" max="4874" width="27.7109375" style="1" customWidth="1"/>
    <col min="4875" max="4878" width="5.7109375" style="1" customWidth="1"/>
    <col min="4879" max="4879" width="7.7109375" style="1" customWidth="1"/>
    <col min="4880" max="4880" width="1.42578125" style="1" customWidth="1"/>
    <col min="4881" max="4884" width="6.140625" style="1" customWidth="1"/>
    <col min="4885" max="4885" width="7.85546875" style="1" customWidth="1"/>
    <col min="4886" max="4886" width="34" style="1" customWidth="1"/>
    <col min="4887" max="4888" width="25.42578125" style="1" customWidth="1"/>
    <col min="4889" max="4889" width="51.42578125" style="1" customWidth="1"/>
    <col min="4890" max="5120" width="11.42578125" style="1"/>
    <col min="5121" max="5121" width="17.7109375" style="1" customWidth="1"/>
    <col min="5122" max="5122" width="18.85546875" style="1" customWidth="1"/>
    <col min="5123" max="5123" width="5.42578125" style="1" customWidth="1"/>
    <col min="5124" max="5124" width="25.85546875" style="1" customWidth="1"/>
    <col min="5125" max="5125" width="15.5703125" style="1" customWidth="1"/>
    <col min="5126" max="5126" width="21.7109375" style="1" bestFit="1" customWidth="1"/>
    <col min="5127" max="5127" width="28.5703125" style="1" customWidth="1"/>
    <col min="5128" max="5128" width="16" style="1" customWidth="1"/>
    <col min="5129" max="5129" width="12.28515625" style="1" customWidth="1"/>
    <col min="5130" max="5130" width="27.7109375" style="1" customWidth="1"/>
    <col min="5131" max="5134" width="5.7109375" style="1" customWidth="1"/>
    <col min="5135" max="5135" width="7.7109375" style="1" customWidth="1"/>
    <col min="5136" max="5136" width="1.42578125" style="1" customWidth="1"/>
    <col min="5137" max="5140" width="6.140625" style="1" customWidth="1"/>
    <col min="5141" max="5141" width="7.85546875" style="1" customWidth="1"/>
    <col min="5142" max="5142" width="34" style="1" customWidth="1"/>
    <col min="5143" max="5144" width="25.42578125" style="1" customWidth="1"/>
    <col min="5145" max="5145" width="51.42578125" style="1" customWidth="1"/>
    <col min="5146" max="5376" width="11.42578125" style="1"/>
    <col min="5377" max="5377" width="17.7109375" style="1" customWidth="1"/>
    <col min="5378" max="5378" width="18.85546875" style="1" customWidth="1"/>
    <col min="5379" max="5379" width="5.42578125" style="1" customWidth="1"/>
    <col min="5380" max="5380" width="25.85546875" style="1" customWidth="1"/>
    <col min="5381" max="5381" width="15.5703125" style="1" customWidth="1"/>
    <col min="5382" max="5382" width="21.7109375" style="1" bestFit="1" customWidth="1"/>
    <col min="5383" max="5383" width="28.5703125" style="1" customWidth="1"/>
    <col min="5384" max="5384" width="16" style="1" customWidth="1"/>
    <col min="5385" max="5385" width="12.28515625" style="1" customWidth="1"/>
    <col min="5386" max="5386" width="27.7109375" style="1" customWidth="1"/>
    <col min="5387" max="5390" width="5.7109375" style="1" customWidth="1"/>
    <col min="5391" max="5391" width="7.7109375" style="1" customWidth="1"/>
    <col min="5392" max="5392" width="1.42578125" style="1" customWidth="1"/>
    <col min="5393" max="5396" width="6.140625" style="1" customWidth="1"/>
    <col min="5397" max="5397" width="7.85546875" style="1" customWidth="1"/>
    <col min="5398" max="5398" width="34" style="1" customWidth="1"/>
    <col min="5399" max="5400" width="25.42578125" style="1" customWidth="1"/>
    <col min="5401" max="5401" width="51.42578125" style="1" customWidth="1"/>
    <col min="5402" max="5632" width="11.42578125" style="1"/>
    <col min="5633" max="5633" width="17.7109375" style="1" customWidth="1"/>
    <col min="5634" max="5634" width="18.85546875" style="1" customWidth="1"/>
    <col min="5635" max="5635" width="5.42578125" style="1" customWidth="1"/>
    <col min="5636" max="5636" width="25.85546875" style="1" customWidth="1"/>
    <col min="5637" max="5637" width="15.5703125" style="1" customWidth="1"/>
    <col min="5638" max="5638" width="21.7109375" style="1" bestFit="1" customWidth="1"/>
    <col min="5639" max="5639" width="28.5703125" style="1" customWidth="1"/>
    <col min="5640" max="5640" width="16" style="1" customWidth="1"/>
    <col min="5641" max="5641" width="12.28515625" style="1" customWidth="1"/>
    <col min="5642" max="5642" width="27.7109375" style="1" customWidth="1"/>
    <col min="5643" max="5646" width="5.7109375" style="1" customWidth="1"/>
    <col min="5647" max="5647" width="7.7109375" style="1" customWidth="1"/>
    <col min="5648" max="5648" width="1.42578125" style="1" customWidth="1"/>
    <col min="5649" max="5652" width="6.140625" style="1" customWidth="1"/>
    <col min="5653" max="5653" width="7.85546875" style="1" customWidth="1"/>
    <col min="5654" max="5654" width="34" style="1" customWidth="1"/>
    <col min="5655" max="5656" width="25.42578125" style="1" customWidth="1"/>
    <col min="5657" max="5657" width="51.42578125" style="1" customWidth="1"/>
    <col min="5658" max="5888" width="11.42578125" style="1"/>
    <col min="5889" max="5889" width="17.7109375" style="1" customWidth="1"/>
    <col min="5890" max="5890" width="18.85546875" style="1" customWidth="1"/>
    <col min="5891" max="5891" width="5.42578125" style="1" customWidth="1"/>
    <col min="5892" max="5892" width="25.85546875" style="1" customWidth="1"/>
    <col min="5893" max="5893" width="15.5703125" style="1" customWidth="1"/>
    <col min="5894" max="5894" width="21.7109375" style="1" bestFit="1" customWidth="1"/>
    <col min="5895" max="5895" width="28.5703125" style="1" customWidth="1"/>
    <col min="5896" max="5896" width="16" style="1" customWidth="1"/>
    <col min="5897" max="5897" width="12.28515625" style="1" customWidth="1"/>
    <col min="5898" max="5898" width="27.7109375" style="1" customWidth="1"/>
    <col min="5899" max="5902" width="5.7109375" style="1" customWidth="1"/>
    <col min="5903" max="5903" width="7.7109375" style="1" customWidth="1"/>
    <col min="5904" max="5904" width="1.42578125" style="1" customWidth="1"/>
    <col min="5905" max="5908" width="6.140625" style="1" customWidth="1"/>
    <col min="5909" max="5909" width="7.85546875" style="1" customWidth="1"/>
    <col min="5910" max="5910" width="34" style="1" customWidth="1"/>
    <col min="5911" max="5912" width="25.42578125" style="1" customWidth="1"/>
    <col min="5913" max="5913" width="51.42578125" style="1" customWidth="1"/>
    <col min="5914" max="6144" width="11.42578125" style="1"/>
    <col min="6145" max="6145" width="17.7109375" style="1" customWidth="1"/>
    <col min="6146" max="6146" width="18.85546875" style="1" customWidth="1"/>
    <col min="6147" max="6147" width="5.42578125" style="1" customWidth="1"/>
    <col min="6148" max="6148" width="25.85546875" style="1" customWidth="1"/>
    <col min="6149" max="6149" width="15.5703125" style="1" customWidth="1"/>
    <col min="6150" max="6150" width="21.7109375" style="1" bestFit="1" customWidth="1"/>
    <col min="6151" max="6151" width="28.5703125" style="1" customWidth="1"/>
    <col min="6152" max="6152" width="16" style="1" customWidth="1"/>
    <col min="6153" max="6153" width="12.28515625" style="1" customWidth="1"/>
    <col min="6154" max="6154" width="27.7109375" style="1" customWidth="1"/>
    <col min="6155" max="6158" width="5.7109375" style="1" customWidth="1"/>
    <col min="6159" max="6159" width="7.7109375" style="1" customWidth="1"/>
    <col min="6160" max="6160" width="1.42578125" style="1" customWidth="1"/>
    <col min="6161" max="6164" width="6.140625" style="1" customWidth="1"/>
    <col min="6165" max="6165" width="7.85546875" style="1" customWidth="1"/>
    <col min="6166" max="6166" width="34" style="1" customWidth="1"/>
    <col min="6167" max="6168" width="25.42578125" style="1" customWidth="1"/>
    <col min="6169" max="6169" width="51.42578125" style="1" customWidth="1"/>
    <col min="6170" max="6400" width="11.42578125" style="1"/>
    <col min="6401" max="6401" width="17.7109375" style="1" customWidth="1"/>
    <col min="6402" max="6402" width="18.85546875" style="1" customWidth="1"/>
    <col min="6403" max="6403" width="5.42578125" style="1" customWidth="1"/>
    <col min="6404" max="6404" width="25.85546875" style="1" customWidth="1"/>
    <col min="6405" max="6405" width="15.5703125" style="1" customWidth="1"/>
    <col min="6406" max="6406" width="21.7109375" style="1" bestFit="1" customWidth="1"/>
    <col min="6407" max="6407" width="28.5703125" style="1" customWidth="1"/>
    <col min="6408" max="6408" width="16" style="1" customWidth="1"/>
    <col min="6409" max="6409" width="12.28515625" style="1" customWidth="1"/>
    <col min="6410" max="6410" width="27.7109375" style="1" customWidth="1"/>
    <col min="6411" max="6414" width="5.7109375" style="1" customWidth="1"/>
    <col min="6415" max="6415" width="7.7109375" style="1" customWidth="1"/>
    <col min="6416" max="6416" width="1.42578125" style="1" customWidth="1"/>
    <col min="6417" max="6420" width="6.140625" style="1" customWidth="1"/>
    <col min="6421" max="6421" width="7.85546875" style="1" customWidth="1"/>
    <col min="6422" max="6422" width="34" style="1" customWidth="1"/>
    <col min="6423" max="6424" width="25.42578125" style="1" customWidth="1"/>
    <col min="6425" max="6425" width="51.42578125" style="1" customWidth="1"/>
    <col min="6426" max="6656" width="11.42578125" style="1"/>
    <col min="6657" max="6657" width="17.7109375" style="1" customWidth="1"/>
    <col min="6658" max="6658" width="18.85546875" style="1" customWidth="1"/>
    <col min="6659" max="6659" width="5.42578125" style="1" customWidth="1"/>
    <col min="6660" max="6660" width="25.85546875" style="1" customWidth="1"/>
    <col min="6661" max="6661" width="15.5703125" style="1" customWidth="1"/>
    <col min="6662" max="6662" width="21.7109375" style="1" bestFit="1" customWidth="1"/>
    <col min="6663" max="6663" width="28.5703125" style="1" customWidth="1"/>
    <col min="6664" max="6664" width="16" style="1" customWidth="1"/>
    <col min="6665" max="6665" width="12.28515625" style="1" customWidth="1"/>
    <col min="6666" max="6666" width="27.7109375" style="1" customWidth="1"/>
    <col min="6667" max="6670" width="5.7109375" style="1" customWidth="1"/>
    <col min="6671" max="6671" width="7.7109375" style="1" customWidth="1"/>
    <col min="6672" max="6672" width="1.42578125" style="1" customWidth="1"/>
    <col min="6673" max="6676" width="6.140625" style="1" customWidth="1"/>
    <col min="6677" max="6677" width="7.85546875" style="1" customWidth="1"/>
    <col min="6678" max="6678" width="34" style="1" customWidth="1"/>
    <col min="6679" max="6680" width="25.42578125" style="1" customWidth="1"/>
    <col min="6681" max="6681" width="51.42578125" style="1" customWidth="1"/>
    <col min="6682" max="6912" width="11.42578125" style="1"/>
    <col min="6913" max="6913" width="17.7109375" style="1" customWidth="1"/>
    <col min="6914" max="6914" width="18.85546875" style="1" customWidth="1"/>
    <col min="6915" max="6915" width="5.42578125" style="1" customWidth="1"/>
    <col min="6916" max="6916" width="25.85546875" style="1" customWidth="1"/>
    <col min="6917" max="6917" width="15.5703125" style="1" customWidth="1"/>
    <col min="6918" max="6918" width="21.7109375" style="1" bestFit="1" customWidth="1"/>
    <col min="6919" max="6919" width="28.5703125" style="1" customWidth="1"/>
    <col min="6920" max="6920" width="16" style="1" customWidth="1"/>
    <col min="6921" max="6921" width="12.28515625" style="1" customWidth="1"/>
    <col min="6922" max="6922" width="27.7109375" style="1" customWidth="1"/>
    <col min="6923" max="6926" width="5.7109375" style="1" customWidth="1"/>
    <col min="6927" max="6927" width="7.7109375" style="1" customWidth="1"/>
    <col min="6928" max="6928" width="1.42578125" style="1" customWidth="1"/>
    <col min="6929" max="6932" width="6.140625" style="1" customWidth="1"/>
    <col min="6933" max="6933" width="7.85546875" style="1" customWidth="1"/>
    <col min="6934" max="6934" width="34" style="1" customWidth="1"/>
    <col min="6935" max="6936" width="25.42578125" style="1" customWidth="1"/>
    <col min="6937" max="6937" width="51.42578125" style="1" customWidth="1"/>
    <col min="6938" max="7168" width="11.42578125" style="1"/>
    <col min="7169" max="7169" width="17.7109375" style="1" customWidth="1"/>
    <col min="7170" max="7170" width="18.85546875" style="1" customWidth="1"/>
    <col min="7171" max="7171" width="5.42578125" style="1" customWidth="1"/>
    <col min="7172" max="7172" width="25.85546875" style="1" customWidth="1"/>
    <col min="7173" max="7173" width="15.5703125" style="1" customWidth="1"/>
    <col min="7174" max="7174" width="21.7109375" style="1" bestFit="1" customWidth="1"/>
    <col min="7175" max="7175" width="28.5703125" style="1" customWidth="1"/>
    <col min="7176" max="7176" width="16" style="1" customWidth="1"/>
    <col min="7177" max="7177" width="12.28515625" style="1" customWidth="1"/>
    <col min="7178" max="7178" width="27.7109375" style="1" customWidth="1"/>
    <col min="7179" max="7182" width="5.7109375" style="1" customWidth="1"/>
    <col min="7183" max="7183" width="7.7109375" style="1" customWidth="1"/>
    <col min="7184" max="7184" width="1.42578125" style="1" customWidth="1"/>
    <col min="7185" max="7188" width="6.140625" style="1" customWidth="1"/>
    <col min="7189" max="7189" width="7.85546875" style="1" customWidth="1"/>
    <col min="7190" max="7190" width="34" style="1" customWidth="1"/>
    <col min="7191" max="7192" width="25.42578125" style="1" customWidth="1"/>
    <col min="7193" max="7193" width="51.42578125" style="1" customWidth="1"/>
    <col min="7194" max="7424" width="11.42578125" style="1"/>
    <col min="7425" max="7425" width="17.7109375" style="1" customWidth="1"/>
    <col min="7426" max="7426" width="18.85546875" style="1" customWidth="1"/>
    <col min="7427" max="7427" width="5.42578125" style="1" customWidth="1"/>
    <col min="7428" max="7428" width="25.85546875" style="1" customWidth="1"/>
    <col min="7429" max="7429" width="15.5703125" style="1" customWidth="1"/>
    <col min="7430" max="7430" width="21.7109375" style="1" bestFit="1" customWidth="1"/>
    <col min="7431" max="7431" width="28.5703125" style="1" customWidth="1"/>
    <col min="7432" max="7432" width="16" style="1" customWidth="1"/>
    <col min="7433" max="7433" width="12.28515625" style="1" customWidth="1"/>
    <col min="7434" max="7434" width="27.7109375" style="1" customWidth="1"/>
    <col min="7435" max="7438" width="5.7109375" style="1" customWidth="1"/>
    <col min="7439" max="7439" width="7.7109375" style="1" customWidth="1"/>
    <col min="7440" max="7440" width="1.42578125" style="1" customWidth="1"/>
    <col min="7441" max="7444" width="6.140625" style="1" customWidth="1"/>
    <col min="7445" max="7445" width="7.85546875" style="1" customWidth="1"/>
    <col min="7446" max="7446" width="34" style="1" customWidth="1"/>
    <col min="7447" max="7448" width="25.42578125" style="1" customWidth="1"/>
    <col min="7449" max="7449" width="51.42578125" style="1" customWidth="1"/>
    <col min="7450" max="7680" width="11.42578125" style="1"/>
    <col min="7681" max="7681" width="17.7109375" style="1" customWidth="1"/>
    <col min="7682" max="7682" width="18.85546875" style="1" customWidth="1"/>
    <col min="7683" max="7683" width="5.42578125" style="1" customWidth="1"/>
    <col min="7684" max="7684" width="25.85546875" style="1" customWidth="1"/>
    <col min="7685" max="7685" width="15.5703125" style="1" customWidth="1"/>
    <col min="7686" max="7686" width="21.7109375" style="1" bestFit="1" customWidth="1"/>
    <col min="7687" max="7687" width="28.5703125" style="1" customWidth="1"/>
    <col min="7688" max="7688" width="16" style="1" customWidth="1"/>
    <col min="7689" max="7689" width="12.28515625" style="1" customWidth="1"/>
    <col min="7690" max="7690" width="27.7109375" style="1" customWidth="1"/>
    <col min="7691" max="7694" width="5.7109375" style="1" customWidth="1"/>
    <col min="7695" max="7695" width="7.7109375" style="1" customWidth="1"/>
    <col min="7696" max="7696" width="1.42578125" style="1" customWidth="1"/>
    <col min="7697" max="7700" width="6.140625" style="1" customWidth="1"/>
    <col min="7701" max="7701" width="7.85546875" style="1" customWidth="1"/>
    <col min="7702" max="7702" width="34" style="1" customWidth="1"/>
    <col min="7703" max="7704" width="25.42578125" style="1" customWidth="1"/>
    <col min="7705" max="7705" width="51.42578125" style="1" customWidth="1"/>
    <col min="7706" max="7936" width="11.42578125" style="1"/>
    <col min="7937" max="7937" width="17.7109375" style="1" customWidth="1"/>
    <col min="7938" max="7938" width="18.85546875" style="1" customWidth="1"/>
    <col min="7939" max="7939" width="5.42578125" style="1" customWidth="1"/>
    <col min="7940" max="7940" width="25.85546875" style="1" customWidth="1"/>
    <col min="7941" max="7941" width="15.5703125" style="1" customWidth="1"/>
    <col min="7942" max="7942" width="21.7109375" style="1" bestFit="1" customWidth="1"/>
    <col min="7943" max="7943" width="28.5703125" style="1" customWidth="1"/>
    <col min="7944" max="7944" width="16" style="1" customWidth="1"/>
    <col min="7945" max="7945" width="12.28515625" style="1" customWidth="1"/>
    <col min="7946" max="7946" width="27.7109375" style="1" customWidth="1"/>
    <col min="7947" max="7950" width="5.7109375" style="1" customWidth="1"/>
    <col min="7951" max="7951" width="7.7109375" style="1" customWidth="1"/>
    <col min="7952" max="7952" width="1.42578125" style="1" customWidth="1"/>
    <col min="7953" max="7956" width="6.140625" style="1" customWidth="1"/>
    <col min="7957" max="7957" width="7.85546875" style="1" customWidth="1"/>
    <col min="7958" max="7958" width="34" style="1" customWidth="1"/>
    <col min="7959" max="7960" width="25.42578125" style="1" customWidth="1"/>
    <col min="7961" max="7961" width="51.42578125" style="1" customWidth="1"/>
    <col min="7962" max="8192" width="11.42578125" style="1"/>
    <col min="8193" max="8193" width="17.7109375" style="1" customWidth="1"/>
    <col min="8194" max="8194" width="18.85546875" style="1" customWidth="1"/>
    <col min="8195" max="8195" width="5.42578125" style="1" customWidth="1"/>
    <col min="8196" max="8196" width="25.85546875" style="1" customWidth="1"/>
    <col min="8197" max="8197" width="15.5703125" style="1" customWidth="1"/>
    <col min="8198" max="8198" width="21.7109375" style="1" bestFit="1" customWidth="1"/>
    <col min="8199" max="8199" width="28.5703125" style="1" customWidth="1"/>
    <col min="8200" max="8200" width="16" style="1" customWidth="1"/>
    <col min="8201" max="8201" width="12.28515625" style="1" customWidth="1"/>
    <col min="8202" max="8202" width="27.7109375" style="1" customWidth="1"/>
    <col min="8203" max="8206" width="5.7109375" style="1" customWidth="1"/>
    <col min="8207" max="8207" width="7.7109375" style="1" customWidth="1"/>
    <col min="8208" max="8208" width="1.42578125" style="1" customWidth="1"/>
    <col min="8209" max="8212" width="6.140625" style="1" customWidth="1"/>
    <col min="8213" max="8213" width="7.85546875" style="1" customWidth="1"/>
    <col min="8214" max="8214" width="34" style="1" customWidth="1"/>
    <col min="8215" max="8216" width="25.42578125" style="1" customWidth="1"/>
    <col min="8217" max="8217" width="51.42578125" style="1" customWidth="1"/>
    <col min="8218" max="8448" width="11.42578125" style="1"/>
    <col min="8449" max="8449" width="17.7109375" style="1" customWidth="1"/>
    <col min="8450" max="8450" width="18.85546875" style="1" customWidth="1"/>
    <col min="8451" max="8451" width="5.42578125" style="1" customWidth="1"/>
    <col min="8452" max="8452" width="25.85546875" style="1" customWidth="1"/>
    <col min="8453" max="8453" width="15.5703125" style="1" customWidth="1"/>
    <col min="8454" max="8454" width="21.7109375" style="1" bestFit="1" customWidth="1"/>
    <col min="8455" max="8455" width="28.5703125" style="1" customWidth="1"/>
    <col min="8456" max="8456" width="16" style="1" customWidth="1"/>
    <col min="8457" max="8457" width="12.28515625" style="1" customWidth="1"/>
    <col min="8458" max="8458" width="27.7109375" style="1" customWidth="1"/>
    <col min="8459" max="8462" width="5.7109375" style="1" customWidth="1"/>
    <col min="8463" max="8463" width="7.7109375" style="1" customWidth="1"/>
    <col min="8464" max="8464" width="1.42578125" style="1" customWidth="1"/>
    <col min="8465" max="8468" width="6.140625" style="1" customWidth="1"/>
    <col min="8469" max="8469" width="7.85546875" style="1" customWidth="1"/>
    <col min="8470" max="8470" width="34" style="1" customWidth="1"/>
    <col min="8471" max="8472" width="25.42578125" style="1" customWidth="1"/>
    <col min="8473" max="8473" width="51.42578125" style="1" customWidth="1"/>
    <col min="8474" max="8704" width="11.42578125" style="1"/>
    <col min="8705" max="8705" width="17.7109375" style="1" customWidth="1"/>
    <col min="8706" max="8706" width="18.85546875" style="1" customWidth="1"/>
    <col min="8707" max="8707" width="5.42578125" style="1" customWidth="1"/>
    <col min="8708" max="8708" width="25.85546875" style="1" customWidth="1"/>
    <col min="8709" max="8709" width="15.5703125" style="1" customWidth="1"/>
    <col min="8710" max="8710" width="21.7109375" style="1" bestFit="1" customWidth="1"/>
    <col min="8711" max="8711" width="28.5703125" style="1" customWidth="1"/>
    <col min="8712" max="8712" width="16" style="1" customWidth="1"/>
    <col min="8713" max="8713" width="12.28515625" style="1" customWidth="1"/>
    <col min="8714" max="8714" width="27.7109375" style="1" customWidth="1"/>
    <col min="8715" max="8718" width="5.7109375" style="1" customWidth="1"/>
    <col min="8719" max="8719" width="7.7109375" style="1" customWidth="1"/>
    <col min="8720" max="8720" width="1.42578125" style="1" customWidth="1"/>
    <col min="8721" max="8724" width="6.140625" style="1" customWidth="1"/>
    <col min="8725" max="8725" width="7.85546875" style="1" customWidth="1"/>
    <col min="8726" max="8726" width="34" style="1" customWidth="1"/>
    <col min="8727" max="8728" width="25.42578125" style="1" customWidth="1"/>
    <col min="8729" max="8729" width="51.42578125" style="1" customWidth="1"/>
    <col min="8730" max="8960" width="11.42578125" style="1"/>
    <col min="8961" max="8961" width="17.7109375" style="1" customWidth="1"/>
    <col min="8962" max="8962" width="18.85546875" style="1" customWidth="1"/>
    <col min="8963" max="8963" width="5.42578125" style="1" customWidth="1"/>
    <col min="8964" max="8964" width="25.85546875" style="1" customWidth="1"/>
    <col min="8965" max="8965" width="15.5703125" style="1" customWidth="1"/>
    <col min="8966" max="8966" width="21.7109375" style="1" bestFit="1" customWidth="1"/>
    <col min="8967" max="8967" width="28.5703125" style="1" customWidth="1"/>
    <col min="8968" max="8968" width="16" style="1" customWidth="1"/>
    <col min="8969" max="8969" width="12.28515625" style="1" customWidth="1"/>
    <col min="8970" max="8970" width="27.7109375" style="1" customWidth="1"/>
    <col min="8971" max="8974" width="5.7109375" style="1" customWidth="1"/>
    <col min="8975" max="8975" width="7.7109375" style="1" customWidth="1"/>
    <col min="8976" max="8976" width="1.42578125" style="1" customWidth="1"/>
    <col min="8977" max="8980" width="6.140625" style="1" customWidth="1"/>
    <col min="8981" max="8981" width="7.85546875" style="1" customWidth="1"/>
    <col min="8982" max="8982" width="34" style="1" customWidth="1"/>
    <col min="8983" max="8984" width="25.42578125" style="1" customWidth="1"/>
    <col min="8985" max="8985" width="51.42578125" style="1" customWidth="1"/>
    <col min="8986" max="9216" width="11.42578125" style="1"/>
    <col min="9217" max="9217" width="17.7109375" style="1" customWidth="1"/>
    <col min="9218" max="9218" width="18.85546875" style="1" customWidth="1"/>
    <col min="9219" max="9219" width="5.42578125" style="1" customWidth="1"/>
    <col min="9220" max="9220" width="25.85546875" style="1" customWidth="1"/>
    <col min="9221" max="9221" width="15.5703125" style="1" customWidth="1"/>
    <col min="9222" max="9222" width="21.7109375" style="1" bestFit="1" customWidth="1"/>
    <col min="9223" max="9223" width="28.5703125" style="1" customWidth="1"/>
    <col min="9224" max="9224" width="16" style="1" customWidth="1"/>
    <col min="9225" max="9225" width="12.28515625" style="1" customWidth="1"/>
    <col min="9226" max="9226" width="27.7109375" style="1" customWidth="1"/>
    <col min="9227" max="9230" width="5.7109375" style="1" customWidth="1"/>
    <col min="9231" max="9231" width="7.7109375" style="1" customWidth="1"/>
    <col min="9232" max="9232" width="1.42578125" style="1" customWidth="1"/>
    <col min="9233" max="9236" width="6.140625" style="1" customWidth="1"/>
    <col min="9237" max="9237" width="7.85546875" style="1" customWidth="1"/>
    <col min="9238" max="9238" width="34" style="1" customWidth="1"/>
    <col min="9239" max="9240" width="25.42578125" style="1" customWidth="1"/>
    <col min="9241" max="9241" width="51.42578125" style="1" customWidth="1"/>
    <col min="9242" max="9472" width="11.42578125" style="1"/>
    <col min="9473" max="9473" width="17.7109375" style="1" customWidth="1"/>
    <col min="9474" max="9474" width="18.85546875" style="1" customWidth="1"/>
    <col min="9475" max="9475" width="5.42578125" style="1" customWidth="1"/>
    <col min="9476" max="9476" width="25.85546875" style="1" customWidth="1"/>
    <col min="9477" max="9477" width="15.5703125" style="1" customWidth="1"/>
    <col min="9478" max="9478" width="21.7109375" style="1" bestFit="1" customWidth="1"/>
    <col min="9479" max="9479" width="28.5703125" style="1" customWidth="1"/>
    <col min="9480" max="9480" width="16" style="1" customWidth="1"/>
    <col min="9481" max="9481" width="12.28515625" style="1" customWidth="1"/>
    <col min="9482" max="9482" width="27.7109375" style="1" customWidth="1"/>
    <col min="9483" max="9486" width="5.7109375" style="1" customWidth="1"/>
    <col min="9487" max="9487" width="7.7109375" style="1" customWidth="1"/>
    <col min="9488" max="9488" width="1.42578125" style="1" customWidth="1"/>
    <col min="9489" max="9492" width="6.140625" style="1" customWidth="1"/>
    <col min="9493" max="9493" width="7.85546875" style="1" customWidth="1"/>
    <col min="9494" max="9494" width="34" style="1" customWidth="1"/>
    <col min="9495" max="9496" width="25.42578125" style="1" customWidth="1"/>
    <col min="9497" max="9497" width="51.42578125" style="1" customWidth="1"/>
    <col min="9498" max="9728" width="11.42578125" style="1"/>
    <col min="9729" max="9729" width="17.7109375" style="1" customWidth="1"/>
    <col min="9730" max="9730" width="18.85546875" style="1" customWidth="1"/>
    <col min="9731" max="9731" width="5.42578125" style="1" customWidth="1"/>
    <col min="9732" max="9732" width="25.85546875" style="1" customWidth="1"/>
    <col min="9733" max="9733" width="15.5703125" style="1" customWidth="1"/>
    <col min="9734" max="9734" width="21.7109375" style="1" bestFit="1" customWidth="1"/>
    <col min="9735" max="9735" width="28.5703125" style="1" customWidth="1"/>
    <col min="9736" max="9736" width="16" style="1" customWidth="1"/>
    <col min="9737" max="9737" width="12.28515625" style="1" customWidth="1"/>
    <col min="9738" max="9738" width="27.7109375" style="1" customWidth="1"/>
    <col min="9739" max="9742" width="5.7109375" style="1" customWidth="1"/>
    <col min="9743" max="9743" width="7.7109375" style="1" customWidth="1"/>
    <col min="9744" max="9744" width="1.42578125" style="1" customWidth="1"/>
    <col min="9745" max="9748" width="6.140625" style="1" customWidth="1"/>
    <col min="9749" max="9749" width="7.85546875" style="1" customWidth="1"/>
    <col min="9750" max="9750" width="34" style="1" customWidth="1"/>
    <col min="9751" max="9752" width="25.42578125" style="1" customWidth="1"/>
    <col min="9753" max="9753" width="51.42578125" style="1" customWidth="1"/>
    <col min="9754" max="9984" width="11.42578125" style="1"/>
    <col min="9985" max="9985" width="17.7109375" style="1" customWidth="1"/>
    <col min="9986" max="9986" width="18.85546875" style="1" customWidth="1"/>
    <col min="9987" max="9987" width="5.42578125" style="1" customWidth="1"/>
    <col min="9988" max="9988" width="25.85546875" style="1" customWidth="1"/>
    <col min="9989" max="9989" width="15.5703125" style="1" customWidth="1"/>
    <col min="9990" max="9990" width="21.7109375" style="1" bestFit="1" customWidth="1"/>
    <col min="9991" max="9991" width="28.5703125" style="1" customWidth="1"/>
    <col min="9992" max="9992" width="16" style="1" customWidth="1"/>
    <col min="9993" max="9993" width="12.28515625" style="1" customWidth="1"/>
    <col min="9994" max="9994" width="27.7109375" style="1" customWidth="1"/>
    <col min="9995" max="9998" width="5.7109375" style="1" customWidth="1"/>
    <col min="9999" max="9999" width="7.7109375" style="1" customWidth="1"/>
    <col min="10000" max="10000" width="1.42578125" style="1" customWidth="1"/>
    <col min="10001" max="10004" width="6.140625" style="1" customWidth="1"/>
    <col min="10005" max="10005" width="7.85546875" style="1" customWidth="1"/>
    <col min="10006" max="10006" width="34" style="1" customWidth="1"/>
    <col min="10007" max="10008" width="25.42578125" style="1" customWidth="1"/>
    <col min="10009" max="10009" width="51.42578125" style="1" customWidth="1"/>
    <col min="10010" max="10240" width="11.42578125" style="1"/>
    <col min="10241" max="10241" width="17.71093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21.7109375" style="1" bestFit="1" customWidth="1"/>
    <col min="10247" max="10247" width="28.5703125" style="1" customWidth="1"/>
    <col min="10248" max="10248" width="16" style="1" customWidth="1"/>
    <col min="10249" max="10249" width="12.28515625" style="1" customWidth="1"/>
    <col min="10250" max="10250" width="27.7109375" style="1" customWidth="1"/>
    <col min="10251" max="10254" width="5.7109375" style="1" customWidth="1"/>
    <col min="10255" max="10255" width="7.7109375" style="1" customWidth="1"/>
    <col min="10256" max="10256" width="1.42578125" style="1" customWidth="1"/>
    <col min="10257" max="10260" width="6.140625" style="1" customWidth="1"/>
    <col min="10261" max="10261" width="7.85546875" style="1" customWidth="1"/>
    <col min="10262" max="10262" width="34" style="1" customWidth="1"/>
    <col min="10263" max="10264" width="25.42578125" style="1" customWidth="1"/>
    <col min="10265" max="10265" width="51.42578125" style="1" customWidth="1"/>
    <col min="10266" max="10496" width="11.42578125" style="1"/>
    <col min="10497" max="10497" width="17.71093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21.7109375" style="1" bestFit="1" customWidth="1"/>
    <col min="10503" max="10503" width="28.5703125" style="1" customWidth="1"/>
    <col min="10504" max="10504" width="16" style="1" customWidth="1"/>
    <col min="10505" max="10505" width="12.28515625" style="1" customWidth="1"/>
    <col min="10506" max="10506" width="27.7109375" style="1" customWidth="1"/>
    <col min="10507" max="10510" width="5.7109375" style="1" customWidth="1"/>
    <col min="10511" max="10511" width="7.7109375" style="1" customWidth="1"/>
    <col min="10512" max="10512" width="1.42578125" style="1" customWidth="1"/>
    <col min="10513" max="10516" width="6.140625" style="1" customWidth="1"/>
    <col min="10517" max="10517" width="7.85546875" style="1" customWidth="1"/>
    <col min="10518" max="10518" width="34" style="1" customWidth="1"/>
    <col min="10519" max="10520" width="25.42578125" style="1" customWidth="1"/>
    <col min="10521" max="10521" width="51.42578125" style="1" customWidth="1"/>
    <col min="10522" max="10752" width="11.42578125" style="1"/>
    <col min="10753" max="10753" width="17.71093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21.7109375" style="1" bestFit="1" customWidth="1"/>
    <col min="10759" max="10759" width="28.5703125" style="1" customWidth="1"/>
    <col min="10760" max="10760" width="16" style="1" customWidth="1"/>
    <col min="10761" max="10761" width="12.28515625" style="1" customWidth="1"/>
    <col min="10762" max="10762" width="27.7109375" style="1" customWidth="1"/>
    <col min="10763" max="10766" width="5.7109375" style="1" customWidth="1"/>
    <col min="10767" max="10767" width="7.7109375" style="1" customWidth="1"/>
    <col min="10768" max="10768" width="1.42578125" style="1" customWidth="1"/>
    <col min="10769" max="10772" width="6.140625" style="1" customWidth="1"/>
    <col min="10773" max="10773" width="7.85546875" style="1" customWidth="1"/>
    <col min="10774" max="10774" width="34" style="1" customWidth="1"/>
    <col min="10775" max="10776" width="25.42578125" style="1" customWidth="1"/>
    <col min="10777" max="10777" width="51.42578125" style="1" customWidth="1"/>
    <col min="10778" max="11008" width="11.42578125" style="1"/>
    <col min="11009" max="11009" width="17.71093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21.7109375" style="1" bestFit="1" customWidth="1"/>
    <col min="11015" max="11015" width="28.5703125" style="1" customWidth="1"/>
    <col min="11016" max="11016" width="16" style="1" customWidth="1"/>
    <col min="11017" max="11017" width="12.28515625" style="1" customWidth="1"/>
    <col min="11018" max="11018" width="27.7109375" style="1" customWidth="1"/>
    <col min="11019" max="11022" width="5.7109375" style="1" customWidth="1"/>
    <col min="11023" max="11023" width="7.7109375" style="1" customWidth="1"/>
    <col min="11024" max="11024" width="1.42578125" style="1" customWidth="1"/>
    <col min="11025" max="11028" width="6.140625" style="1" customWidth="1"/>
    <col min="11029" max="11029" width="7.85546875" style="1" customWidth="1"/>
    <col min="11030" max="11030" width="34" style="1" customWidth="1"/>
    <col min="11031" max="11032" width="25.42578125" style="1" customWidth="1"/>
    <col min="11033" max="11033" width="51.42578125" style="1" customWidth="1"/>
    <col min="11034" max="11264" width="11.42578125" style="1"/>
    <col min="11265" max="11265" width="17.71093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21.7109375" style="1" bestFit="1" customWidth="1"/>
    <col min="11271" max="11271" width="28.5703125" style="1" customWidth="1"/>
    <col min="11272" max="11272" width="16" style="1" customWidth="1"/>
    <col min="11273" max="11273" width="12.28515625" style="1" customWidth="1"/>
    <col min="11274" max="11274" width="27.7109375" style="1" customWidth="1"/>
    <col min="11275" max="11278" width="5.7109375" style="1" customWidth="1"/>
    <col min="11279" max="11279" width="7.7109375" style="1" customWidth="1"/>
    <col min="11280" max="11280" width="1.42578125" style="1" customWidth="1"/>
    <col min="11281" max="11284" width="6.140625" style="1" customWidth="1"/>
    <col min="11285" max="11285" width="7.85546875" style="1" customWidth="1"/>
    <col min="11286" max="11286" width="34" style="1" customWidth="1"/>
    <col min="11287" max="11288" width="25.42578125" style="1" customWidth="1"/>
    <col min="11289" max="11289" width="51.42578125" style="1" customWidth="1"/>
    <col min="11290" max="11520" width="11.42578125" style="1"/>
    <col min="11521" max="11521" width="17.71093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21.7109375" style="1" bestFit="1" customWidth="1"/>
    <col min="11527" max="11527" width="28.5703125" style="1" customWidth="1"/>
    <col min="11528" max="11528" width="16" style="1" customWidth="1"/>
    <col min="11529" max="11529" width="12.28515625" style="1" customWidth="1"/>
    <col min="11530" max="11530" width="27.7109375" style="1" customWidth="1"/>
    <col min="11531" max="11534" width="5.7109375" style="1" customWidth="1"/>
    <col min="11535" max="11535" width="7.7109375" style="1" customWidth="1"/>
    <col min="11536" max="11536" width="1.42578125" style="1" customWidth="1"/>
    <col min="11537" max="11540" width="6.140625" style="1" customWidth="1"/>
    <col min="11541" max="11541" width="7.85546875" style="1" customWidth="1"/>
    <col min="11542" max="11542" width="34" style="1" customWidth="1"/>
    <col min="11543" max="11544" width="25.42578125" style="1" customWidth="1"/>
    <col min="11545" max="11545" width="51.42578125" style="1" customWidth="1"/>
    <col min="11546" max="11776" width="11.42578125" style="1"/>
    <col min="11777" max="11777" width="17.71093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21.7109375" style="1" bestFit="1" customWidth="1"/>
    <col min="11783" max="11783" width="28.5703125" style="1" customWidth="1"/>
    <col min="11784" max="11784" width="16" style="1" customWidth="1"/>
    <col min="11785" max="11785" width="12.28515625" style="1" customWidth="1"/>
    <col min="11786" max="11786" width="27.7109375" style="1" customWidth="1"/>
    <col min="11787" max="11790" width="5.7109375" style="1" customWidth="1"/>
    <col min="11791" max="11791" width="7.7109375" style="1" customWidth="1"/>
    <col min="11792" max="11792" width="1.42578125" style="1" customWidth="1"/>
    <col min="11793" max="11796" width="6.140625" style="1" customWidth="1"/>
    <col min="11797" max="11797" width="7.85546875" style="1" customWidth="1"/>
    <col min="11798" max="11798" width="34" style="1" customWidth="1"/>
    <col min="11799" max="11800" width="25.42578125" style="1" customWidth="1"/>
    <col min="11801" max="11801" width="51.42578125" style="1" customWidth="1"/>
    <col min="11802" max="12032" width="11.42578125" style="1"/>
    <col min="12033" max="12033" width="17.71093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21.7109375" style="1" bestFit="1" customWidth="1"/>
    <col min="12039" max="12039" width="28.5703125" style="1" customWidth="1"/>
    <col min="12040" max="12040" width="16" style="1" customWidth="1"/>
    <col min="12041" max="12041" width="12.28515625" style="1" customWidth="1"/>
    <col min="12042" max="12042" width="27.7109375" style="1" customWidth="1"/>
    <col min="12043" max="12046" width="5.7109375" style="1" customWidth="1"/>
    <col min="12047" max="12047" width="7.7109375" style="1" customWidth="1"/>
    <col min="12048" max="12048" width="1.42578125" style="1" customWidth="1"/>
    <col min="12049" max="12052" width="6.140625" style="1" customWidth="1"/>
    <col min="12053" max="12053" width="7.85546875" style="1" customWidth="1"/>
    <col min="12054" max="12054" width="34" style="1" customWidth="1"/>
    <col min="12055" max="12056" width="25.42578125" style="1" customWidth="1"/>
    <col min="12057" max="12057" width="51.42578125" style="1" customWidth="1"/>
    <col min="12058" max="12288" width="11.42578125" style="1"/>
    <col min="12289" max="12289" width="17.71093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21.7109375" style="1" bestFit="1" customWidth="1"/>
    <col min="12295" max="12295" width="28.5703125" style="1" customWidth="1"/>
    <col min="12296" max="12296" width="16" style="1" customWidth="1"/>
    <col min="12297" max="12297" width="12.28515625" style="1" customWidth="1"/>
    <col min="12298" max="12298" width="27.7109375" style="1" customWidth="1"/>
    <col min="12299" max="12302" width="5.7109375" style="1" customWidth="1"/>
    <col min="12303" max="12303" width="7.7109375" style="1" customWidth="1"/>
    <col min="12304" max="12304" width="1.42578125" style="1" customWidth="1"/>
    <col min="12305" max="12308" width="6.140625" style="1" customWidth="1"/>
    <col min="12309" max="12309" width="7.85546875" style="1" customWidth="1"/>
    <col min="12310" max="12310" width="34" style="1" customWidth="1"/>
    <col min="12311" max="12312" width="25.42578125" style="1" customWidth="1"/>
    <col min="12313" max="12313" width="51.42578125" style="1" customWidth="1"/>
    <col min="12314" max="12544" width="11.42578125" style="1"/>
    <col min="12545" max="12545" width="17.71093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21.7109375" style="1" bestFit="1" customWidth="1"/>
    <col min="12551" max="12551" width="28.5703125" style="1" customWidth="1"/>
    <col min="12552" max="12552" width="16" style="1" customWidth="1"/>
    <col min="12553" max="12553" width="12.28515625" style="1" customWidth="1"/>
    <col min="12554" max="12554" width="27.7109375" style="1" customWidth="1"/>
    <col min="12555" max="12558" width="5.7109375" style="1" customWidth="1"/>
    <col min="12559" max="12559" width="7.7109375" style="1" customWidth="1"/>
    <col min="12560" max="12560" width="1.42578125" style="1" customWidth="1"/>
    <col min="12561" max="12564" width="6.140625" style="1" customWidth="1"/>
    <col min="12565" max="12565" width="7.85546875" style="1" customWidth="1"/>
    <col min="12566" max="12566" width="34" style="1" customWidth="1"/>
    <col min="12567" max="12568" width="25.42578125" style="1" customWidth="1"/>
    <col min="12569" max="12569" width="51.42578125" style="1" customWidth="1"/>
    <col min="12570" max="12800" width="11.42578125" style="1"/>
    <col min="12801" max="12801" width="17.71093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21.7109375" style="1" bestFit="1" customWidth="1"/>
    <col min="12807" max="12807" width="28.5703125" style="1" customWidth="1"/>
    <col min="12808" max="12808" width="16" style="1" customWidth="1"/>
    <col min="12809" max="12809" width="12.28515625" style="1" customWidth="1"/>
    <col min="12810" max="12810" width="27.7109375" style="1" customWidth="1"/>
    <col min="12811" max="12814" width="5.7109375" style="1" customWidth="1"/>
    <col min="12815" max="12815" width="7.7109375" style="1" customWidth="1"/>
    <col min="12816" max="12816" width="1.42578125" style="1" customWidth="1"/>
    <col min="12817" max="12820" width="6.140625" style="1" customWidth="1"/>
    <col min="12821" max="12821" width="7.85546875" style="1" customWidth="1"/>
    <col min="12822" max="12822" width="34" style="1" customWidth="1"/>
    <col min="12823" max="12824" width="25.42578125" style="1" customWidth="1"/>
    <col min="12825" max="12825" width="51.42578125" style="1" customWidth="1"/>
    <col min="12826" max="13056" width="11.42578125" style="1"/>
    <col min="13057" max="13057" width="17.71093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21.7109375" style="1" bestFit="1" customWidth="1"/>
    <col min="13063" max="13063" width="28.5703125" style="1" customWidth="1"/>
    <col min="13064" max="13064" width="16" style="1" customWidth="1"/>
    <col min="13065" max="13065" width="12.28515625" style="1" customWidth="1"/>
    <col min="13066" max="13066" width="27.7109375" style="1" customWidth="1"/>
    <col min="13067" max="13070" width="5.7109375" style="1" customWidth="1"/>
    <col min="13071" max="13071" width="7.7109375" style="1" customWidth="1"/>
    <col min="13072" max="13072" width="1.42578125" style="1" customWidth="1"/>
    <col min="13073" max="13076" width="6.140625" style="1" customWidth="1"/>
    <col min="13077" max="13077" width="7.85546875" style="1" customWidth="1"/>
    <col min="13078" max="13078" width="34" style="1" customWidth="1"/>
    <col min="13079" max="13080" width="25.42578125" style="1" customWidth="1"/>
    <col min="13081" max="13081" width="51.42578125" style="1" customWidth="1"/>
    <col min="13082" max="13312" width="11.42578125" style="1"/>
    <col min="13313" max="13313" width="17.71093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21.7109375" style="1" bestFit="1" customWidth="1"/>
    <col min="13319" max="13319" width="28.5703125" style="1" customWidth="1"/>
    <col min="13320" max="13320" width="16" style="1" customWidth="1"/>
    <col min="13321" max="13321" width="12.28515625" style="1" customWidth="1"/>
    <col min="13322" max="13322" width="27.7109375" style="1" customWidth="1"/>
    <col min="13323" max="13326" width="5.7109375" style="1" customWidth="1"/>
    <col min="13327" max="13327" width="7.7109375" style="1" customWidth="1"/>
    <col min="13328" max="13328" width="1.42578125" style="1" customWidth="1"/>
    <col min="13329" max="13332" width="6.140625" style="1" customWidth="1"/>
    <col min="13333" max="13333" width="7.85546875" style="1" customWidth="1"/>
    <col min="13334" max="13334" width="34" style="1" customWidth="1"/>
    <col min="13335" max="13336" width="25.42578125" style="1" customWidth="1"/>
    <col min="13337" max="13337" width="51.42578125" style="1" customWidth="1"/>
    <col min="13338" max="13568" width="11.42578125" style="1"/>
    <col min="13569" max="13569" width="17.71093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21.7109375" style="1" bestFit="1" customWidth="1"/>
    <col min="13575" max="13575" width="28.5703125" style="1" customWidth="1"/>
    <col min="13576" max="13576" width="16" style="1" customWidth="1"/>
    <col min="13577" max="13577" width="12.28515625" style="1" customWidth="1"/>
    <col min="13578" max="13578" width="27.7109375" style="1" customWidth="1"/>
    <col min="13579" max="13582" width="5.7109375" style="1" customWidth="1"/>
    <col min="13583" max="13583" width="7.7109375" style="1" customWidth="1"/>
    <col min="13584" max="13584" width="1.42578125" style="1" customWidth="1"/>
    <col min="13585" max="13588" width="6.140625" style="1" customWidth="1"/>
    <col min="13589" max="13589" width="7.85546875" style="1" customWidth="1"/>
    <col min="13590" max="13590" width="34" style="1" customWidth="1"/>
    <col min="13591" max="13592" width="25.42578125" style="1" customWidth="1"/>
    <col min="13593" max="13593" width="51.42578125" style="1" customWidth="1"/>
    <col min="13594" max="13824" width="11.42578125" style="1"/>
    <col min="13825" max="13825" width="17.71093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21.7109375" style="1" bestFit="1" customWidth="1"/>
    <col min="13831" max="13831" width="28.5703125" style="1" customWidth="1"/>
    <col min="13832" max="13832" width="16" style="1" customWidth="1"/>
    <col min="13833" max="13833" width="12.28515625" style="1" customWidth="1"/>
    <col min="13834" max="13834" width="27.7109375" style="1" customWidth="1"/>
    <col min="13835" max="13838" width="5.7109375" style="1" customWidth="1"/>
    <col min="13839" max="13839" width="7.7109375" style="1" customWidth="1"/>
    <col min="13840" max="13840" width="1.42578125" style="1" customWidth="1"/>
    <col min="13841" max="13844" width="6.140625" style="1" customWidth="1"/>
    <col min="13845" max="13845" width="7.85546875" style="1" customWidth="1"/>
    <col min="13846" max="13846" width="34" style="1" customWidth="1"/>
    <col min="13847" max="13848" width="25.42578125" style="1" customWidth="1"/>
    <col min="13849" max="13849" width="51.42578125" style="1" customWidth="1"/>
    <col min="13850" max="14080" width="11.42578125" style="1"/>
    <col min="14081" max="14081" width="17.71093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21.7109375" style="1" bestFit="1" customWidth="1"/>
    <col min="14087" max="14087" width="28.5703125" style="1" customWidth="1"/>
    <col min="14088" max="14088" width="16" style="1" customWidth="1"/>
    <col min="14089" max="14089" width="12.28515625" style="1" customWidth="1"/>
    <col min="14090" max="14090" width="27.7109375" style="1" customWidth="1"/>
    <col min="14091" max="14094" width="5.7109375" style="1" customWidth="1"/>
    <col min="14095" max="14095" width="7.7109375" style="1" customWidth="1"/>
    <col min="14096" max="14096" width="1.42578125" style="1" customWidth="1"/>
    <col min="14097" max="14100" width="6.140625" style="1" customWidth="1"/>
    <col min="14101" max="14101" width="7.85546875" style="1" customWidth="1"/>
    <col min="14102" max="14102" width="34" style="1" customWidth="1"/>
    <col min="14103" max="14104" width="25.42578125" style="1" customWidth="1"/>
    <col min="14105" max="14105" width="51.42578125" style="1" customWidth="1"/>
    <col min="14106" max="14336" width="11.42578125" style="1"/>
    <col min="14337" max="14337" width="17.71093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21.7109375" style="1" bestFit="1" customWidth="1"/>
    <col min="14343" max="14343" width="28.5703125" style="1" customWidth="1"/>
    <col min="14344" max="14344" width="16" style="1" customWidth="1"/>
    <col min="14345" max="14345" width="12.28515625" style="1" customWidth="1"/>
    <col min="14346" max="14346" width="27.7109375" style="1" customWidth="1"/>
    <col min="14347" max="14350" width="5.7109375" style="1" customWidth="1"/>
    <col min="14351" max="14351" width="7.7109375" style="1" customWidth="1"/>
    <col min="14352" max="14352" width="1.42578125" style="1" customWidth="1"/>
    <col min="14353" max="14356" width="6.140625" style="1" customWidth="1"/>
    <col min="14357" max="14357" width="7.85546875" style="1" customWidth="1"/>
    <col min="14358" max="14358" width="34" style="1" customWidth="1"/>
    <col min="14359" max="14360" width="25.42578125" style="1" customWidth="1"/>
    <col min="14361" max="14361" width="51.42578125" style="1" customWidth="1"/>
    <col min="14362" max="14592" width="11.42578125" style="1"/>
    <col min="14593" max="14593" width="17.71093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21.7109375" style="1" bestFit="1" customWidth="1"/>
    <col min="14599" max="14599" width="28.5703125" style="1" customWidth="1"/>
    <col min="14600" max="14600" width="16" style="1" customWidth="1"/>
    <col min="14601" max="14601" width="12.28515625" style="1" customWidth="1"/>
    <col min="14602" max="14602" width="27.7109375" style="1" customWidth="1"/>
    <col min="14603" max="14606" width="5.7109375" style="1" customWidth="1"/>
    <col min="14607" max="14607" width="7.7109375" style="1" customWidth="1"/>
    <col min="14608" max="14608" width="1.42578125" style="1" customWidth="1"/>
    <col min="14609" max="14612" width="6.140625" style="1" customWidth="1"/>
    <col min="14613" max="14613" width="7.85546875" style="1" customWidth="1"/>
    <col min="14614" max="14614" width="34" style="1" customWidth="1"/>
    <col min="14615" max="14616" width="25.42578125" style="1" customWidth="1"/>
    <col min="14617" max="14617" width="51.42578125" style="1" customWidth="1"/>
    <col min="14618" max="14848" width="11.42578125" style="1"/>
    <col min="14849" max="14849" width="17.71093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21.7109375" style="1" bestFit="1" customWidth="1"/>
    <col min="14855" max="14855" width="28.5703125" style="1" customWidth="1"/>
    <col min="14856" max="14856" width="16" style="1" customWidth="1"/>
    <col min="14857" max="14857" width="12.28515625" style="1" customWidth="1"/>
    <col min="14858" max="14858" width="27.7109375" style="1" customWidth="1"/>
    <col min="14859" max="14862" width="5.7109375" style="1" customWidth="1"/>
    <col min="14863" max="14863" width="7.7109375" style="1" customWidth="1"/>
    <col min="14864" max="14864" width="1.42578125" style="1" customWidth="1"/>
    <col min="14865" max="14868" width="6.140625" style="1" customWidth="1"/>
    <col min="14869" max="14869" width="7.85546875" style="1" customWidth="1"/>
    <col min="14870" max="14870" width="34" style="1" customWidth="1"/>
    <col min="14871" max="14872" width="25.42578125" style="1" customWidth="1"/>
    <col min="14873" max="14873" width="51.42578125" style="1" customWidth="1"/>
    <col min="14874" max="15104" width="11.42578125" style="1"/>
    <col min="15105" max="15105" width="17.71093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21.7109375" style="1" bestFit="1" customWidth="1"/>
    <col min="15111" max="15111" width="28.5703125" style="1" customWidth="1"/>
    <col min="15112" max="15112" width="16" style="1" customWidth="1"/>
    <col min="15113" max="15113" width="12.28515625" style="1" customWidth="1"/>
    <col min="15114" max="15114" width="27.7109375" style="1" customWidth="1"/>
    <col min="15115" max="15118" width="5.7109375" style="1" customWidth="1"/>
    <col min="15119" max="15119" width="7.7109375" style="1" customWidth="1"/>
    <col min="15120" max="15120" width="1.42578125" style="1" customWidth="1"/>
    <col min="15121" max="15124" width="6.140625" style="1" customWidth="1"/>
    <col min="15125" max="15125" width="7.85546875" style="1" customWidth="1"/>
    <col min="15126" max="15126" width="34" style="1" customWidth="1"/>
    <col min="15127" max="15128" width="25.42578125" style="1" customWidth="1"/>
    <col min="15129" max="15129" width="51.42578125" style="1" customWidth="1"/>
    <col min="15130" max="15360" width="11.42578125" style="1"/>
    <col min="15361" max="15361" width="17.71093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21.7109375" style="1" bestFit="1" customWidth="1"/>
    <col min="15367" max="15367" width="28.5703125" style="1" customWidth="1"/>
    <col min="15368" max="15368" width="16" style="1" customWidth="1"/>
    <col min="15369" max="15369" width="12.28515625" style="1" customWidth="1"/>
    <col min="15370" max="15370" width="27.7109375" style="1" customWidth="1"/>
    <col min="15371" max="15374" width="5.7109375" style="1" customWidth="1"/>
    <col min="15375" max="15375" width="7.7109375" style="1" customWidth="1"/>
    <col min="15376" max="15376" width="1.42578125" style="1" customWidth="1"/>
    <col min="15377" max="15380" width="6.140625" style="1" customWidth="1"/>
    <col min="15381" max="15381" width="7.85546875" style="1" customWidth="1"/>
    <col min="15382" max="15382" width="34" style="1" customWidth="1"/>
    <col min="15383" max="15384" width="25.42578125" style="1" customWidth="1"/>
    <col min="15385" max="15385" width="51.42578125" style="1" customWidth="1"/>
    <col min="15386" max="15616" width="11.42578125" style="1"/>
    <col min="15617" max="15617" width="17.71093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21.7109375" style="1" bestFit="1" customWidth="1"/>
    <col min="15623" max="15623" width="28.5703125" style="1" customWidth="1"/>
    <col min="15624" max="15624" width="16" style="1" customWidth="1"/>
    <col min="15625" max="15625" width="12.28515625" style="1" customWidth="1"/>
    <col min="15626" max="15626" width="27.7109375" style="1" customWidth="1"/>
    <col min="15627" max="15630" width="5.7109375" style="1" customWidth="1"/>
    <col min="15631" max="15631" width="7.7109375" style="1" customWidth="1"/>
    <col min="15632" max="15632" width="1.42578125" style="1" customWidth="1"/>
    <col min="15633" max="15636" width="6.140625" style="1" customWidth="1"/>
    <col min="15637" max="15637" width="7.85546875" style="1" customWidth="1"/>
    <col min="15638" max="15638" width="34" style="1" customWidth="1"/>
    <col min="15639" max="15640" width="25.42578125" style="1" customWidth="1"/>
    <col min="15641" max="15641" width="51.42578125" style="1" customWidth="1"/>
    <col min="15642" max="15872" width="11.42578125" style="1"/>
    <col min="15873" max="15873" width="17.71093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21.7109375" style="1" bestFit="1" customWidth="1"/>
    <col min="15879" max="15879" width="28.5703125" style="1" customWidth="1"/>
    <col min="15880" max="15880" width="16" style="1" customWidth="1"/>
    <col min="15881" max="15881" width="12.28515625" style="1" customWidth="1"/>
    <col min="15882" max="15882" width="27.7109375" style="1" customWidth="1"/>
    <col min="15883" max="15886" width="5.7109375" style="1" customWidth="1"/>
    <col min="15887" max="15887" width="7.7109375" style="1" customWidth="1"/>
    <col min="15888" max="15888" width="1.42578125" style="1" customWidth="1"/>
    <col min="15889" max="15892" width="6.140625" style="1" customWidth="1"/>
    <col min="15893" max="15893" width="7.85546875" style="1" customWidth="1"/>
    <col min="15894" max="15894" width="34" style="1" customWidth="1"/>
    <col min="15895" max="15896" width="25.42578125" style="1" customWidth="1"/>
    <col min="15897" max="15897" width="51.42578125" style="1" customWidth="1"/>
    <col min="15898" max="16128" width="11.42578125" style="1"/>
    <col min="16129" max="16129" width="17.71093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21.7109375" style="1" bestFit="1" customWidth="1"/>
    <col min="16135" max="16135" width="28.5703125" style="1" customWidth="1"/>
    <col min="16136" max="16136" width="16" style="1" customWidth="1"/>
    <col min="16137" max="16137" width="12.28515625" style="1" customWidth="1"/>
    <col min="16138" max="16138" width="27.7109375" style="1" customWidth="1"/>
    <col min="16139" max="16142" width="5.7109375" style="1" customWidth="1"/>
    <col min="16143" max="16143" width="7.7109375" style="1" customWidth="1"/>
    <col min="16144" max="16144" width="1.42578125" style="1" customWidth="1"/>
    <col min="16145" max="16148" width="6.140625" style="1" customWidth="1"/>
    <col min="16149" max="16149" width="7.85546875" style="1" customWidth="1"/>
    <col min="16150" max="16150" width="34" style="1" customWidth="1"/>
    <col min="16151" max="16152" width="25.42578125" style="1" customWidth="1"/>
    <col min="16153" max="16153" width="51.42578125" style="1" customWidth="1"/>
    <col min="16154" max="16384" width="11.42578125" style="1"/>
  </cols>
  <sheetData>
    <row r="1" spans="1:25"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5"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5"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5"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5"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5"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5" ht="16.149999999999999" customHeight="1" thickBot="1" x14ac:dyDescent="0.3">
      <c r="A7" s="9" t="s">
        <v>7</v>
      </c>
      <c r="B7" s="274" t="s">
        <v>789</v>
      </c>
      <c r="C7" s="275"/>
      <c r="D7" s="275"/>
      <c r="E7" s="275"/>
      <c r="F7" s="275"/>
      <c r="G7" s="275"/>
      <c r="H7" s="275"/>
      <c r="I7" s="275"/>
      <c r="J7" s="275"/>
      <c r="K7" s="275"/>
      <c r="L7" s="275"/>
      <c r="M7" s="275"/>
      <c r="N7" s="275"/>
      <c r="O7" s="275"/>
      <c r="P7" s="275"/>
      <c r="Q7" s="275"/>
      <c r="R7" s="275"/>
      <c r="S7" s="275"/>
      <c r="T7" s="275"/>
      <c r="U7" s="275"/>
      <c r="V7" s="275"/>
      <c r="W7" s="275"/>
      <c r="X7" s="276"/>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5" ht="42.75" x14ac:dyDescent="0.25">
      <c r="A10" s="277"/>
      <c r="B10" s="277"/>
      <c r="C10" s="277"/>
      <c r="D10" s="277"/>
      <c r="E10" s="277"/>
      <c r="F10" s="277"/>
      <c r="G10" s="277"/>
      <c r="H10" s="277"/>
      <c r="I10" s="277"/>
      <c r="J10" s="277"/>
      <c r="K10" s="11" t="s">
        <v>23</v>
      </c>
      <c r="L10" s="11" t="s">
        <v>24</v>
      </c>
      <c r="M10" s="11" t="s">
        <v>25</v>
      </c>
      <c r="N10" s="11" t="s">
        <v>26</v>
      </c>
      <c r="O10" s="11" t="s">
        <v>27</v>
      </c>
      <c r="P10" s="277"/>
      <c r="Q10" s="11" t="s">
        <v>28</v>
      </c>
      <c r="R10" s="11" t="s">
        <v>24</v>
      </c>
      <c r="S10" s="11" t="s">
        <v>25</v>
      </c>
      <c r="T10" s="11" t="s">
        <v>26</v>
      </c>
      <c r="U10" s="11" t="s">
        <v>27</v>
      </c>
      <c r="V10" s="277"/>
      <c r="W10" s="277"/>
      <c r="X10" s="277"/>
      <c r="Y10" s="68"/>
    </row>
    <row r="11" spans="1:25" ht="108" x14ac:dyDescent="0.25">
      <c r="A11" s="287" t="s">
        <v>541</v>
      </c>
      <c r="B11" s="294" t="s">
        <v>542</v>
      </c>
      <c r="C11" s="484">
        <v>1</v>
      </c>
      <c r="D11" s="294" t="s">
        <v>543</v>
      </c>
      <c r="E11" s="294" t="s">
        <v>544</v>
      </c>
      <c r="F11" s="50" t="s">
        <v>545</v>
      </c>
      <c r="G11" s="82" t="s">
        <v>546</v>
      </c>
      <c r="H11" s="44">
        <v>1</v>
      </c>
      <c r="I11" s="43" t="s">
        <v>125</v>
      </c>
      <c r="J11" s="43" t="s">
        <v>547</v>
      </c>
      <c r="K11" s="83">
        <v>0.25</v>
      </c>
      <c r="L11" s="83">
        <v>0.25</v>
      </c>
      <c r="M11" s="83">
        <v>0.25</v>
      </c>
      <c r="N11" s="83">
        <v>0.25</v>
      </c>
      <c r="O11" s="84">
        <f>SUM(K11:N11)</f>
        <v>1</v>
      </c>
      <c r="P11" s="277"/>
      <c r="Q11" s="250">
        <v>0.25</v>
      </c>
      <c r="R11" s="251"/>
      <c r="S11" s="251"/>
      <c r="T11" s="251"/>
      <c r="U11" s="251"/>
      <c r="V11" s="252" t="s">
        <v>1075</v>
      </c>
      <c r="W11" s="22"/>
      <c r="X11" s="22"/>
      <c r="Y11" s="85">
        <f>80%/80%</f>
        <v>1</v>
      </c>
    </row>
    <row r="12" spans="1:25" ht="120" x14ac:dyDescent="0.25">
      <c r="A12" s="287"/>
      <c r="B12" s="295"/>
      <c r="C12" s="485"/>
      <c r="D12" s="296"/>
      <c r="E12" s="296"/>
      <c r="F12" s="50" t="s">
        <v>548</v>
      </c>
      <c r="G12" s="86" t="s">
        <v>549</v>
      </c>
      <c r="H12" s="87">
        <v>1</v>
      </c>
      <c r="I12" s="43" t="s">
        <v>125</v>
      </c>
      <c r="J12" s="43" t="s">
        <v>550</v>
      </c>
      <c r="K12" s="83">
        <v>0.25</v>
      </c>
      <c r="L12" s="83">
        <v>0.25</v>
      </c>
      <c r="M12" s="83">
        <v>0.25</v>
      </c>
      <c r="N12" s="83">
        <v>0.25</v>
      </c>
      <c r="O12" s="84">
        <f>SUM(K12:N12)</f>
        <v>1</v>
      </c>
      <c r="P12" s="277"/>
      <c r="Q12" s="250">
        <v>0.25</v>
      </c>
      <c r="R12" s="251"/>
      <c r="S12" s="251"/>
      <c r="T12" s="251"/>
      <c r="U12" s="251"/>
      <c r="V12" s="253" t="s">
        <v>1076</v>
      </c>
      <c r="W12" s="22"/>
      <c r="X12" s="22"/>
      <c r="Y12" s="81">
        <f>Y11*80%</f>
        <v>0.8</v>
      </c>
    </row>
    <row r="13" spans="1:25" ht="132" x14ac:dyDescent="0.25">
      <c r="A13" s="287"/>
      <c r="B13" s="295"/>
      <c r="C13" s="21">
        <v>2</v>
      </c>
      <c r="D13" s="21" t="s">
        <v>551</v>
      </c>
      <c r="E13" s="46" t="s">
        <v>544</v>
      </c>
      <c r="F13" s="88" t="s">
        <v>552</v>
      </c>
      <c r="G13" s="21" t="s">
        <v>553</v>
      </c>
      <c r="H13" s="89">
        <v>1</v>
      </c>
      <c r="I13" s="90" t="s">
        <v>125</v>
      </c>
      <c r="J13" s="43" t="s">
        <v>554</v>
      </c>
      <c r="K13" s="83">
        <v>0.25</v>
      </c>
      <c r="L13" s="83">
        <v>0.25</v>
      </c>
      <c r="M13" s="83">
        <v>0.25</v>
      </c>
      <c r="N13" s="83">
        <v>0.25</v>
      </c>
      <c r="O13" s="91">
        <f t="shared" ref="O13:O18" si="0">SUM(K13:N13)</f>
        <v>1</v>
      </c>
      <c r="P13" s="277"/>
      <c r="Q13" s="254">
        <v>0.25</v>
      </c>
      <c r="R13" s="251"/>
      <c r="S13" s="251"/>
      <c r="T13" s="251"/>
      <c r="U13" s="251"/>
      <c r="V13" s="255" t="s">
        <v>1077</v>
      </c>
      <c r="W13" s="22"/>
      <c r="X13" s="22"/>
      <c r="Y13" s="92">
        <f>Y12*100%</f>
        <v>0.8</v>
      </c>
    </row>
    <row r="14" spans="1:25" ht="204" x14ac:dyDescent="0.25">
      <c r="A14" s="287"/>
      <c r="B14" s="295"/>
      <c r="C14" s="21">
        <v>3</v>
      </c>
      <c r="D14" s="21" t="s">
        <v>555</v>
      </c>
      <c r="E14" s="46" t="s">
        <v>544</v>
      </c>
      <c r="F14" s="88" t="s">
        <v>556</v>
      </c>
      <c r="G14" s="21" t="s">
        <v>557</v>
      </c>
      <c r="H14" s="89">
        <v>1</v>
      </c>
      <c r="I14" s="90" t="s">
        <v>125</v>
      </c>
      <c r="J14" s="93" t="s">
        <v>558</v>
      </c>
      <c r="K14" s="83">
        <v>0.25</v>
      </c>
      <c r="L14" s="83">
        <v>0.25</v>
      </c>
      <c r="M14" s="83">
        <v>0.25</v>
      </c>
      <c r="N14" s="83">
        <v>0.25</v>
      </c>
      <c r="O14" s="91">
        <f t="shared" si="0"/>
        <v>1</v>
      </c>
      <c r="P14" s="277"/>
      <c r="Q14" s="254">
        <v>0.25</v>
      </c>
      <c r="R14" s="251"/>
      <c r="S14" s="251"/>
      <c r="T14" s="251"/>
      <c r="U14" s="251"/>
      <c r="V14" s="256" t="s">
        <v>1078</v>
      </c>
      <c r="W14" s="22"/>
      <c r="X14" s="22"/>
    </row>
    <row r="15" spans="1:25" ht="120" x14ac:dyDescent="0.25">
      <c r="A15" s="287"/>
      <c r="B15" s="295"/>
      <c r="C15" s="21">
        <v>4</v>
      </c>
      <c r="D15" s="21" t="s">
        <v>559</v>
      </c>
      <c r="E15" s="21" t="s">
        <v>544</v>
      </c>
      <c r="F15" s="94" t="s">
        <v>560</v>
      </c>
      <c r="G15" s="45" t="s">
        <v>561</v>
      </c>
      <c r="H15" s="89">
        <v>1</v>
      </c>
      <c r="I15" s="90" t="s">
        <v>125</v>
      </c>
      <c r="J15" s="93" t="s">
        <v>562</v>
      </c>
      <c r="K15" s="83">
        <v>0.25</v>
      </c>
      <c r="L15" s="83">
        <v>0.25</v>
      </c>
      <c r="M15" s="83">
        <v>0.25</v>
      </c>
      <c r="N15" s="83">
        <v>0.25</v>
      </c>
      <c r="O15" s="91">
        <f t="shared" si="0"/>
        <v>1</v>
      </c>
      <c r="P15" s="277"/>
      <c r="Q15" s="257">
        <v>0.246</v>
      </c>
      <c r="R15" s="251"/>
      <c r="S15" s="251"/>
      <c r="T15" s="251"/>
      <c r="U15" s="251"/>
      <c r="V15" s="258" t="s">
        <v>1079</v>
      </c>
      <c r="W15" s="22"/>
      <c r="X15" s="22"/>
    </row>
    <row r="16" spans="1:25" ht="84" x14ac:dyDescent="0.25">
      <c r="A16" s="287"/>
      <c r="B16" s="295"/>
      <c r="C16" s="21">
        <v>5</v>
      </c>
      <c r="D16" s="21" t="s">
        <v>563</v>
      </c>
      <c r="E16" s="21" t="s">
        <v>544</v>
      </c>
      <c r="F16" s="36" t="s">
        <v>564</v>
      </c>
      <c r="G16" s="21" t="s">
        <v>565</v>
      </c>
      <c r="H16" s="89">
        <v>1</v>
      </c>
      <c r="I16" s="90" t="s">
        <v>125</v>
      </c>
      <c r="J16" s="21" t="s">
        <v>566</v>
      </c>
      <c r="K16" s="49">
        <v>0.25</v>
      </c>
      <c r="L16" s="49">
        <v>0.25</v>
      </c>
      <c r="M16" s="49">
        <v>0.25</v>
      </c>
      <c r="N16" s="49">
        <v>0.25</v>
      </c>
      <c r="O16" s="95">
        <f t="shared" si="0"/>
        <v>1</v>
      </c>
      <c r="P16" s="277"/>
      <c r="Q16" s="254">
        <v>0.25</v>
      </c>
      <c r="R16" s="251"/>
      <c r="S16" s="251"/>
      <c r="T16" s="251"/>
      <c r="U16" s="251"/>
      <c r="V16" s="255" t="s">
        <v>1080</v>
      </c>
      <c r="W16" s="22"/>
      <c r="X16" s="22"/>
    </row>
    <row r="17" spans="1:25" ht="228" x14ac:dyDescent="0.25">
      <c r="A17" s="287"/>
      <c r="B17" s="295"/>
      <c r="C17" s="21">
        <v>6</v>
      </c>
      <c r="D17" s="96" t="s">
        <v>567</v>
      </c>
      <c r="E17" s="21" t="s">
        <v>544</v>
      </c>
      <c r="F17" s="97" t="s">
        <v>568</v>
      </c>
      <c r="G17" s="98" t="s">
        <v>569</v>
      </c>
      <c r="H17" s="89">
        <v>1</v>
      </c>
      <c r="I17" s="90" t="s">
        <v>125</v>
      </c>
      <c r="J17" s="99" t="s">
        <v>570</v>
      </c>
      <c r="K17" s="49">
        <v>0.25</v>
      </c>
      <c r="L17" s="49">
        <v>0.25</v>
      </c>
      <c r="M17" s="49">
        <v>0.25</v>
      </c>
      <c r="N17" s="49">
        <v>0.25</v>
      </c>
      <c r="O17" s="95">
        <f t="shared" si="0"/>
        <v>1</v>
      </c>
      <c r="P17" s="277"/>
      <c r="Q17" s="254">
        <v>0.25</v>
      </c>
      <c r="R17" s="251"/>
      <c r="S17" s="251"/>
      <c r="T17" s="251"/>
      <c r="U17" s="251"/>
      <c r="V17" s="258" t="s">
        <v>1081</v>
      </c>
      <c r="W17" s="22"/>
      <c r="X17" s="22"/>
      <c r="Y17" s="68"/>
    </row>
    <row r="18" spans="1:25" ht="165" x14ac:dyDescent="0.25">
      <c r="A18" s="287"/>
      <c r="B18" s="296"/>
      <c r="C18" s="21">
        <v>7</v>
      </c>
      <c r="D18" s="21" t="s">
        <v>571</v>
      </c>
      <c r="E18" s="21" t="s">
        <v>544</v>
      </c>
      <c r="F18" s="97" t="s">
        <v>572</v>
      </c>
      <c r="G18" s="98" t="s">
        <v>573</v>
      </c>
      <c r="H18" s="89">
        <v>1</v>
      </c>
      <c r="I18" s="90" t="s">
        <v>125</v>
      </c>
      <c r="J18" s="99" t="s">
        <v>574</v>
      </c>
      <c r="K18" s="49">
        <v>0.25</v>
      </c>
      <c r="L18" s="49">
        <v>0.25</v>
      </c>
      <c r="M18" s="49">
        <v>0.25</v>
      </c>
      <c r="N18" s="49">
        <v>0.25</v>
      </c>
      <c r="O18" s="95">
        <f t="shared" si="0"/>
        <v>1</v>
      </c>
      <c r="P18" s="277"/>
      <c r="Q18" s="254">
        <v>0.25</v>
      </c>
      <c r="R18" s="251"/>
      <c r="S18" s="251"/>
      <c r="T18" s="251"/>
      <c r="U18" s="251"/>
      <c r="V18" s="258" t="s">
        <v>1082</v>
      </c>
      <c r="W18" s="22"/>
      <c r="X18" s="22"/>
      <c r="Y18" s="68"/>
    </row>
    <row r="19" spans="1:25" s="3" customFormat="1" ht="28.5" x14ac:dyDescent="0.25">
      <c r="A19" s="277" t="s">
        <v>54</v>
      </c>
      <c r="B19" s="23" t="s">
        <v>686</v>
      </c>
      <c r="C19" s="288" t="s">
        <v>55</v>
      </c>
      <c r="D19" s="289"/>
      <c r="E19" s="24" t="s">
        <v>56</v>
      </c>
      <c r="F19" s="25"/>
      <c r="G19" s="25"/>
      <c r="H19" s="25"/>
      <c r="I19" s="297" t="s">
        <v>57</v>
      </c>
      <c r="J19" s="278" t="s">
        <v>56</v>
      </c>
      <c r="K19" s="279"/>
      <c r="L19" s="279"/>
      <c r="M19" s="279"/>
      <c r="N19" s="279"/>
      <c r="O19" s="279"/>
      <c r="P19" s="279"/>
      <c r="Q19" s="279"/>
      <c r="R19" s="280"/>
      <c r="S19" s="281" t="s">
        <v>58</v>
      </c>
      <c r="T19" s="281"/>
      <c r="U19" s="281"/>
      <c r="V19" s="282" t="s">
        <v>59</v>
      </c>
      <c r="W19" s="282"/>
      <c r="X19" s="282"/>
      <c r="Y19" s="1"/>
    </row>
    <row r="20" spans="1:25" s="3" customFormat="1" ht="28.5" x14ac:dyDescent="0.25">
      <c r="A20" s="277"/>
      <c r="B20" s="23" t="s">
        <v>60</v>
      </c>
      <c r="C20" s="290"/>
      <c r="D20" s="291"/>
      <c r="E20" s="284" t="s">
        <v>575</v>
      </c>
      <c r="F20" s="285"/>
      <c r="G20" s="285"/>
      <c r="H20" s="286"/>
      <c r="I20" s="297"/>
      <c r="J20" s="284" t="s">
        <v>576</v>
      </c>
      <c r="K20" s="285"/>
      <c r="L20" s="285"/>
      <c r="M20" s="285"/>
      <c r="N20" s="285"/>
      <c r="O20" s="285"/>
      <c r="P20" s="285"/>
      <c r="Q20" s="285"/>
      <c r="R20" s="286"/>
      <c r="S20" s="281"/>
      <c r="T20" s="281"/>
      <c r="U20" s="281"/>
      <c r="V20" s="284" t="s">
        <v>576</v>
      </c>
      <c r="W20" s="285"/>
      <c r="X20" s="286"/>
      <c r="Y20" s="1"/>
    </row>
    <row r="21" spans="1:25" s="3" customFormat="1" x14ac:dyDescent="0.25">
      <c r="A21" s="277"/>
      <c r="B21" s="23" t="s">
        <v>62</v>
      </c>
      <c r="C21" s="292"/>
      <c r="D21" s="293"/>
      <c r="E21" s="284" t="s">
        <v>577</v>
      </c>
      <c r="F21" s="285"/>
      <c r="G21" s="285"/>
      <c r="H21" s="25"/>
      <c r="I21" s="297"/>
      <c r="J21" s="284" t="s">
        <v>783</v>
      </c>
      <c r="K21" s="285"/>
      <c r="L21" s="285"/>
      <c r="M21" s="285"/>
      <c r="N21" s="285"/>
      <c r="O21" s="285"/>
      <c r="P21" s="285"/>
      <c r="Q21" s="285"/>
      <c r="R21" s="286"/>
      <c r="S21" s="281"/>
      <c r="T21" s="281"/>
      <c r="U21" s="281"/>
      <c r="V21" s="284" t="s">
        <v>64</v>
      </c>
      <c r="W21" s="285"/>
      <c r="X21" s="286"/>
      <c r="Y21" s="1"/>
    </row>
  </sheetData>
  <mergeCells count="40">
    <mergeCell ref="A11:A18"/>
    <mergeCell ref="B11:B18"/>
    <mergeCell ref="C11:C12"/>
    <mergeCell ref="J21:R21"/>
    <mergeCell ref="V21:X21"/>
    <mergeCell ref="A19:A21"/>
    <mergeCell ref="C19:D21"/>
    <mergeCell ref="I19:I21"/>
    <mergeCell ref="J19:R19"/>
    <mergeCell ref="S19:U21"/>
    <mergeCell ref="V19:X19"/>
    <mergeCell ref="E20:H20"/>
    <mergeCell ref="J20:R20"/>
    <mergeCell ref="V20:X20"/>
    <mergeCell ref="E21:G21"/>
    <mergeCell ref="D11:D12"/>
    <mergeCell ref="E11:E12"/>
    <mergeCell ref="B7:X7"/>
    <mergeCell ref="A9:A10"/>
    <mergeCell ref="B9:B10"/>
    <mergeCell ref="C9:C10"/>
    <mergeCell ref="D9:D10"/>
    <mergeCell ref="E9:E10"/>
    <mergeCell ref="F9:F10"/>
    <mergeCell ref="G9:G10"/>
    <mergeCell ref="H9:H10"/>
    <mergeCell ref="I9:I10"/>
    <mergeCell ref="X9:X10"/>
    <mergeCell ref="J9:J10"/>
    <mergeCell ref="K9:O9"/>
    <mergeCell ref="P9:P18"/>
    <mergeCell ref="Q9:U9"/>
    <mergeCell ref="V9:V10"/>
    <mergeCell ref="A6:X6"/>
    <mergeCell ref="A1:V1"/>
    <mergeCell ref="A2:A5"/>
    <mergeCell ref="B2:W2"/>
    <mergeCell ref="B3:W3"/>
    <mergeCell ref="B4:W5"/>
    <mergeCell ref="W9:W10"/>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3246-125D-4DEC-9C5C-8B15D06286B0}">
  <dimension ref="A1:Y20"/>
  <sheetViews>
    <sheetView showGridLines="0" topLeftCell="E1" zoomScale="70" zoomScaleNormal="70" workbookViewId="0">
      <selection activeCell="E1" sqref="A1:XFD1048576"/>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4"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4" x14ac:dyDescent="0.25">
      <c r="A3" s="264"/>
      <c r="B3" s="268" t="s">
        <v>578</v>
      </c>
      <c r="C3" s="268"/>
      <c r="D3" s="268"/>
      <c r="E3" s="268"/>
      <c r="F3" s="268"/>
      <c r="G3" s="268"/>
      <c r="H3" s="268"/>
      <c r="I3" s="268"/>
      <c r="J3" s="268"/>
      <c r="K3" s="268"/>
      <c r="L3" s="268"/>
      <c r="M3" s="268"/>
      <c r="N3" s="268"/>
      <c r="O3" s="268"/>
      <c r="P3" s="268"/>
      <c r="Q3" s="268"/>
      <c r="R3" s="268"/>
      <c r="S3" s="268"/>
      <c r="T3" s="268"/>
      <c r="U3" s="268"/>
      <c r="V3" s="268"/>
      <c r="W3" s="269"/>
      <c r="X3" s="6" t="s">
        <v>3</v>
      </c>
    </row>
    <row r="4" spans="1:24" ht="28.5" x14ac:dyDescent="0.25">
      <c r="A4" s="264"/>
      <c r="B4" s="270" t="s">
        <v>65</v>
      </c>
      <c r="C4" s="270"/>
      <c r="D4" s="270"/>
      <c r="E4" s="270"/>
      <c r="F4" s="270"/>
      <c r="G4" s="270"/>
      <c r="H4" s="270"/>
      <c r="I4" s="270"/>
      <c r="J4" s="270"/>
      <c r="K4" s="270"/>
      <c r="L4" s="270"/>
      <c r="M4" s="270"/>
      <c r="N4" s="270"/>
      <c r="O4" s="270"/>
      <c r="P4" s="270"/>
      <c r="Q4" s="270"/>
      <c r="R4" s="270"/>
      <c r="S4" s="270"/>
      <c r="T4" s="270"/>
      <c r="U4" s="270"/>
      <c r="V4" s="270"/>
      <c r="W4" s="271"/>
      <c r="X4" s="7" t="s">
        <v>66</v>
      </c>
    </row>
    <row r="5" spans="1:24"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4"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4" ht="16.149999999999999" customHeight="1" thickBot="1" x14ac:dyDescent="0.3">
      <c r="A7" s="29" t="s">
        <v>7</v>
      </c>
      <c r="B7" s="274" t="s">
        <v>792</v>
      </c>
      <c r="C7" s="275"/>
      <c r="D7" s="275"/>
      <c r="E7" s="275"/>
      <c r="F7" s="275"/>
      <c r="G7" s="275"/>
      <c r="H7" s="275"/>
      <c r="I7" s="275"/>
      <c r="J7" s="275"/>
      <c r="K7" s="275"/>
      <c r="L7" s="275"/>
      <c r="M7" s="275"/>
      <c r="N7" s="275"/>
      <c r="O7" s="275"/>
      <c r="P7" s="275"/>
      <c r="Q7" s="275"/>
      <c r="R7" s="275"/>
      <c r="S7" s="275"/>
      <c r="T7" s="275"/>
      <c r="U7" s="275"/>
      <c r="V7" s="275"/>
      <c r="W7" s="275"/>
      <c r="X7" s="276"/>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6" customFormat="1" x14ac:dyDescent="0.25">
      <c r="A9" s="298" t="s">
        <v>8</v>
      </c>
      <c r="B9" s="298" t="s">
        <v>9</v>
      </c>
      <c r="C9" s="298" t="s">
        <v>10</v>
      </c>
      <c r="D9" s="298" t="s">
        <v>11</v>
      </c>
      <c r="E9" s="298" t="s">
        <v>12</v>
      </c>
      <c r="F9" s="298" t="s">
        <v>13</v>
      </c>
      <c r="G9" s="298" t="s">
        <v>14</v>
      </c>
      <c r="H9" s="298" t="s">
        <v>15</v>
      </c>
      <c r="I9" s="298" t="s">
        <v>16</v>
      </c>
      <c r="J9" s="298" t="s">
        <v>17</v>
      </c>
      <c r="K9" s="313" t="s">
        <v>18</v>
      </c>
      <c r="L9" s="313"/>
      <c r="M9" s="313"/>
      <c r="N9" s="313"/>
      <c r="O9" s="313"/>
      <c r="P9" s="298"/>
      <c r="Q9" s="298" t="s">
        <v>19</v>
      </c>
      <c r="R9" s="298"/>
      <c r="S9" s="298"/>
      <c r="T9" s="298"/>
      <c r="U9" s="298"/>
      <c r="V9" s="298" t="s">
        <v>20</v>
      </c>
      <c r="W9" s="298" t="s">
        <v>21</v>
      </c>
      <c r="X9" s="298" t="s">
        <v>22</v>
      </c>
    </row>
    <row r="10" spans="1:24" s="26" customFormat="1" ht="42.75" x14ac:dyDescent="0.25">
      <c r="A10" s="298"/>
      <c r="B10" s="298"/>
      <c r="C10" s="298"/>
      <c r="D10" s="298"/>
      <c r="E10" s="298"/>
      <c r="F10" s="298"/>
      <c r="G10" s="298"/>
      <c r="H10" s="298"/>
      <c r="I10" s="298"/>
      <c r="J10" s="298"/>
      <c r="K10" s="30" t="s">
        <v>23</v>
      </c>
      <c r="L10" s="30" t="s">
        <v>24</v>
      </c>
      <c r="M10" s="30" t="s">
        <v>25</v>
      </c>
      <c r="N10" s="30" t="s">
        <v>26</v>
      </c>
      <c r="O10" s="30" t="s">
        <v>27</v>
      </c>
      <c r="P10" s="298"/>
      <c r="Q10" s="30" t="s">
        <v>28</v>
      </c>
      <c r="R10" s="30" t="s">
        <v>24</v>
      </c>
      <c r="S10" s="30" t="s">
        <v>25</v>
      </c>
      <c r="T10" s="30" t="s">
        <v>26</v>
      </c>
      <c r="U10" s="30" t="s">
        <v>27</v>
      </c>
      <c r="V10" s="298"/>
      <c r="W10" s="298"/>
      <c r="X10" s="298"/>
    </row>
    <row r="11" spans="1:24" ht="165" x14ac:dyDescent="0.25">
      <c r="A11" s="287" t="s">
        <v>579</v>
      </c>
      <c r="B11" s="294" t="s">
        <v>580</v>
      </c>
      <c r="C11" s="21">
        <v>1</v>
      </c>
      <c r="D11" s="38" t="s">
        <v>581</v>
      </c>
      <c r="E11" s="38" t="s">
        <v>582</v>
      </c>
      <c r="F11" s="38" t="s">
        <v>583</v>
      </c>
      <c r="G11" s="38" t="s">
        <v>584</v>
      </c>
      <c r="H11" s="34">
        <v>1</v>
      </c>
      <c r="I11" s="38" t="s">
        <v>125</v>
      </c>
      <c r="J11" s="64" t="s">
        <v>585</v>
      </c>
      <c r="K11" s="34">
        <v>0.25</v>
      </c>
      <c r="L11" s="34">
        <v>0.25</v>
      </c>
      <c r="M11" s="34">
        <v>0.25</v>
      </c>
      <c r="N11" s="34">
        <v>0.25</v>
      </c>
      <c r="O11" s="63">
        <v>1</v>
      </c>
      <c r="P11" s="298"/>
      <c r="Q11" s="34">
        <v>0.25</v>
      </c>
      <c r="R11" s="127"/>
      <c r="S11" s="127"/>
      <c r="T11" s="127"/>
      <c r="U11" s="127"/>
      <c r="V11" s="127" t="s">
        <v>1067</v>
      </c>
      <c r="W11" s="22" t="s">
        <v>1068</v>
      </c>
      <c r="X11" s="22"/>
    </row>
    <row r="12" spans="1:24" ht="90" x14ac:dyDescent="0.25">
      <c r="A12" s="287"/>
      <c r="B12" s="295"/>
      <c r="C12" s="21">
        <v>2</v>
      </c>
      <c r="D12" s="21" t="s">
        <v>586</v>
      </c>
      <c r="E12" s="38" t="s">
        <v>587</v>
      </c>
      <c r="F12" s="21" t="s">
        <v>588</v>
      </c>
      <c r="G12" s="21" t="s">
        <v>589</v>
      </c>
      <c r="H12" s="34">
        <v>1</v>
      </c>
      <c r="I12" s="38" t="s">
        <v>125</v>
      </c>
      <c r="J12" s="65" t="s">
        <v>590</v>
      </c>
      <c r="K12" s="34">
        <v>0.25</v>
      </c>
      <c r="L12" s="34">
        <v>0.25</v>
      </c>
      <c r="M12" s="34">
        <v>0.25</v>
      </c>
      <c r="N12" s="34">
        <v>0.25</v>
      </c>
      <c r="O12" s="63">
        <v>1</v>
      </c>
      <c r="P12" s="298"/>
      <c r="Q12" s="34">
        <v>0.25</v>
      </c>
      <c r="R12" s="127"/>
      <c r="S12" s="127"/>
      <c r="T12" s="127"/>
      <c r="U12" s="127"/>
      <c r="V12" s="127" t="s">
        <v>1069</v>
      </c>
      <c r="W12" s="22" t="s">
        <v>1068</v>
      </c>
      <c r="X12" s="22"/>
    </row>
    <row r="13" spans="1:24" ht="195" x14ac:dyDescent="0.25">
      <c r="A13" s="287"/>
      <c r="B13" s="295"/>
      <c r="C13" s="21">
        <v>3</v>
      </c>
      <c r="D13" s="21" t="s">
        <v>591</v>
      </c>
      <c r="E13" s="38" t="s">
        <v>587</v>
      </c>
      <c r="F13" s="21" t="s">
        <v>592</v>
      </c>
      <c r="G13" s="21" t="s">
        <v>593</v>
      </c>
      <c r="H13" s="34">
        <v>1</v>
      </c>
      <c r="I13" s="38" t="s">
        <v>125</v>
      </c>
      <c r="J13" s="65" t="s">
        <v>594</v>
      </c>
      <c r="K13" s="34">
        <v>0.25</v>
      </c>
      <c r="L13" s="34">
        <v>0.25</v>
      </c>
      <c r="M13" s="34">
        <v>0.25</v>
      </c>
      <c r="N13" s="34">
        <v>0.25</v>
      </c>
      <c r="O13" s="63">
        <v>1</v>
      </c>
      <c r="P13" s="298"/>
      <c r="Q13" s="34">
        <v>0.25</v>
      </c>
      <c r="R13" s="127"/>
      <c r="S13" s="127"/>
      <c r="T13" s="127"/>
      <c r="U13" s="127"/>
      <c r="V13" s="127" t="s">
        <v>1070</v>
      </c>
      <c r="W13" s="22" t="s">
        <v>1068</v>
      </c>
      <c r="X13" s="22"/>
    </row>
    <row r="14" spans="1:24" ht="120" x14ac:dyDescent="0.25">
      <c r="A14" s="287"/>
      <c r="B14" s="295"/>
      <c r="C14" s="21">
        <v>4</v>
      </c>
      <c r="D14" s="21" t="s">
        <v>595</v>
      </c>
      <c r="E14" s="38" t="s">
        <v>587</v>
      </c>
      <c r="F14" s="21" t="s">
        <v>596</v>
      </c>
      <c r="G14" s="21" t="s">
        <v>597</v>
      </c>
      <c r="H14" s="34">
        <v>1</v>
      </c>
      <c r="I14" s="38" t="s">
        <v>125</v>
      </c>
      <c r="J14" s="65" t="s">
        <v>598</v>
      </c>
      <c r="K14" s="34">
        <v>0.25</v>
      </c>
      <c r="L14" s="34">
        <v>0.25</v>
      </c>
      <c r="M14" s="34">
        <v>0.25</v>
      </c>
      <c r="N14" s="34">
        <v>0.25</v>
      </c>
      <c r="O14" s="63">
        <v>1</v>
      </c>
      <c r="P14" s="298"/>
      <c r="Q14" s="34">
        <v>0.25</v>
      </c>
      <c r="R14" s="127"/>
      <c r="S14" s="127"/>
      <c r="T14" s="127"/>
      <c r="U14" s="127"/>
      <c r="V14" s="127" t="s">
        <v>1071</v>
      </c>
      <c r="W14" s="22" t="s">
        <v>1068</v>
      </c>
      <c r="X14" s="22"/>
    </row>
    <row r="15" spans="1:24" ht="75" x14ac:dyDescent="0.25">
      <c r="A15" s="287"/>
      <c r="B15" s="295"/>
      <c r="C15" s="21">
        <v>5</v>
      </c>
      <c r="D15" s="46" t="s">
        <v>599</v>
      </c>
      <c r="E15" s="21" t="s">
        <v>587</v>
      </c>
      <c r="F15" s="21" t="s">
        <v>600</v>
      </c>
      <c r="G15" s="21" t="s">
        <v>601</v>
      </c>
      <c r="H15" s="34">
        <v>1</v>
      </c>
      <c r="I15" s="38" t="s">
        <v>125</v>
      </c>
      <c r="J15" s="117" t="s">
        <v>602</v>
      </c>
      <c r="K15" s="118">
        <v>0.25</v>
      </c>
      <c r="L15" s="118">
        <v>0.25</v>
      </c>
      <c r="M15" s="118">
        <v>0.25</v>
      </c>
      <c r="N15" s="118">
        <v>0.25</v>
      </c>
      <c r="O15" s="119">
        <v>1</v>
      </c>
      <c r="P15" s="298"/>
      <c r="Q15" s="118">
        <v>0.25</v>
      </c>
      <c r="R15" s="127"/>
      <c r="S15" s="127"/>
      <c r="T15" s="127"/>
      <c r="U15" s="127"/>
      <c r="V15" s="127" t="s">
        <v>1072</v>
      </c>
      <c r="W15" s="22" t="s">
        <v>1068</v>
      </c>
      <c r="X15" s="22"/>
    </row>
    <row r="16" spans="1:24" ht="150" x14ac:dyDescent="0.25">
      <c r="A16" s="287"/>
      <c r="B16" s="295"/>
      <c r="C16" s="21">
        <v>6</v>
      </c>
      <c r="D16" s="43" t="s">
        <v>603</v>
      </c>
      <c r="E16" s="43" t="s">
        <v>587</v>
      </c>
      <c r="F16" s="47" t="s">
        <v>604</v>
      </c>
      <c r="G16" s="43" t="s">
        <v>605</v>
      </c>
      <c r="H16" s="34">
        <v>1</v>
      </c>
      <c r="I16" s="38" t="s">
        <v>125</v>
      </c>
      <c r="J16" s="47" t="s">
        <v>606</v>
      </c>
      <c r="K16" s="84">
        <v>0.25</v>
      </c>
      <c r="L16" s="84">
        <v>0.25</v>
      </c>
      <c r="M16" s="84">
        <v>0.25</v>
      </c>
      <c r="N16" s="84">
        <v>0.25</v>
      </c>
      <c r="O16" s="84">
        <v>1</v>
      </c>
      <c r="P16" s="298"/>
      <c r="Q16" s="84">
        <v>0.25</v>
      </c>
      <c r="R16" s="127"/>
      <c r="S16" s="127"/>
      <c r="T16" s="127"/>
      <c r="U16" s="127"/>
      <c r="V16" s="43" t="s">
        <v>1073</v>
      </c>
      <c r="W16" s="22" t="s">
        <v>1068</v>
      </c>
      <c r="X16" s="22"/>
    </row>
    <row r="17" spans="1:25" ht="90" x14ac:dyDescent="0.25">
      <c r="A17" s="287"/>
      <c r="B17" s="295"/>
      <c r="C17" s="21">
        <v>7</v>
      </c>
      <c r="D17" s="100" t="s">
        <v>607</v>
      </c>
      <c r="E17" s="21" t="s">
        <v>587</v>
      </c>
      <c r="F17" s="21" t="s">
        <v>608</v>
      </c>
      <c r="G17" s="21" t="s">
        <v>609</v>
      </c>
      <c r="H17" s="34">
        <v>1</v>
      </c>
      <c r="I17" s="38" t="s">
        <v>125</v>
      </c>
      <c r="J17" s="47" t="s">
        <v>610</v>
      </c>
      <c r="K17" s="35">
        <v>0.25</v>
      </c>
      <c r="L17" s="35">
        <v>0.25</v>
      </c>
      <c r="M17" s="35">
        <v>0.25</v>
      </c>
      <c r="N17" s="35">
        <v>0.25</v>
      </c>
      <c r="O17" s="35">
        <v>1</v>
      </c>
      <c r="P17" s="298"/>
      <c r="Q17" s="35">
        <v>0.25</v>
      </c>
      <c r="R17" s="127"/>
      <c r="S17" s="127"/>
      <c r="T17" s="127"/>
      <c r="U17" s="127"/>
      <c r="V17" s="127" t="s">
        <v>1074</v>
      </c>
      <c r="W17" s="22" t="s">
        <v>1068</v>
      </c>
      <c r="X17" s="22"/>
    </row>
    <row r="18" spans="1:25" s="28" customFormat="1" ht="28.5" x14ac:dyDescent="0.25">
      <c r="A18" s="299" t="s">
        <v>54</v>
      </c>
      <c r="B18" s="39" t="s">
        <v>798</v>
      </c>
      <c r="C18" s="300" t="s">
        <v>55</v>
      </c>
      <c r="D18" s="301"/>
      <c r="E18" s="40" t="s">
        <v>56</v>
      </c>
      <c r="F18" s="486"/>
      <c r="G18" s="486"/>
      <c r="H18" s="41"/>
      <c r="I18" s="306" t="s">
        <v>57</v>
      </c>
      <c r="J18" s="307" t="s">
        <v>611</v>
      </c>
      <c r="K18" s="308"/>
      <c r="L18" s="308"/>
      <c r="M18" s="308"/>
      <c r="N18" s="308"/>
      <c r="O18" s="308"/>
      <c r="P18" s="308"/>
      <c r="Q18" s="308"/>
      <c r="R18" s="309"/>
      <c r="S18" s="310" t="s">
        <v>58</v>
      </c>
      <c r="T18" s="310"/>
      <c r="U18" s="310"/>
      <c r="V18" s="311" t="s">
        <v>59</v>
      </c>
      <c r="W18" s="311"/>
      <c r="X18" s="311"/>
      <c r="Y18" s="2"/>
    </row>
    <row r="19" spans="1:25" s="28" customFormat="1" ht="28.5" x14ac:dyDescent="0.25">
      <c r="A19" s="299"/>
      <c r="B19" s="39" t="s">
        <v>60</v>
      </c>
      <c r="C19" s="302"/>
      <c r="D19" s="303"/>
      <c r="E19" s="40" t="s">
        <v>61</v>
      </c>
      <c r="F19" s="316" t="s">
        <v>612</v>
      </c>
      <c r="G19" s="316"/>
      <c r="H19" s="41"/>
      <c r="I19" s="306"/>
      <c r="J19" s="314" t="s">
        <v>807</v>
      </c>
      <c r="K19" s="312"/>
      <c r="L19" s="312"/>
      <c r="M19" s="312"/>
      <c r="N19" s="312"/>
      <c r="O19" s="312"/>
      <c r="P19" s="312"/>
      <c r="Q19" s="312"/>
      <c r="R19" s="315"/>
      <c r="S19" s="310"/>
      <c r="T19" s="310"/>
      <c r="U19" s="310"/>
      <c r="V19" s="311" t="s">
        <v>808</v>
      </c>
      <c r="W19" s="311"/>
      <c r="X19" s="311"/>
      <c r="Y19" s="2"/>
    </row>
    <row r="20" spans="1:25" s="28" customFormat="1" x14ac:dyDescent="0.25">
      <c r="A20" s="299"/>
      <c r="B20" s="39" t="s">
        <v>62</v>
      </c>
      <c r="C20" s="304"/>
      <c r="D20" s="305"/>
      <c r="E20" s="40" t="s">
        <v>63</v>
      </c>
      <c r="F20" s="316" t="s">
        <v>613</v>
      </c>
      <c r="G20" s="316"/>
      <c r="H20" s="41"/>
      <c r="I20" s="306"/>
      <c r="J20" s="314" t="s">
        <v>809</v>
      </c>
      <c r="K20" s="312"/>
      <c r="L20" s="312"/>
      <c r="M20" s="312"/>
      <c r="N20" s="312"/>
      <c r="O20" s="312"/>
      <c r="P20" s="312"/>
      <c r="Q20" s="312"/>
      <c r="R20" s="315"/>
      <c r="S20" s="310"/>
      <c r="T20" s="310"/>
      <c r="U20" s="310"/>
      <c r="V20" s="317" t="s">
        <v>64</v>
      </c>
      <c r="W20" s="317"/>
      <c r="X20" s="317"/>
      <c r="Y20" s="2"/>
    </row>
  </sheetData>
  <mergeCells count="38">
    <mergeCell ref="I18:I20"/>
    <mergeCell ref="J18:R18"/>
    <mergeCell ref="S18:U20"/>
    <mergeCell ref="V18:X18"/>
    <mergeCell ref="J9:J10"/>
    <mergeCell ref="K9:O9"/>
    <mergeCell ref="P9:P17"/>
    <mergeCell ref="Q9:U9"/>
    <mergeCell ref="V9:V10"/>
    <mergeCell ref="W9:W10"/>
    <mergeCell ref="J19:R19"/>
    <mergeCell ref="V19:X19"/>
    <mergeCell ref="J20:R20"/>
    <mergeCell ref="V20:X20"/>
    <mergeCell ref="A11:A17"/>
    <mergeCell ref="B11:B17"/>
    <mergeCell ref="A18:A20"/>
    <mergeCell ref="C18:D20"/>
    <mergeCell ref="F18:G18"/>
    <mergeCell ref="F19:G19"/>
    <mergeCell ref="F20:G20"/>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DF34-C971-462C-B78D-AB977A942B6B}">
  <dimension ref="A1:Y21"/>
  <sheetViews>
    <sheetView showGridLines="0" zoomScale="70" zoomScaleNormal="70" workbookViewId="0">
      <selection sqref="A1:XFD1048576"/>
    </sheetView>
  </sheetViews>
  <sheetFormatPr baseColWidth="10"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0.85546875" style="1" customWidth="1"/>
    <col min="10" max="10" width="18.8554687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25" width="36.28515625" style="1" customWidth="1"/>
    <col min="26" max="256" width="11.42578125" style="1"/>
    <col min="257" max="257" width="17.7109375" style="1" customWidth="1"/>
    <col min="258" max="258" width="18.85546875" style="1" customWidth="1"/>
    <col min="259" max="259" width="5.42578125" style="1" customWidth="1"/>
    <col min="260" max="260" width="25.85546875" style="1" customWidth="1"/>
    <col min="261" max="261" width="15.5703125" style="1" customWidth="1"/>
    <col min="262" max="262" width="17.28515625" style="1" customWidth="1"/>
    <col min="263" max="263" width="28.5703125" style="1" customWidth="1"/>
    <col min="264" max="264" width="16" style="1" customWidth="1"/>
    <col min="265" max="265" width="10.85546875" style="1" customWidth="1"/>
    <col min="266" max="266" width="18.85546875" style="1" customWidth="1"/>
    <col min="267" max="270" width="5.7109375" style="1" customWidth="1"/>
    <col min="271" max="271" width="7.7109375" style="1" customWidth="1"/>
    <col min="272" max="272" width="1.42578125" style="1" customWidth="1"/>
    <col min="273" max="276" width="6.140625" style="1" customWidth="1"/>
    <col min="277" max="277" width="7.85546875" style="1" customWidth="1"/>
    <col min="278" max="278" width="34" style="1" customWidth="1"/>
    <col min="279" max="280" width="25.42578125" style="1" customWidth="1"/>
    <col min="281" max="281" width="36.28515625" style="1" customWidth="1"/>
    <col min="282" max="512" width="11.42578125" style="1"/>
    <col min="513" max="513" width="17.7109375" style="1" customWidth="1"/>
    <col min="514" max="514" width="18.85546875" style="1" customWidth="1"/>
    <col min="515" max="515" width="5.42578125" style="1" customWidth="1"/>
    <col min="516" max="516" width="25.85546875" style="1" customWidth="1"/>
    <col min="517" max="517" width="15.5703125" style="1" customWidth="1"/>
    <col min="518" max="518" width="17.28515625" style="1" customWidth="1"/>
    <col min="519" max="519" width="28.5703125" style="1" customWidth="1"/>
    <col min="520" max="520" width="16" style="1" customWidth="1"/>
    <col min="521" max="521" width="10.85546875" style="1" customWidth="1"/>
    <col min="522" max="522" width="18.85546875" style="1" customWidth="1"/>
    <col min="523" max="526" width="5.7109375" style="1" customWidth="1"/>
    <col min="527" max="527" width="7.7109375" style="1" customWidth="1"/>
    <col min="528" max="528" width="1.42578125" style="1" customWidth="1"/>
    <col min="529" max="532" width="6.140625" style="1" customWidth="1"/>
    <col min="533" max="533" width="7.85546875" style="1" customWidth="1"/>
    <col min="534" max="534" width="34" style="1" customWidth="1"/>
    <col min="535" max="536" width="25.42578125" style="1" customWidth="1"/>
    <col min="537" max="537" width="36.28515625" style="1" customWidth="1"/>
    <col min="538" max="768" width="11.42578125" style="1"/>
    <col min="769" max="769" width="17.7109375" style="1" customWidth="1"/>
    <col min="770" max="770" width="18.85546875" style="1" customWidth="1"/>
    <col min="771" max="771" width="5.42578125" style="1" customWidth="1"/>
    <col min="772" max="772" width="25.85546875" style="1" customWidth="1"/>
    <col min="773" max="773" width="15.5703125" style="1" customWidth="1"/>
    <col min="774" max="774" width="17.28515625" style="1" customWidth="1"/>
    <col min="775" max="775" width="28.5703125" style="1" customWidth="1"/>
    <col min="776" max="776" width="16" style="1" customWidth="1"/>
    <col min="777" max="777" width="10.85546875" style="1" customWidth="1"/>
    <col min="778" max="778" width="18.85546875" style="1" customWidth="1"/>
    <col min="779" max="782" width="5.7109375" style="1" customWidth="1"/>
    <col min="783" max="783" width="7.7109375" style="1" customWidth="1"/>
    <col min="784" max="784" width="1.42578125" style="1" customWidth="1"/>
    <col min="785" max="788" width="6.140625" style="1" customWidth="1"/>
    <col min="789" max="789" width="7.85546875" style="1" customWidth="1"/>
    <col min="790" max="790" width="34" style="1" customWidth="1"/>
    <col min="791" max="792" width="25.42578125" style="1" customWidth="1"/>
    <col min="793" max="793" width="36.28515625" style="1" customWidth="1"/>
    <col min="794" max="1024" width="11.42578125" style="1"/>
    <col min="1025" max="1025" width="17.7109375" style="1" customWidth="1"/>
    <col min="1026" max="1026" width="18.85546875" style="1" customWidth="1"/>
    <col min="1027" max="1027" width="5.42578125" style="1" customWidth="1"/>
    <col min="1028" max="1028" width="25.85546875" style="1" customWidth="1"/>
    <col min="1029" max="1029" width="15.5703125" style="1" customWidth="1"/>
    <col min="1030" max="1030" width="17.28515625" style="1" customWidth="1"/>
    <col min="1031" max="1031" width="28.5703125" style="1" customWidth="1"/>
    <col min="1032" max="1032" width="16" style="1" customWidth="1"/>
    <col min="1033" max="1033" width="10.85546875" style="1" customWidth="1"/>
    <col min="1034" max="1034" width="18.85546875" style="1" customWidth="1"/>
    <col min="1035" max="1038" width="5.7109375" style="1" customWidth="1"/>
    <col min="1039" max="1039" width="7.7109375" style="1" customWidth="1"/>
    <col min="1040" max="1040" width="1.42578125" style="1" customWidth="1"/>
    <col min="1041" max="1044" width="6.140625" style="1" customWidth="1"/>
    <col min="1045" max="1045" width="7.85546875" style="1" customWidth="1"/>
    <col min="1046" max="1046" width="34" style="1" customWidth="1"/>
    <col min="1047" max="1048" width="25.42578125" style="1" customWidth="1"/>
    <col min="1049" max="1049" width="36.28515625" style="1" customWidth="1"/>
    <col min="1050" max="1280" width="11.42578125" style="1"/>
    <col min="1281" max="1281" width="17.7109375" style="1" customWidth="1"/>
    <col min="1282" max="1282" width="18.85546875" style="1" customWidth="1"/>
    <col min="1283" max="1283" width="5.42578125" style="1" customWidth="1"/>
    <col min="1284" max="1284" width="25.85546875" style="1" customWidth="1"/>
    <col min="1285" max="1285" width="15.5703125" style="1" customWidth="1"/>
    <col min="1286" max="1286" width="17.28515625" style="1" customWidth="1"/>
    <col min="1287" max="1287" width="28.5703125" style="1" customWidth="1"/>
    <col min="1288" max="1288" width="16" style="1" customWidth="1"/>
    <col min="1289" max="1289" width="10.85546875" style="1" customWidth="1"/>
    <col min="1290" max="1290" width="18.85546875" style="1" customWidth="1"/>
    <col min="1291" max="1294" width="5.7109375" style="1" customWidth="1"/>
    <col min="1295" max="1295" width="7.7109375" style="1" customWidth="1"/>
    <col min="1296" max="1296" width="1.42578125" style="1" customWidth="1"/>
    <col min="1297" max="1300" width="6.140625" style="1" customWidth="1"/>
    <col min="1301" max="1301" width="7.85546875" style="1" customWidth="1"/>
    <col min="1302" max="1302" width="34" style="1" customWidth="1"/>
    <col min="1303" max="1304" width="25.42578125" style="1" customWidth="1"/>
    <col min="1305" max="1305" width="36.28515625" style="1" customWidth="1"/>
    <col min="1306" max="1536" width="11.42578125" style="1"/>
    <col min="1537" max="1537" width="17.7109375" style="1" customWidth="1"/>
    <col min="1538" max="1538" width="18.85546875" style="1" customWidth="1"/>
    <col min="1539" max="1539" width="5.42578125" style="1" customWidth="1"/>
    <col min="1540" max="1540" width="25.85546875" style="1" customWidth="1"/>
    <col min="1541" max="1541" width="15.5703125" style="1" customWidth="1"/>
    <col min="1542" max="1542" width="17.28515625" style="1" customWidth="1"/>
    <col min="1543" max="1543" width="28.5703125" style="1" customWidth="1"/>
    <col min="1544" max="1544" width="16" style="1" customWidth="1"/>
    <col min="1545" max="1545" width="10.85546875" style="1" customWidth="1"/>
    <col min="1546" max="1546" width="18.85546875" style="1" customWidth="1"/>
    <col min="1547" max="1550" width="5.7109375" style="1" customWidth="1"/>
    <col min="1551" max="1551" width="7.7109375" style="1" customWidth="1"/>
    <col min="1552" max="1552" width="1.42578125" style="1" customWidth="1"/>
    <col min="1553" max="1556" width="6.140625" style="1" customWidth="1"/>
    <col min="1557" max="1557" width="7.85546875" style="1" customWidth="1"/>
    <col min="1558" max="1558" width="34" style="1" customWidth="1"/>
    <col min="1559" max="1560" width="25.42578125" style="1" customWidth="1"/>
    <col min="1561" max="1561" width="36.28515625" style="1" customWidth="1"/>
    <col min="1562" max="1792" width="11.42578125" style="1"/>
    <col min="1793" max="1793" width="17.7109375" style="1" customWidth="1"/>
    <col min="1794" max="1794" width="18.85546875" style="1" customWidth="1"/>
    <col min="1795" max="1795" width="5.42578125" style="1" customWidth="1"/>
    <col min="1796" max="1796" width="25.85546875" style="1" customWidth="1"/>
    <col min="1797" max="1797" width="15.5703125" style="1" customWidth="1"/>
    <col min="1798" max="1798" width="17.28515625" style="1" customWidth="1"/>
    <col min="1799" max="1799" width="28.5703125" style="1" customWidth="1"/>
    <col min="1800" max="1800" width="16" style="1" customWidth="1"/>
    <col min="1801" max="1801" width="10.85546875" style="1" customWidth="1"/>
    <col min="1802" max="1802" width="18.85546875" style="1" customWidth="1"/>
    <col min="1803" max="1806" width="5.7109375" style="1" customWidth="1"/>
    <col min="1807" max="1807" width="7.7109375" style="1" customWidth="1"/>
    <col min="1808" max="1808" width="1.42578125" style="1" customWidth="1"/>
    <col min="1809" max="1812" width="6.140625" style="1" customWidth="1"/>
    <col min="1813" max="1813" width="7.85546875" style="1" customWidth="1"/>
    <col min="1814" max="1814" width="34" style="1" customWidth="1"/>
    <col min="1815" max="1816" width="25.42578125" style="1" customWidth="1"/>
    <col min="1817" max="1817" width="36.28515625" style="1" customWidth="1"/>
    <col min="1818" max="2048" width="11.42578125" style="1"/>
    <col min="2049" max="2049" width="17.7109375" style="1" customWidth="1"/>
    <col min="2050" max="2050" width="18.85546875" style="1" customWidth="1"/>
    <col min="2051" max="2051" width="5.42578125" style="1" customWidth="1"/>
    <col min="2052" max="2052" width="25.85546875" style="1" customWidth="1"/>
    <col min="2053" max="2053" width="15.5703125" style="1" customWidth="1"/>
    <col min="2054" max="2054" width="17.28515625" style="1" customWidth="1"/>
    <col min="2055" max="2055" width="28.5703125" style="1" customWidth="1"/>
    <col min="2056" max="2056" width="16" style="1" customWidth="1"/>
    <col min="2057" max="2057" width="10.85546875" style="1" customWidth="1"/>
    <col min="2058" max="2058" width="18.85546875" style="1" customWidth="1"/>
    <col min="2059" max="2062" width="5.7109375" style="1" customWidth="1"/>
    <col min="2063" max="2063" width="7.7109375" style="1" customWidth="1"/>
    <col min="2064" max="2064" width="1.42578125" style="1" customWidth="1"/>
    <col min="2065" max="2068" width="6.140625" style="1" customWidth="1"/>
    <col min="2069" max="2069" width="7.85546875" style="1" customWidth="1"/>
    <col min="2070" max="2070" width="34" style="1" customWidth="1"/>
    <col min="2071" max="2072" width="25.42578125" style="1" customWidth="1"/>
    <col min="2073" max="2073" width="36.28515625" style="1" customWidth="1"/>
    <col min="2074" max="2304" width="11.42578125" style="1"/>
    <col min="2305" max="2305" width="17.7109375" style="1" customWidth="1"/>
    <col min="2306" max="2306" width="18.85546875" style="1" customWidth="1"/>
    <col min="2307" max="2307" width="5.42578125" style="1" customWidth="1"/>
    <col min="2308" max="2308" width="25.85546875" style="1" customWidth="1"/>
    <col min="2309" max="2309" width="15.5703125" style="1" customWidth="1"/>
    <col min="2310" max="2310" width="17.28515625" style="1" customWidth="1"/>
    <col min="2311" max="2311" width="28.5703125" style="1" customWidth="1"/>
    <col min="2312" max="2312" width="16" style="1" customWidth="1"/>
    <col min="2313" max="2313" width="10.85546875" style="1" customWidth="1"/>
    <col min="2314" max="2314" width="18.85546875" style="1" customWidth="1"/>
    <col min="2315" max="2318" width="5.7109375" style="1" customWidth="1"/>
    <col min="2319" max="2319" width="7.7109375" style="1" customWidth="1"/>
    <col min="2320" max="2320" width="1.42578125" style="1" customWidth="1"/>
    <col min="2321" max="2324" width="6.140625" style="1" customWidth="1"/>
    <col min="2325" max="2325" width="7.85546875" style="1" customWidth="1"/>
    <col min="2326" max="2326" width="34" style="1" customWidth="1"/>
    <col min="2327" max="2328" width="25.42578125" style="1" customWidth="1"/>
    <col min="2329" max="2329" width="36.28515625" style="1" customWidth="1"/>
    <col min="2330" max="2560" width="11.42578125" style="1"/>
    <col min="2561" max="2561" width="17.7109375" style="1" customWidth="1"/>
    <col min="2562" max="2562" width="18.85546875" style="1" customWidth="1"/>
    <col min="2563" max="2563" width="5.42578125" style="1" customWidth="1"/>
    <col min="2564" max="2564" width="25.85546875" style="1" customWidth="1"/>
    <col min="2565" max="2565" width="15.5703125" style="1" customWidth="1"/>
    <col min="2566" max="2566" width="17.28515625" style="1" customWidth="1"/>
    <col min="2567" max="2567" width="28.5703125" style="1" customWidth="1"/>
    <col min="2568" max="2568" width="16" style="1" customWidth="1"/>
    <col min="2569" max="2569" width="10.85546875" style="1" customWidth="1"/>
    <col min="2570" max="2570" width="18.85546875" style="1" customWidth="1"/>
    <col min="2571" max="2574" width="5.7109375" style="1" customWidth="1"/>
    <col min="2575" max="2575" width="7.7109375" style="1" customWidth="1"/>
    <col min="2576" max="2576" width="1.42578125" style="1" customWidth="1"/>
    <col min="2577" max="2580" width="6.140625" style="1" customWidth="1"/>
    <col min="2581" max="2581" width="7.85546875" style="1" customWidth="1"/>
    <col min="2582" max="2582" width="34" style="1" customWidth="1"/>
    <col min="2583" max="2584" width="25.42578125" style="1" customWidth="1"/>
    <col min="2585" max="2585" width="36.28515625" style="1" customWidth="1"/>
    <col min="2586" max="2816" width="11.42578125" style="1"/>
    <col min="2817" max="2817" width="17.7109375" style="1" customWidth="1"/>
    <col min="2818" max="2818" width="18.85546875" style="1" customWidth="1"/>
    <col min="2819" max="2819" width="5.42578125" style="1" customWidth="1"/>
    <col min="2820" max="2820" width="25.85546875" style="1" customWidth="1"/>
    <col min="2821" max="2821" width="15.5703125" style="1" customWidth="1"/>
    <col min="2822" max="2822" width="17.28515625" style="1" customWidth="1"/>
    <col min="2823" max="2823" width="28.5703125" style="1" customWidth="1"/>
    <col min="2824" max="2824" width="16" style="1" customWidth="1"/>
    <col min="2825" max="2825" width="10.85546875" style="1" customWidth="1"/>
    <col min="2826" max="2826" width="18.85546875" style="1" customWidth="1"/>
    <col min="2827" max="2830" width="5.7109375" style="1" customWidth="1"/>
    <col min="2831" max="2831" width="7.7109375" style="1" customWidth="1"/>
    <col min="2832" max="2832" width="1.42578125" style="1" customWidth="1"/>
    <col min="2833" max="2836" width="6.140625" style="1" customWidth="1"/>
    <col min="2837" max="2837" width="7.85546875" style="1" customWidth="1"/>
    <col min="2838" max="2838" width="34" style="1" customWidth="1"/>
    <col min="2839" max="2840" width="25.42578125" style="1" customWidth="1"/>
    <col min="2841" max="2841" width="36.28515625" style="1" customWidth="1"/>
    <col min="2842" max="3072" width="11.42578125" style="1"/>
    <col min="3073" max="3073" width="17.7109375" style="1" customWidth="1"/>
    <col min="3074" max="3074" width="18.85546875" style="1" customWidth="1"/>
    <col min="3075" max="3075" width="5.42578125" style="1" customWidth="1"/>
    <col min="3076" max="3076" width="25.85546875" style="1" customWidth="1"/>
    <col min="3077" max="3077" width="15.5703125" style="1" customWidth="1"/>
    <col min="3078" max="3078" width="17.28515625" style="1" customWidth="1"/>
    <col min="3079" max="3079" width="28.5703125" style="1" customWidth="1"/>
    <col min="3080" max="3080" width="16" style="1" customWidth="1"/>
    <col min="3081" max="3081" width="10.85546875" style="1" customWidth="1"/>
    <col min="3082" max="3082" width="18.85546875" style="1" customWidth="1"/>
    <col min="3083" max="3086" width="5.7109375" style="1" customWidth="1"/>
    <col min="3087" max="3087" width="7.7109375" style="1" customWidth="1"/>
    <col min="3088" max="3088" width="1.42578125" style="1" customWidth="1"/>
    <col min="3089" max="3092" width="6.140625" style="1" customWidth="1"/>
    <col min="3093" max="3093" width="7.85546875" style="1" customWidth="1"/>
    <col min="3094" max="3094" width="34" style="1" customWidth="1"/>
    <col min="3095" max="3096" width="25.42578125" style="1" customWidth="1"/>
    <col min="3097" max="3097" width="36.28515625" style="1" customWidth="1"/>
    <col min="3098" max="3328" width="11.42578125" style="1"/>
    <col min="3329" max="3329" width="17.7109375" style="1" customWidth="1"/>
    <col min="3330" max="3330" width="18.85546875" style="1" customWidth="1"/>
    <col min="3331" max="3331" width="5.42578125" style="1" customWidth="1"/>
    <col min="3332" max="3332" width="25.85546875" style="1" customWidth="1"/>
    <col min="3333" max="3333" width="15.5703125" style="1" customWidth="1"/>
    <col min="3334" max="3334" width="17.28515625" style="1" customWidth="1"/>
    <col min="3335" max="3335" width="28.5703125" style="1" customWidth="1"/>
    <col min="3336" max="3336" width="16" style="1" customWidth="1"/>
    <col min="3337" max="3337" width="10.85546875" style="1" customWidth="1"/>
    <col min="3338" max="3338" width="18.85546875" style="1" customWidth="1"/>
    <col min="3339" max="3342" width="5.7109375" style="1" customWidth="1"/>
    <col min="3343" max="3343" width="7.7109375" style="1" customWidth="1"/>
    <col min="3344" max="3344" width="1.42578125" style="1" customWidth="1"/>
    <col min="3345" max="3348" width="6.140625" style="1" customWidth="1"/>
    <col min="3349" max="3349" width="7.85546875" style="1" customWidth="1"/>
    <col min="3350" max="3350" width="34" style="1" customWidth="1"/>
    <col min="3351" max="3352" width="25.42578125" style="1" customWidth="1"/>
    <col min="3353" max="3353" width="36.28515625" style="1" customWidth="1"/>
    <col min="3354" max="3584" width="11.42578125" style="1"/>
    <col min="3585" max="3585" width="17.7109375" style="1" customWidth="1"/>
    <col min="3586" max="3586" width="18.85546875" style="1" customWidth="1"/>
    <col min="3587" max="3587" width="5.42578125" style="1" customWidth="1"/>
    <col min="3588" max="3588" width="25.85546875" style="1" customWidth="1"/>
    <col min="3589" max="3589" width="15.5703125" style="1" customWidth="1"/>
    <col min="3590" max="3590" width="17.28515625" style="1" customWidth="1"/>
    <col min="3591" max="3591" width="28.5703125" style="1" customWidth="1"/>
    <col min="3592" max="3592" width="16" style="1" customWidth="1"/>
    <col min="3593" max="3593" width="10.85546875" style="1" customWidth="1"/>
    <col min="3594" max="3594" width="18.85546875" style="1" customWidth="1"/>
    <col min="3595" max="3598" width="5.7109375" style="1" customWidth="1"/>
    <col min="3599" max="3599" width="7.7109375" style="1" customWidth="1"/>
    <col min="3600" max="3600" width="1.42578125" style="1" customWidth="1"/>
    <col min="3601" max="3604" width="6.140625" style="1" customWidth="1"/>
    <col min="3605" max="3605" width="7.85546875" style="1" customWidth="1"/>
    <col min="3606" max="3606" width="34" style="1" customWidth="1"/>
    <col min="3607" max="3608" width="25.42578125" style="1" customWidth="1"/>
    <col min="3609" max="3609" width="36.28515625" style="1" customWidth="1"/>
    <col min="3610" max="3840" width="11.42578125" style="1"/>
    <col min="3841" max="3841" width="17.7109375" style="1" customWidth="1"/>
    <col min="3842" max="3842" width="18.85546875" style="1" customWidth="1"/>
    <col min="3843" max="3843" width="5.42578125" style="1" customWidth="1"/>
    <col min="3844" max="3844" width="25.85546875" style="1" customWidth="1"/>
    <col min="3845" max="3845" width="15.5703125" style="1" customWidth="1"/>
    <col min="3846" max="3846" width="17.28515625" style="1" customWidth="1"/>
    <col min="3847" max="3847" width="28.5703125" style="1" customWidth="1"/>
    <col min="3848" max="3848" width="16" style="1" customWidth="1"/>
    <col min="3849" max="3849" width="10.85546875" style="1" customWidth="1"/>
    <col min="3850" max="3850" width="18.85546875" style="1" customWidth="1"/>
    <col min="3851" max="3854" width="5.7109375" style="1" customWidth="1"/>
    <col min="3855" max="3855" width="7.7109375" style="1" customWidth="1"/>
    <col min="3856" max="3856" width="1.42578125" style="1" customWidth="1"/>
    <col min="3857" max="3860" width="6.140625" style="1" customWidth="1"/>
    <col min="3861" max="3861" width="7.85546875" style="1" customWidth="1"/>
    <col min="3862" max="3862" width="34" style="1" customWidth="1"/>
    <col min="3863" max="3864" width="25.42578125" style="1" customWidth="1"/>
    <col min="3865" max="3865" width="36.28515625" style="1" customWidth="1"/>
    <col min="3866" max="4096" width="11.42578125" style="1"/>
    <col min="4097" max="4097" width="17.7109375" style="1" customWidth="1"/>
    <col min="4098" max="4098" width="18.85546875" style="1" customWidth="1"/>
    <col min="4099" max="4099" width="5.42578125" style="1" customWidth="1"/>
    <col min="4100" max="4100" width="25.85546875" style="1" customWidth="1"/>
    <col min="4101" max="4101" width="15.5703125" style="1" customWidth="1"/>
    <col min="4102" max="4102" width="17.28515625" style="1" customWidth="1"/>
    <col min="4103" max="4103" width="28.5703125" style="1" customWidth="1"/>
    <col min="4104" max="4104" width="16" style="1" customWidth="1"/>
    <col min="4105" max="4105" width="10.85546875" style="1" customWidth="1"/>
    <col min="4106" max="4106" width="18.85546875" style="1" customWidth="1"/>
    <col min="4107" max="4110" width="5.7109375" style="1" customWidth="1"/>
    <col min="4111" max="4111" width="7.7109375" style="1" customWidth="1"/>
    <col min="4112" max="4112" width="1.42578125" style="1" customWidth="1"/>
    <col min="4113" max="4116" width="6.140625" style="1" customWidth="1"/>
    <col min="4117" max="4117" width="7.85546875" style="1" customWidth="1"/>
    <col min="4118" max="4118" width="34" style="1" customWidth="1"/>
    <col min="4119" max="4120" width="25.42578125" style="1" customWidth="1"/>
    <col min="4121" max="4121" width="36.28515625" style="1" customWidth="1"/>
    <col min="4122" max="4352" width="11.42578125" style="1"/>
    <col min="4353" max="4353" width="17.7109375" style="1" customWidth="1"/>
    <col min="4354" max="4354" width="18.85546875" style="1" customWidth="1"/>
    <col min="4355" max="4355" width="5.42578125" style="1" customWidth="1"/>
    <col min="4356" max="4356" width="25.85546875" style="1" customWidth="1"/>
    <col min="4357" max="4357" width="15.5703125" style="1" customWidth="1"/>
    <col min="4358" max="4358" width="17.28515625" style="1" customWidth="1"/>
    <col min="4359" max="4359" width="28.5703125" style="1" customWidth="1"/>
    <col min="4360" max="4360" width="16" style="1" customWidth="1"/>
    <col min="4361" max="4361" width="10.85546875" style="1" customWidth="1"/>
    <col min="4362" max="4362" width="18.85546875" style="1" customWidth="1"/>
    <col min="4363" max="4366" width="5.7109375" style="1" customWidth="1"/>
    <col min="4367" max="4367" width="7.7109375" style="1" customWidth="1"/>
    <col min="4368" max="4368" width="1.42578125" style="1" customWidth="1"/>
    <col min="4369" max="4372" width="6.140625" style="1" customWidth="1"/>
    <col min="4373" max="4373" width="7.85546875" style="1" customWidth="1"/>
    <col min="4374" max="4374" width="34" style="1" customWidth="1"/>
    <col min="4375" max="4376" width="25.42578125" style="1" customWidth="1"/>
    <col min="4377" max="4377" width="36.28515625" style="1" customWidth="1"/>
    <col min="4378" max="4608" width="11.42578125" style="1"/>
    <col min="4609" max="4609" width="17.7109375" style="1" customWidth="1"/>
    <col min="4610" max="4610" width="18.85546875" style="1" customWidth="1"/>
    <col min="4611" max="4611" width="5.42578125" style="1" customWidth="1"/>
    <col min="4612" max="4612" width="25.85546875" style="1" customWidth="1"/>
    <col min="4613" max="4613" width="15.5703125" style="1" customWidth="1"/>
    <col min="4614" max="4614" width="17.28515625" style="1" customWidth="1"/>
    <col min="4615" max="4615" width="28.5703125" style="1" customWidth="1"/>
    <col min="4616" max="4616" width="16" style="1" customWidth="1"/>
    <col min="4617" max="4617" width="10.85546875" style="1" customWidth="1"/>
    <col min="4618" max="4618" width="18.85546875" style="1" customWidth="1"/>
    <col min="4619" max="4622" width="5.7109375" style="1" customWidth="1"/>
    <col min="4623" max="4623" width="7.7109375" style="1" customWidth="1"/>
    <col min="4624" max="4624" width="1.42578125" style="1" customWidth="1"/>
    <col min="4625" max="4628" width="6.140625" style="1" customWidth="1"/>
    <col min="4629" max="4629" width="7.85546875" style="1" customWidth="1"/>
    <col min="4630" max="4630" width="34" style="1" customWidth="1"/>
    <col min="4631" max="4632" width="25.42578125" style="1" customWidth="1"/>
    <col min="4633" max="4633" width="36.28515625" style="1" customWidth="1"/>
    <col min="4634" max="4864" width="11.42578125" style="1"/>
    <col min="4865" max="4865" width="17.7109375" style="1" customWidth="1"/>
    <col min="4866" max="4866" width="18.85546875" style="1" customWidth="1"/>
    <col min="4867" max="4867" width="5.42578125" style="1" customWidth="1"/>
    <col min="4868" max="4868" width="25.85546875" style="1" customWidth="1"/>
    <col min="4869" max="4869" width="15.5703125" style="1" customWidth="1"/>
    <col min="4870" max="4870" width="17.28515625" style="1" customWidth="1"/>
    <col min="4871" max="4871" width="28.5703125" style="1" customWidth="1"/>
    <col min="4872" max="4872" width="16" style="1" customWidth="1"/>
    <col min="4873" max="4873" width="10.85546875" style="1" customWidth="1"/>
    <col min="4874" max="4874" width="18.85546875" style="1" customWidth="1"/>
    <col min="4875" max="4878" width="5.7109375" style="1" customWidth="1"/>
    <col min="4879" max="4879" width="7.7109375" style="1" customWidth="1"/>
    <col min="4880" max="4880" width="1.42578125" style="1" customWidth="1"/>
    <col min="4881" max="4884" width="6.140625" style="1" customWidth="1"/>
    <col min="4885" max="4885" width="7.85546875" style="1" customWidth="1"/>
    <col min="4886" max="4886" width="34" style="1" customWidth="1"/>
    <col min="4887" max="4888" width="25.42578125" style="1" customWidth="1"/>
    <col min="4889" max="4889" width="36.28515625" style="1" customWidth="1"/>
    <col min="4890" max="5120" width="11.42578125" style="1"/>
    <col min="5121" max="5121" width="17.7109375" style="1" customWidth="1"/>
    <col min="5122" max="5122" width="18.85546875" style="1" customWidth="1"/>
    <col min="5123" max="5123" width="5.42578125" style="1" customWidth="1"/>
    <col min="5124" max="5124" width="25.85546875" style="1" customWidth="1"/>
    <col min="5125" max="5125" width="15.5703125" style="1" customWidth="1"/>
    <col min="5126" max="5126" width="17.28515625" style="1" customWidth="1"/>
    <col min="5127" max="5127" width="28.5703125" style="1" customWidth="1"/>
    <col min="5128" max="5128" width="16" style="1" customWidth="1"/>
    <col min="5129" max="5129" width="10.85546875" style="1" customWidth="1"/>
    <col min="5130" max="5130" width="18.85546875" style="1" customWidth="1"/>
    <col min="5131" max="5134" width="5.7109375" style="1" customWidth="1"/>
    <col min="5135" max="5135" width="7.7109375" style="1" customWidth="1"/>
    <col min="5136" max="5136" width="1.42578125" style="1" customWidth="1"/>
    <col min="5137" max="5140" width="6.140625" style="1" customWidth="1"/>
    <col min="5141" max="5141" width="7.85546875" style="1" customWidth="1"/>
    <col min="5142" max="5142" width="34" style="1" customWidth="1"/>
    <col min="5143" max="5144" width="25.42578125" style="1" customWidth="1"/>
    <col min="5145" max="5145" width="36.28515625" style="1" customWidth="1"/>
    <col min="5146" max="5376" width="11.42578125" style="1"/>
    <col min="5377" max="5377" width="17.7109375" style="1" customWidth="1"/>
    <col min="5378" max="5378" width="18.85546875" style="1" customWidth="1"/>
    <col min="5379" max="5379" width="5.42578125" style="1" customWidth="1"/>
    <col min="5380" max="5380" width="25.85546875" style="1" customWidth="1"/>
    <col min="5381" max="5381" width="15.5703125" style="1" customWidth="1"/>
    <col min="5382" max="5382" width="17.28515625" style="1" customWidth="1"/>
    <col min="5383" max="5383" width="28.5703125" style="1" customWidth="1"/>
    <col min="5384" max="5384" width="16" style="1" customWidth="1"/>
    <col min="5385" max="5385" width="10.85546875" style="1" customWidth="1"/>
    <col min="5386" max="5386" width="18.85546875" style="1" customWidth="1"/>
    <col min="5387" max="5390" width="5.7109375" style="1" customWidth="1"/>
    <col min="5391" max="5391" width="7.7109375" style="1" customWidth="1"/>
    <col min="5392" max="5392" width="1.42578125" style="1" customWidth="1"/>
    <col min="5393" max="5396" width="6.140625" style="1" customWidth="1"/>
    <col min="5397" max="5397" width="7.85546875" style="1" customWidth="1"/>
    <col min="5398" max="5398" width="34" style="1" customWidth="1"/>
    <col min="5399" max="5400" width="25.42578125" style="1" customWidth="1"/>
    <col min="5401" max="5401" width="36.28515625" style="1" customWidth="1"/>
    <col min="5402" max="5632" width="11.42578125" style="1"/>
    <col min="5633" max="5633" width="17.7109375" style="1" customWidth="1"/>
    <col min="5634" max="5634" width="18.85546875" style="1" customWidth="1"/>
    <col min="5635" max="5635" width="5.42578125" style="1" customWidth="1"/>
    <col min="5636" max="5636" width="25.85546875" style="1" customWidth="1"/>
    <col min="5637" max="5637" width="15.5703125" style="1" customWidth="1"/>
    <col min="5638" max="5638" width="17.28515625" style="1" customWidth="1"/>
    <col min="5639" max="5639" width="28.5703125" style="1" customWidth="1"/>
    <col min="5640" max="5640" width="16" style="1" customWidth="1"/>
    <col min="5641" max="5641" width="10.85546875" style="1" customWidth="1"/>
    <col min="5642" max="5642" width="18.85546875" style="1" customWidth="1"/>
    <col min="5643" max="5646" width="5.7109375" style="1" customWidth="1"/>
    <col min="5647" max="5647" width="7.7109375" style="1" customWidth="1"/>
    <col min="5648" max="5648" width="1.42578125" style="1" customWidth="1"/>
    <col min="5649" max="5652" width="6.140625" style="1" customWidth="1"/>
    <col min="5653" max="5653" width="7.85546875" style="1" customWidth="1"/>
    <col min="5654" max="5654" width="34" style="1" customWidth="1"/>
    <col min="5655" max="5656" width="25.42578125" style="1" customWidth="1"/>
    <col min="5657" max="5657" width="36.28515625" style="1" customWidth="1"/>
    <col min="5658" max="5888" width="11.42578125" style="1"/>
    <col min="5889" max="5889" width="17.7109375" style="1" customWidth="1"/>
    <col min="5890" max="5890" width="18.85546875" style="1" customWidth="1"/>
    <col min="5891" max="5891" width="5.42578125" style="1" customWidth="1"/>
    <col min="5892" max="5892" width="25.85546875" style="1" customWidth="1"/>
    <col min="5893" max="5893" width="15.5703125" style="1" customWidth="1"/>
    <col min="5894" max="5894" width="17.28515625" style="1" customWidth="1"/>
    <col min="5895" max="5895" width="28.5703125" style="1" customWidth="1"/>
    <col min="5896" max="5896" width="16" style="1" customWidth="1"/>
    <col min="5897" max="5897" width="10.85546875" style="1" customWidth="1"/>
    <col min="5898" max="5898" width="18.85546875" style="1" customWidth="1"/>
    <col min="5899" max="5902" width="5.7109375" style="1" customWidth="1"/>
    <col min="5903" max="5903" width="7.7109375" style="1" customWidth="1"/>
    <col min="5904" max="5904" width="1.42578125" style="1" customWidth="1"/>
    <col min="5905" max="5908" width="6.140625" style="1" customWidth="1"/>
    <col min="5909" max="5909" width="7.85546875" style="1" customWidth="1"/>
    <col min="5910" max="5910" width="34" style="1" customWidth="1"/>
    <col min="5911" max="5912" width="25.42578125" style="1" customWidth="1"/>
    <col min="5913" max="5913" width="36.28515625" style="1" customWidth="1"/>
    <col min="5914" max="6144" width="11.42578125" style="1"/>
    <col min="6145" max="6145" width="17.7109375" style="1" customWidth="1"/>
    <col min="6146" max="6146" width="18.85546875" style="1" customWidth="1"/>
    <col min="6147" max="6147" width="5.42578125" style="1" customWidth="1"/>
    <col min="6148" max="6148" width="25.85546875" style="1" customWidth="1"/>
    <col min="6149" max="6149" width="15.5703125" style="1" customWidth="1"/>
    <col min="6150" max="6150" width="17.28515625" style="1" customWidth="1"/>
    <col min="6151" max="6151" width="28.5703125" style="1" customWidth="1"/>
    <col min="6152" max="6152" width="16" style="1" customWidth="1"/>
    <col min="6153" max="6153" width="10.85546875" style="1" customWidth="1"/>
    <col min="6154" max="6154" width="18.85546875" style="1" customWidth="1"/>
    <col min="6155" max="6158" width="5.7109375" style="1" customWidth="1"/>
    <col min="6159" max="6159" width="7.7109375" style="1" customWidth="1"/>
    <col min="6160" max="6160" width="1.42578125" style="1" customWidth="1"/>
    <col min="6161" max="6164" width="6.140625" style="1" customWidth="1"/>
    <col min="6165" max="6165" width="7.85546875" style="1" customWidth="1"/>
    <col min="6166" max="6166" width="34" style="1" customWidth="1"/>
    <col min="6167" max="6168" width="25.42578125" style="1" customWidth="1"/>
    <col min="6169" max="6169" width="36.28515625" style="1" customWidth="1"/>
    <col min="6170" max="6400" width="11.42578125" style="1"/>
    <col min="6401" max="6401" width="17.7109375" style="1" customWidth="1"/>
    <col min="6402" max="6402" width="18.85546875" style="1" customWidth="1"/>
    <col min="6403" max="6403" width="5.42578125" style="1" customWidth="1"/>
    <col min="6404" max="6404" width="25.85546875" style="1" customWidth="1"/>
    <col min="6405" max="6405" width="15.5703125" style="1" customWidth="1"/>
    <col min="6406" max="6406" width="17.28515625" style="1" customWidth="1"/>
    <col min="6407" max="6407" width="28.5703125" style="1" customWidth="1"/>
    <col min="6408" max="6408" width="16" style="1" customWidth="1"/>
    <col min="6409" max="6409" width="10.85546875" style="1" customWidth="1"/>
    <col min="6410" max="6410" width="18.85546875" style="1" customWidth="1"/>
    <col min="6411" max="6414" width="5.7109375" style="1" customWidth="1"/>
    <col min="6415" max="6415" width="7.7109375" style="1" customWidth="1"/>
    <col min="6416" max="6416" width="1.42578125" style="1" customWidth="1"/>
    <col min="6417" max="6420" width="6.140625" style="1" customWidth="1"/>
    <col min="6421" max="6421" width="7.85546875" style="1" customWidth="1"/>
    <col min="6422" max="6422" width="34" style="1" customWidth="1"/>
    <col min="6423" max="6424" width="25.42578125" style="1" customWidth="1"/>
    <col min="6425" max="6425" width="36.28515625" style="1" customWidth="1"/>
    <col min="6426" max="6656" width="11.42578125" style="1"/>
    <col min="6657" max="6657" width="17.7109375" style="1" customWidth="1"/>
    <col min="6658" max="6658" width="18.85546875" style="1" customWidth="1"/>
    <col min="6659" max="6659" width="5.42578125" style="1" customWidth="1"/>
    <col min="6660" max="6660" width="25.85546875" style="1" customWidth="1"/>
    <col min="6661" max="6661" width="15.5703125" style="1" customWidth="1"/>
    <col min="6662" max="6662" width="17.28515625" style="1" customWidth="1"/>
    <col min="6663" max="6663" width="28.5703125" style="1" customWidth="1"/>
    <col min="6664" max="6664" width="16" style="1" customWidth="1"/>
    <col min="6665" max="6665" width="10.85546875" style="1" customWidth="1"/>
    <col min="6666" max="6666" width="18.85546875" style="1" customWidth="1"/>
    <col min="6667" max="6670" width="5.7109375" style="1" customWidth="1"/>
    <col min="6671" max="6671" width="7.7109375" style="1" customWidth="1"/>
    <col min="6672" max="6672" width="1.42578125" style="1" customWidth="1"/>
    <col min="6673" max="6676" width="6.140625" style="1" customWidth="1"/>
    <col min="6677" max="6677" width="7.85546875" style="1" customWidth="1"/>
    <col min="6678" max="6678" width="34" style="1" customWidth="1"/>
    <col min="6679" max="6680" width="25.42578125" style="1" customWidth="1"/>
    <col min="6681" max="6681" width="36.28515625" style="1" customWidth="1"/>
    <col min="6682" max="6912" width="11.42578125" style="1"/>
    <col min="6913" max="6913" width="17.7109375" style="1" customWidth="1"/>
    <col min="6914" max="6914" width="18.85546875" style="1" customWidth="1"/>
    <col min="6915" max="6915" width="5.42578125" style="1" customWidth="1"/>
    <col min="6916" max="6916" width="25.85546875" style="1" customWidth="1"/>
    <col min="6917" max="6917" width="15.5703125" style="1" customWidth="1"/>
    <col min="6918" max="6918" width="17.28515625" style="1" customWidth="1"/>
    <col min="6919" max="6919" width="28.5703125" style="1" customWidth="1"/>
    <col min="6920" max="6920" width="16" style="1" customWidth="1"/>
    <col min="6921" max="6921" width="10.85546875" style="1" customWidth="1"/>
    <col min="6922" max="6922" width="18.85546875" style="1" customWidth="1"/>
    <col min="6923" max="6926" width="5.7109375" style="1" customWidth="1"/>
    <col min="6927" max="6927" width="7.7109375" style="1" customWidth="1"/>
    <col min="6928" max="6928" width="1.42578125" style="1" customWidth="1"/>
    <col min="6929" max="6932" width="6.140625" style="1" customWidth="1"/>
    <col min="6933" max="6933" width="7.85546875" style="1" customWidth="1"/>
    <col min="6934" max="6934" width="34" style="1" customWidth="1"/>
    <col min="6935" max="6936" width="25.42578125" style="1" customWidth="1"/>
    <col min="6937" max="6937" width="36.28515625" style="1" customWidth="1"/>
    <col min="6938" max="7168" width="11.42578125" style="1"/>
    <col min="7169" max="7169" width="17.7109375" style="1" customWidth="1"/>
    <col min="7170" max="7170" width="18.85546875" style="1" customWidth="1"/>
    <col min="7171" max="7171" width="5.42578125" style="1" customWidth="1"/>
    <col min="7172" max="7172" width="25.85546875" style="1" customWidth="1"/>
    <col min="7173" max="7173" width="15.5703125" style="1" customWidth="1"/>
    <col min="7174" max="7174" width="17.28515625" style="1" customWidth="1"/>
    <col min="7175" max="7175" width="28.5703125" style="1" customWidth="1"/>
    <col min="7176" max="7176" width="16" style="1" customWidth="1"/>
    <col min="7177" max="7177" width="10.85546875" style="1" customWidth="1"/>
    <col min="7178" max="7178" width="18.85546875" style="1" customWidth="1"/>
    <col min="7179" max="7182" width="5.7109375" style="1" customWidth="1"/>
    <col min="7183" max="7183" width="7.7109375" style="1" customWidth="1"/>
    <col min="7184" max="7184" width="1.42578125" style="1" customWidth="1"/>
    <col min="7185" max="7188" width="6.140625" style="1" customWidth="1"/>
    <col min="7189" max="7189" width="7.85546875" style="1" customWidth="1"/>
    <col min="7190" max="7190" width="34" style="1" customWidth="1"/>
    <col min="7191" max="7192" width="25.42578125" style="1" customWidth="1"/>
    <col min="7193" max="7193" width="36.28515625" style="1" customWidth="1"/>
    <col min="7194" max="7424" width="11.42578125" style="1"/>
    <col min="7425" max="7425" width="17.7109375" style="1" customWidth="1"/>
    <col min="7426" max="7426" width="18.85546875" style="1" customWidth="1"/>
    <col min="7427" max="7427" width="5.42578125" style="1" customWidth="1"/>
    <col min="7428" max="7428" width="25.85546875" style="1" customWidth="1"/>
    <col min="7429" max="7429" width="15.5703125" style="1" customWidth="1"/>
    <col min="7430" max="7430" width="17.28515625" style="1" customWidth="1"/>
    <col min="7431" max="7431" width="28.5703125" style="1" customWidth="1"/>
    <col min="7432" max="7432" width="16" style="1" customWidth="1"/>
    <col min="7433" max="7433" width="10.85546875" style="1" customWidth="1"/>
    <col min="7434" max="7434" width="18.85546875" style="1" customWidth="1"/>
    <col min="7435" max="7438" width="5.7109375" style="1" customWidth="1"/>
    <col min="7439" max="7439" width="7.7109375" style="1" customWidth="1"/>
    <col min="7440" max="7440" width="1.42578125" style="1" customWidth="1"/>
    <col min="7441" max="7444" width="6.140625" style="1" customWidth="1"/>
    <col min="7445" max="7445" width="7.85546875" style="1" customWidth="1"/>
    <col min="7446" max="7446" width="34" style="1" customWidth="1"/>
    <col min="7447" max="7448" width="25.42578125" style="1" customWidth="1"/>
    <col min="7449" max="7449" width="36.28515625" style="1" customWidth="1"/>
    <col min="7450" max="7680" width="11.42578125" style="1"/>
    <col min="7681" max="7681" width="17.7109375" style="1" customWidth="1"/>
    <col min="7682" max="7682" width="18.85546875" style="1" customWidth="1"/>
    <col min="7683" max="7683" width="5.42578125" style="1" customWidth="1"/>
    <col min="7684" max="7684" width="25.85546875" style="1" customWidth="1"/>
    <col min="7685" max="7685" width="15.5703125" style="1" customWidth="1"/>
    <col min="7686" max="7686" width="17.28515625" style="1" customWidth="1"/>
    <col min="7687" max="7687" width="28.5703125" style="1" customWidth="1"/>
    <col min="7688" max="7688" width="16" style="1" customWidth="1"/>
    <col min="7689" max="7689" width="10.85546875" style="1" customWidth="1"/>
    <col min="7690" max="7690" width="18.85546875" style="1" customWidth="1"/>
    <col min="7691" max="7694" width="5.7109375" style="1" customWidth="1"/>
    <col min="7695" max="7695" width="7.7109375" style="1" customWidth="1"/>
    <col min="7696" max="7696" width="1.42578125" style="1" customWidth="1"/>
    <col min="7697" max="7700" width="6.140625" style="1" customWidth="1"/>
    <col min="7701" max="7701" width="7.85546875" style="1" customWidth="1"/>
    <col min="7702" max="7702" width="34" style="1" customWidth="1"/>
    <col min="7703" max="7704" width="25.42578125" style="1" customWidth="1"/>
    <col min="7705" max="7705" width="36.28515625" style="1" customWidth="1"/>
    <col min="7706" max="7936" width="11.42578125" style="1"/>
    <col min="7937" max="7937" width="17.7109375" style="1" customWidth="1"/>
    <col min="7938" max="7938" width="18.85546875" style="1" customWidth="1"/>
    <col min="7939" max="7939" width="5.42578125" style="1" customWidth="1"/>
    <col min="7940" max="7940" width="25.85546875" style="1" customWidth="1"/>
    <col min="7941" max="7941" width="15.5703125" style="1" customWidth="1"/>
    <col min="7942" max="7942" width="17.28515625" style="1" customWidth="1"/>
    <col min="7943" max="7943" width="28.5703125" style="1" customWidth="1"/>
    <col min="7944" max="7944" width="16" style="1" customWidth="1"/>
    <col min="7945" max="7945" width="10.85546875" style="1" customWidth="1"/>
    <col min="7946" max="7946" width="18.85546875" style="1" customWidth="1"/>
    <col min="7947" max="7950" width="5.7109375" style="1" customWidth="1"/>
    <col min="7951" max="7951" width="7.7109375" style="1" customWidth="1"/>
    <col min="7952" max="7952" width="1.42578125" style="1" customWidth="1"/>
    <col min="7953" max="7956" width="6.140625" style="1" customWidth="1"/>
    <col min="7957" max="7957" width="7.85546875" style="1" customWidth="1"/>
    <col min="7958" max="7958" width="34" style="1" customWidth="1"/>
    <col min="7959" max="7960" width="25.42578125" style="1" customWidth="1"/>
    <col min="7961" max="7961" width="36.28515625" style="1" customWidth="1"/>
    <col min="7962" max="8192" width="11.42578125" style="1"/>
    <col min="8193" max="8193" width="17.7109375" style="1" customWidth="1"/>
    <col min="8194" max="8194" width="18.85546875" style="1" customWidth="1"/>
    <col min="8195" max="8195" width="5.42578125" style="1" customWidth="1"/>
    <col min="8196" max="8196" width="25.85546875" style="1" customWidth="1"/>
    <col min="8197" max="8197" width="15.5703125" style="1" customWidth="1"/>
    <col min="8198" max="8198" width="17.28515625" style="1" customWidth="1"/>
    <col min="8199" max="8199" width="28.5703125" style="1" customWidth="1"/>
    <col min="8200" max="8200" width="16" style="1" customWidth="1"/>
    <col min="8201" max="8201" width="10.85546875" style="1" customWidth="1"/>
    <col min="8202" max="8202" width="18.85546875" style="1" customWidth="1"/>
    <col min="8203" max="8206" width="5.7109375" style="1" customWidth="1"/>
    <col min="8207" max="8207" width="7.7109375" style="1" customWidth="1"/>
    <col min="8208" max="8208" width="1.42578125" style="1" customWidth="1"/>
    <col min="8209" max="8212" width="6.140625" style="1" customWidth="1"/>
    <col min="8213" max="8213" width="7.85546875" style="1" customWidth="1"/>
    <col min="8214" max="8214" width="34" style="1" customWidth="1"/>
    <col min="8215" max="8216" width="25.42578125" style="1" customWidth="1"/>
    <col min="8217" max="8217" width="36.28515625" style="1" customWidth="1"/>
    <col min="8218" max="8448" width="11.42578125" style="1"/>
    <col min="8449" max="8449" width="17.7109375" style="1" customWidth="1"/>
    <col min="8450" max="8450" width="18.85546875" style="1" customWidth="1"/>
    <col min="8451" max="8451" width="5.42578125" style="1" customWidth="1"/>
    <col min="8452" max="8452" width="25.85546875" style="1" customWidth="1"/>
    <col min="8453" max="8453" width="15.5703125" style="1" customWidth="1"/>
    <col min="8454" max="8454" width="17.28515625" style="1" customWidth="1"/>
    <col min="8455" max="8455" width="28.5703125" style="1" customWidth="1"/>
    <col min="8456" max="8456" width="16" style="1" customWidth="1"/>
    <col min="8457" max="8457" width="10.85546875" style="1" customWidth="1"/>
    <col min="8458" max="8458" width="18.85546875" style="1" customWidth="1"/>
    <col min="8459" max="8462" width="5.7109375" style="1" customWidth="1"/>
    <col min="8463" max="8463" width="7.7109375" style="1" customWidth="1"/>
    <col min="8464" max="8464" width="1.42578125" style="1" customWidth="1"/>
    <col min="8465" max="8468" width="6.140625" style="1" customWidth="1"/>
    <col min="8469" max="8469" width="7.85546875" style="1" customWidth="1"/>
    <col min="8470" max="8470" width="34" style="1" customWidth="1"/>
    <col min="8471" max="8472" width="25.42578125" style="1" customWidth="1"/>
    <col min="8473" max="8473" width="36.28515625" style="1" customWidth="1"/>
    <col min="8474" max="8704" width="11.42578125" style="1"/>
    <col min="8705" max="8705" width="17.7109375" style="1" customWidth="1"/>
    <col min="8706" max="8706" width="18.85546875" style="1" customWidth="1"/>
    <col min="8707" max="8707" width="5.42578125" style="1" customWidth="1"/>
    <col min="8708" max="8708" width="25.85546875" style="1" customWidth="1"/>
    <col min="8709" max="8709" width="15.5703125" style="1" customWidth="1"/>
    <col min="8710" max="8710" width="17.28515625" style="1" customWidth="1"/>
    <col min="8711" max="8711" width="28.5703125" style="1" customWidth="1"/>
    <col min="8712" max="8712" width="16" style="1" customWidth="1"/>
    <col min="8713" max="8713" width="10.85546875" style="1" customWidth="1"/>
    <col min="8714" max="8714" width="18.85546875" style="1" customWidth="1"/>
    <col min="8715" max="8718" width="5.7109375" style="1" customWidth="1"/>
    <col min="8719" max="8719" width="7.7109375" style="1" customWidth="1"/>
    <col min="8720" max="8720" width="1.42578125" style="1" customWidth="1"/>
    <col min="8721" max="8724" width="6.140625" style="1" customWidth="1"/>
    <col min="8725" max="8725" width="7.85546875" style="1" customWidth="1"/>
    <col min="8726" max="8726" width="34" style="1" customWidth="1"/>
    <col min="8727" max="8728" width="25.42578125" style="1" customWidth="1"/>
    <col min="8729" max="8729" width="36.28515625" style="1" customWidth="1"/>
    <col min="8730" max="8960" width="11.42578125" style="1"/>
    <col min="8961" max="8961" width="17.7109375" style="1" customWidth="1"/>
    <col min="8962" max="8962" width="18.85546875" style="1" customWidth="1"/>
    <col min="8963" max="8963" width="5.42578125" style="1" customWidth="1"/>
    <col min="8964" max="8964" width="25.85546875" style="1" customWidth="1"/>
    <col min="8965" max="8965" width="15.5703125" style="1" customWidth="1"/>
    <col min="8966" max="8966" width="17.28515625" style="1" customWidth="1"/>
    <col min="8967" max="8967" width="28.5703125" style="1" customWidth="1"/>
    <col min="8968" max="8968" width="16" style="1" customWidth="1"/>
    <col min="8969" max="8969" width="10.85546875" style="1" customWidth="1"/>
    <col min="8970" max="8970" width="18.85546875" style="1" customWidth="1"/>
    <col min="8971" max="8974" width="5.7109375" style="1" customWidth="1"/>
    <col min="8975" max="8975" width="7.7109375" style="1" customWidth="1"/>
    <col min="8976" max="8976" width="1.42578125" style="1" customWidth="1"/>
    <col min="8977" max="8980" width="6.140625" style="1" customWidth="1"/>
    <col min="8981" max="8981" width="7.85546875" style="1" customWidth="1"/>
    <col min="8982" max="8982" width="34" style="1" customWidth="1"/>
    <col min="8983" max="8984" width="25.42578125" style="1" customWidth="1"/>
    <col min="8985" max="8985" width="36.28515625" style="1" customWidth="1"/>
    <col min="8986" max="9216" width="11.42578125" style="1"/>
    <col min="9217" max="9217" width="17.7109375" style="1" customWidth="1"/>
    <col min="9218" max="9218" width="18.85546875" style="1" customWidth="1"/>
    <col min="9219" max="9219" width="5.42578125" style="1" customWidth="1"/>
    <col min="9220" max="9220" width="25.85546875" style="1" customWidth="1"/>
    <col min="9221" max="9221" width="15.5703125" style="1" customWidth="1"/>
    <col min="9222" max="9222" width="17.28515625" style="1" customWidth="1"/>
    <col min="9223" max="9223" width="28.5703125" style="1" customWidth="1"/>
    <col min="9224" max="9224" width="16" style="1" customWidth="1"/>
    <col min="9225" max="9225" width="10.85546875" style="1" customWidth="1"/>
    <col min="9226" max="9226" width="18.85546875" style="1" customWidth="1"/>
    <col min="9227" max="9230" width="5.7109375" style="1" customWidth="1"/>
    <col min="9231" max="9231" width="7.7109375" style="1" customWidth="1"/>
    <col min="9232" max="9232" width="1.42578125" style="1" customWidth="1"/>
    <col min="9233" max="9236" width="6.140625" style="1" customWidth="1"/>
    <col min="9237" max="9237" width="7.85546875" style="1" customWidth="1"/>
    <col min="9238" max="9238" width="34" style="1" customWidth="1"/>
    <col min="9239" max="9240" width="25.42578125" style="1" customWidth="1"/>
    <col min="9241" max="9241" width="36.28515625" style="1" customWidth="1"/>
    <col min="9242" max="9472" width="11.42578125" style="1"/>
    <col min="9473" max="9473" width="17.7109375" style="1" customWidth="1"/>
    <col min="9474" max="9474" width="18.85546875" style="1" customWidth="1"/>
    <col min="9475" max="9475" width="5.42578125" style="1" customWidth="1"/>
    <col min="9476" max="9476" width="25.85546875" style="1" customWidth="1"/>
    <col min="9477" max="9477" width="15.5703125" style="1" customWidth="1"/>
    <col min="9478" max="9478" width="17.28515625" style="1" customWidth="1"/>
    <col min="9479" max="9479" width="28.5703125" style="1" customWidth="1"/>
    <col min="9480" max="9480" width="16" style="1" customWidth="1"/>
    <col min="9481" max="9481" width="10.85546875" style="1" customWidth="1"/>
    <col min="9482" max="9482" width="18.85546875" style="1" customWidth="1"/>
    <col min="9483" max="9486" width="5.7109375" style="1" customWidth="1"/>
    <col min="9487" max="9487" width="7.7109375" style="1" customWidth="1"/>
    <col min="9488" max="9488" width="1.42578125" style="1" customWidth="1"/>
    <col min="9489" max="9492" width="6.140625" style="1" customWidth="1"/>
    <col min="9493" max="9493" width="7.85546875" style="1" customWidth="1"/>
    <col min="9494" max="9494" width="34" style="1" customWidth="1"/>
    <col min="9495" max="9496" width="25.42578125" style="1" customWidth="1"/>
    <col min="9497" max="9497" width="36.28515625" style="1" customWidth="1"/>
    <col min="9498" max="9728" width="11.42578125" style="1"/>
    <col min="9729" max="9729" width="17.7109375" style="1" customWidth="1"/>
    <col min="9730" max="9730" width="18.85546875" style="1" customWidth="1"/>
    <col min="9731" max="9731" width="5.42578125" style="1" customWidth="1"/>
    <col min="9732" max="9732" width="25.85546875" style="1" customWidth="1"/>
    <col min="9733" max="9733" width="15.5703125" style="1" customWidth="1"/>
    <col min="9734" max="9734" width="17.28515625" style="1" customWidth="1"/>
    <col min="9735" max="9735" width="28.5703125" style="1" customWidth="1"/>
    <col min="9736" max="9736" width="16" style="1" customWidth="1"/>
    <col min="9737" max="9737" width="10.85546875" style="1" customWidth="1"/>
    <col min="9738" max="9738" width="18.85546875" style="1" customWidth="1"/>
    <col min="9739" max="9742" width="5.7109375" style="1" customWidth="1"/>
    <col min="9743" max="9743" width="7.7109375" style="1" customWidth="1"/>
    <col min="9744" max="9744" width="1.42578125" style="1" customWidth="1"/>
    <col min="9745" max="9748" width="6.140625" style="1" customWidth="1"/>
    <col min="9749" max="9749" width="7.85546875" style="1" customWidth="1"/>
    <col min="9750" max="9750" width="34" style="1" customWidth="1"/>
    <col min="9751" max="9752" width="25.42578125" style="1" customWidth="1"/>
    <col min="9753" max="9753" width="36.28515625" style="1" customWidth="1"/>
    <col min="9754" max="9984" width="11.42578125" style="1"/>
    <col min="9985" max="9985" width="17.7109375" style="1" customWidth="1"/>
    <col min="9986" max="9986" width="18.85546875" style="1" customWidth="1"/>
    <col min="9987" max="9987" width="5.42578125" style="1" customWidth="1"/>
    <col min="9988" max="9988" width="25.85546875" style="1" customWidth="1"/>
    <col min="9989" max="9989" width="15.5703125" style="1" customWidth="1"/>
    <col min="9990" max="9990" width="17.28515625" style="1" customWidth="1"/>
    <col min="9991" max="9991" width="28.5703125" style="1" customWidth="1"/>
    <col min="9992" max="9992" width="16" style="1" customWidth="1"/>
    <col min="9993" max="9993" width="10.85546875" style="1" customWidth="1"/>
    <col min="9994" max="9994" width="18.85546875" style="1" customWidth="1"/>
    <col min="9995" max="9998" width="5.7109375" style="1" customWidth="1"/>
    <col min="9999" max="9999" width="7.7109375" style="1" customWidth="1"/>
    <col min="10000" max="10000" width="1.42578125" style="1" customWidth="1"/>
    <col min="10001" max="10004" width="6.140625" style="1" customWidth="1"/>
    <col min="10005" max="10005" width="7.85546875" style="1" customWidth="1"/>
    <col min="10006" max="10006" width="34" style="1" customWidth="1"/>
    <col min="10007" max="10008" width="25.42578125" style="1" customWidth="1"/>
    <col min="10009" max="10009" width="36.28515625" style="1" customWidth="1"/>
    <col min="10010" max="10240" width="11.42578125" style="1"/>
    <col min="10241" max="10241" width="17.71093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28515625" style="1" customWidth="1"/>
    <col min="10247" max="10247" width="28.5703125" style="1" customWidth="1"/>
    <col min="10248" max="10248" width="16" style="1" customWidth="1"/>
    <col min="10249" max="10249" width="10.85546875" style="1" customWidth="1"/>
    <col min="10250" max="10250" width="18.85546875" style="1" customWidth="1"/>
    <col min="10251" max="10254" width="5.7109375" style="1" customWidth="1"/>
    <col min="10255" max="10255" width="7.7109375" style="1" customWidth="1"/>
    <col min="10256" max="10256" width="1.42578125" style="1" customWidth="1"/>
    <col min="10257" max="10260" width="6.140625" style="1" customWidth="1"/>
    <col min="10261" max="10261" width="7.85546875" style="1" customWidth="1"/>
    <col min="10262" max="10262" width="34" style="1" customWidth="1"/>
    <col min="10263" max="10264" width="25.42578125" style="1" customWidth="1"/>
    <col min="10265" max="10265" width="36.28515625" style="1" customWidth="1"/>
    <col min="10266" max="10496" width="11.42578125" style="1"/>
    <col min="10497" max="10497" width="17.71093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28515625" style="1" customWidth="1"/>
    <col min="10503" max="10503" width="28.5703125" style="1" customWidth="1"/>
    <col min="10504" max="10504" width="16" style="1" customWidth="1"/>
    <col min="10505" max="10505" width="10.85546875" style="1" customWidth="1"/>
    <col min="10506" max="10506" width="18.85546875" style="1" customWidth="1"/>
    <col min="10507" max="10510" width="5.7109375" style="1" customWidth="1"/>
    <col min="10511" max="10511" width="7.7109375" style="1" customWidth="1"/>
    <col min="10512" max="10512" width="1.42578125" style="1" customWidth="1"/>
    <col min="10513" max="10516" width="6.140625" style="1" customWidth="1"/>
    <col min="10517" max="10517" width="7.85546875" style="1" customWidth="1"/>
    <col min="10518" max="10518" width="34" style="1" customWidth="1"/>
    <col min="10519" max="10520" width="25.42578125" style="1" customWidth="1"/>
    <col min="10521" max="10521" width="36.28515625" style="1" customWidth="1"/>
    <col min="10522" max="10752" width="11.42578125" style="1"/>
    <col min="10753" max="10753" width="17.71093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28515625" style="1" customWidth="1"/>
    <col min="10759" max="10759" width="28.5703125" style="1" customWidth="1"/>
    <col min="10760" max="10760" width="16" style="1" customWidth="1"/>
    <col min="10761" max="10761" width="10.85546875" style="1" customWidth="1"/>
    <col min="10762" max="10762" width="18.85546875" style="1" customWidth="1"/>
    <col min="10763" max="10766" width="5.7109375" style="1" customWidth="1"/>
    <col min="10767" max="10767" width="7.7109375" style="1" customWidth="1"/>
    <col min="10768" max="10768" width="1.42578125" style="1" customWidth="1"/>
    <col min="10769" max="10772" width="6.140625" style="1" customWidth="1"/>
    <col min="10773" max="10773" width="7.85546875" style="1" customWidth="1"/>
    <col min="10774" max="10774" width="34" style="1" customWidth="1"/>
    <col min="10775" max="10776" width="25.42578125" style="1" customWidth="1"/>
    <col min="10777" max="10777" width="36.28515625" style="1" customWidth="1"/>
    <col min="10778" max="11008" width="11.42578125" style="1"/>
    <col min="11009" max="11009" width="17.71093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28515625" style="1" customWidth="1"/>
    <col min="11015" max="11015" width="28.5703125" style="1" customWidth="1"/>
    <col min="11016" max="11016" width="16" style="1" customWidth="1"/>
    <col min="11017" max="11017" width="10.85546875" style="1" customWidth="1"/>
    <col min="11018" max="11018" width="18.85546875" style="1" customWidth="1"/>
    <col min="11019" max="11022" width="5.7109375" style="1" customWidth="1"/>
    <col min="11023" max="11023" width="7.7109375" style="1" customWidth="1"/>
    <col min="11024" max="11024" width="1.42578125" style="1" customWidth="1"/>
    <col min="11025" max="11028" width="6.140625" style="1" customWidth="1"/>
    <col min="11029" max="11029" width="7.85546875" style="1" customWidth="1"/>
    <col min="11030" max="11030" width="34" style="1" customWidth="1"/>
    <col min="11031" max="11032" width="25.42578125" style="1" customWidth="1"/>
    <col min="11033" max="11033" width="36.28515625" style="1" customWidth="1"/>
    <col min="11034" max="11264" width="11.42578125" style="1"/>
    <col min="11265" max="11265" width="17.71093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28515625" style="1" customWidth="1"/>
    <col min="11271" max="11271" width="28.5703125" style="1" customWidth="1"/>
    <col min="11272" max="11272" width="16" style="1" customWidth="1"/>
    <col min="11273" max="11273" width="10.85546875" style="1" customWidth="1"/>
    <col min="11274" max="11274" width="18.85546875" style="1" customWidth="1"/>
    <col min="11275" max="11278" width="5.7109375" style="1" customWidth="1"/>
    <col min="11279" max="11279" width="7.7109375" style="1" customWidth="1"/>
    <col min="11280" max="11280" width="1.42578125" style="1" customWidth="1"/>
    <col min="11281" max="11284" width="6.140625" style="1" customWidth="1"/>
    <col min="11285" max="11285" width="7.85546875" style="1" customWidth="1"/>
    <col min="11286" max="11286" width="34" style="1" customWidth="1"/>
    <col min="11287" max="11288" width="25.42578125" style="1" customWidth="1"/>
    <col min="11289" max="11289" width="36.28515625" style="1" customWidth="1"/>
    <col min="11290" max="11520" width="11.42578125" style="1"/>
    <col min="11521" max="11521" width="17.71093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28515625" style="1" customWidth="1"/>
    <col min="11527" max="11527" width="28.5703125" style="1" customWidth="1"/>
    <col min="11528" max="11528" width="16" style="1" customWidth="1"/>
    <col min="11529" max="11529" width="10.85546875" style="1" customWidth="1"/>
    <col min="11530" max="11530" width="18.85546875" style="1" customWidth="1"/>
    <col min="11531" max="11534" width="5.7109375" style="1" customWidth="1"/>
    <col min="11535" max="11535" width="7.7109375" style="1" customWidth="1"/>
    <col min="11536" max="11536" width="1.42578125" style="1" customWidth="1"/>
    <col min="11537" max="11540" width="6.140625" style="1" customWidth="1"/>
    <col min="11541" max="11541" width="7.85546875" style="1" customWidth="1"/>
    <col min="11542" max="11542" width="34" style="1" customWidth="1"/>
    <col min="11543" max="11544" width="25.42578125" style="1" customWidth="1"/>
    <col min="11545" max="11545" width="36.28515625" style="1" customWidth="1"/>
    <col min="11546" max="11776" width="11.42578125" style="1"/>
    <col min="11777" max="11777" width="17.71093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28515625" style="1" customWidth="1"/>
    <col min="11783" max="11783" width="28.5703125" style="1" customWidth="1"/>
    <col min="11784" max="11784" width="16" style="1" customWidth="1"/>
    <col min="11785" max="11785" width="10.85546875" style="1" customWidth="1"/>
    <col min="11786" max="11786" width="18.85546875" style="1" customWidth="1"/>
    <col min="11787" max="11790" width="5.7109375" style="1" customWidth="1"/>
    <col min="11791" max="11791" width="7.7109375" style="1" customWidth="1"/>
    <col min="11792" max="11792" width="1.42578125" style="1" customWidth="1"/>
    <col min="11793" max="11796" width="6.140625" style="1" customWidth="1"/>
    <col min="11797" max="11797" width="7.85546875" style="1" customWidth="1"/>
    <col min="11798" max="11798" width="34" style="1" customWidth="1"/>
    <col min="11799" max="11800" width="25.42578125" style="1" customWidth="1"/>
    <col min="11801" max="11801" width="36.28515625" style="1" customWidth="1"/>
    <col min="11802" max="12032" width="11.42578125" style="1"/>
    <col min="12033" max="12033" width="17.71093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28515625" style="1" customWidth="1"/>
    <col min="12039" max="12039" width="28.5703125" style="1" customWidth="1"/>
    <col min="12040" max="12040" width="16" style="1" customWidth="1"/>
    <col min="12041" max="12041" width="10.85546875" style="1" customWidth="1"/>
    <col min="12042" max="12042" width="18.85546875" style="1" customWidth="1"/>
    <col min="12043" max="12046" width="5.7109375" style="1" customWidth="1"/>
    <col min="12047" max="12047" width="7.7109375" style="1" customWidth="1"/>
    <col min="12048" max="12048" width="1.42578125" style="1" customWidth="1"/>
    <col min="12049" max="12052" width="6.140625" style="1" customWidth="1"/>
    <col min="12053" max="12053" width="7.85546875" style="1" customWidth="1"/>
    <col min="12054" max="12054" width="34" style="1" customWidth="1"/>
    <col min="12055" max="12056" width="25.42578125" style="1" customWidth="1"/>
    <col min="12057" max="12057" width="36.28515625" style="1" customWidth="1"/>
    <col min="12058" max="12288" width="11.42578125" style="1"/>
    <col min="12289" max="12289" width="17.71093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28515625" style="1" customWidth="1"/>
    <col min="12295" max="12295" width="28.5703125" style="1" customWidth="1"/>
    <col min="12296" max="12296" width="16" style="1" customWidth="1"/>
    <col min="12297" max="12297" width="10.85546875" style="1" customWidth="1"/>
    <col min="12298" max="12298" width="18.85546875" style="1" customWidth="1"/>
    <col min="12299" max="12302" width="5.7109375" style="1" customWidth="1"/>
    <col min="12303" max="12303" width="7.7109375" style="1" customWidth="1"/>
    <col min="12304" max="12304" width="1.42578125" style="1" customWidth="1"/>
    <col min="12305" max="12308" width="6.140625" style="1" customWidth="1"/>
    <col min="12309" max="12309" width="7.85546875" style="1" customWidth="1"/>
    <col min="12310" max="12310" width="34" style="1" customWidth="1"/>
    <col min="12311" max="12312" width="25.42578125" style="1" customWidth="1"/>
    <col min="12313" max="12313" width="36.28515625" style="1" customWidth="1"/>
    <col min="12314" max="12544" width="11.42578125" style="1"/>
    <col min="12545" max="12545" width="17.71093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28515625" style="1" customWidth="1"/>
    <col min="12551" max="12551" width="28.5703125" style="1" customWidth="1"/>
    <col min="12552" max="12552" width="16" style="1" customWidth="1"/>
    <col min="12553" max="12553" width="10.85546875" style="1" customWidth="1"/>
    <col min="12554" max="12554" width="18.85546875" style="1" customWidth="1"/>
    <col min="12555" max="12558" width="5.7109375" style="1" customWidth="1"/>
    <col min="12559" max="12559" width="7.7109375" style="1" customWidth="1"/>
    <col min="12560" max="12560" width="1.42578125" style="1" customWidth="1"/>
    <col min="12561" max="12564" width="6.140625" style="1" customWidth="1"/>
    <col min="12565" max="12565" width="7.85546875" style="1" customWidth="1"/>
    <col min="12566" max="12566" width="34" style="1" customWidth="1"/>
    <col min="12567" max="12568" width="25.42578125" style="1" customWidth="1"/>
    <col min="12569" max="12569" width="36.28515625" style="1" customWidth="1"/>
    <col min="12570" max="12800" width="11.42578125" style="1"/>
    <col min="12801" max="12801" width="17.71093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28515625" style="1" customWidth="1"/>
    <col min="12807" max="12807" width="28.5703125" style="1" customWidth="1"/>
    <col min="12808" max="12808" width="16" style="1" customWidth="1"/>
    <col min="12809" max="12809" width="10.85546875" style="1" customWidth="1"/>
    <col min="12810" max="12810" width="18.85546875" style="1" customWidth="1"/>
    <col min="12811" max="12814" width="5.7109375" style="1" customWidth="1"/>
    <col min="12815" max="12815" width="7.7109375" style="1" customWidth="1"/>
    <col min="12816" max="12816" width="1.42578125" style="1" customWidth="1"/>
    <col min="12817" max="12820" width="6.140625" style="1" customWidth="1"/>
    <col min="12821" max="12821" width="7.85546875" style="1" customWidth="1"/>
    <col min="12822" max="12822" width="34" style="1" customWidth="1"/>
    <col min="12823" max="12824" width="25.42578125" style="1" customWidth="1"/>
    <col min="12825" max="12825" width="36.28515625" style="1" customWidth="1"/>
    <col min="12826" max="13056" width="11.42578125" style="1"/>
    <col min="13057" max="13057" width="17.71093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28515625" style="1" customWidth="1"/>
    <col min="13063" max="13063" width="28.5703125" style="1" customWidth="1"/>
    <col min="13064" max="13064" width="16" style="1" customWidth="1"/>
    <col min="13065" max="13065" width="10.85546875" style="1" customWidth="1"/>
    <col min="13066" max="13066" width="18.85546875" style="1" customWidth="1"/>
    <col min="13067" max="13070" width="5.7109375" style="1" customWidth="1"/>
    <col min="13071" max="13071" width="7.7109375" style="1" customWidth="1"/>
    <col min="13072" max="13072" width="1.42578125" style="1" customWidth="1"/>
    <col min="13073" max="13076" width="6.140625" style="1" customWidth="1"/>
    <col min="13077" max="13077" width="7.85546875" style="1" customWidth="1"/>
    <col min="13078" max="13078" width="34" style="1" customWidth="1"/>
    <col min="13079" max="13080" width="25.42578125" style="1" customWidth="1"/>
    <col min="13081" max="13081" width="36.28515625" style="1" customWidth="1"/>
    <col min="13082" max="13312" width="11.42578125" style="1"/>
    <col min="13313" max="13313" width="17.71093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28515625" style="1" customWidth="1"/>
    <col min="13319" max="13319" width="28.5703125" style="1" customWidth="1"/>
    <col min="13320" max="13320" width="16" style="1" customWidth="1"/>
    <col min="13321" max="13321" width="10.85546875" style="1" customWidth="1"/>
    <col min="13322" max="13322" width="18.85546875" style="1" customWidth="1"/>
    <col min="13323" max="13326" width="5.7109375" style="1" customWidth="1"/>
    <col min="13327" max="13327" width="7.7109375" style="1" customWidth="1"/>
    <col min="13328" max="13328" width="1.42578125" style="1" customWidth="1"/>
    <col min="13329" max="13332" width="6.140625" style="1" customWidth="1"/>
    <col min="13333" max="13333" width="7.85546875" style="1" customWidth="1"/>
    <col min="13334" max="13334" width="34" style="1" customWidth="1"/>
    <col min="13335" max="13336" width="25.42578125" style="1" customWidth="1"/>
    <col min="13337" max="13337" width="36.28515625" style="1" customWidth="1"/>
    <col min="13338" max="13568" width="11.42578125" style="1"/>
    <col min="13569" max="13569" width="17.71093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28515625" style="1" customWidth="1"/>
    <col min="13575" max="13575" width="28.5703125" style="1" customWidth="1"/>
    <col min="13576" max="13576" width="16" style="1" customWidth="1"/>
    <col min="13577" max="13577" width="10.85546875" style="1" customWidth="1"/>
    <col min="13578" max="13578" width="18.85546875" style="1" customWidth="1"/>
    <col min="13579" max="13582" width="5.7109375" style="1" customWidth="1"/>
    <col min="13583" max="13583" width="7.7109375" style="1" customWidth="1"/>
    <col min="13584" max="13584" width="1.42578125" style="1" customWidth="1"/>
    <col min="13585" max="13588" width="6.140625" style="1" customWidth="1"/>
    <col min="13589" max="13589" width="7.85546875" style="1" customWidth="1"/>
    <col min="13590" max="13590" width="34" style="1" customWidth="1"/>
    <col min="13591" max="13592" width="25.42578125" style="1" customWidth="1"/>
    <col min="13593" max="13593" width="36.28515625" style="1" customWidth="1"/>
    <col min="13594" max="13824" width="11.42578125" style="1"/>
    <col min="13825" max="13825" width="17.71093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28515625" style="1" customWidth="1"/>
    <col min="13831" max="13831" width="28.5703125" style="1" customWidth="1"/>
    <col min="13832" max="13832" width="16" style="1" customWidth="1"/>
    <col min="13833" max="13833" width="10.85546875" style="1" customWidth="1"/>
    <col min="13834" max="13834" width="18.85546875" style="1" customWidth="1"/>
    <col min="13835" max="13838" width="5.7109375" style="1" customWidth="1"/>
    <col min="13839" max="13839" width="7.7109375" style="1" customWidth="1"/>
    <col min="13840" max="13840" width="1.42578125" style="1" customWidth="1"/>
    <col min="13841" max="13844" width="6.140625" style="1" customWidth="1"/>
    <col min="13845" max="13845" width="7.85546875" style="1" customWidth="1"/>
    <col min="13846" max="13846" width="34" style="1" customWidth="1"/>
    <col min="13847" max="13848" width="25.42578125" style="1" customWidth="1"/>
    <col min="13849" max="13849" width="36.28515625" style="1" customWidth="1"/>
    <col min="13850" max="14080" width="11.42578125" style="1"/>
    <col min="14081" max="14081" width="17.71093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28515625" style="1" customWidth="1"/>
    <col min="14087" max="14087" width="28.5703125" style="1" customWidth="1"/>
    <col min="14088" max="14088" width="16" style="1" customWidth="1"/>
    <col min="14089" max="14089" width="10.85546875" style="1" customWidth="1"/>
    <col min="14090" max="14090" width="18.85546875" style="1" customWidth="1"/>
    <col min="14091" max="14094" width="5.7109375" style="1" customWidth="1"/>
    <col min="14095" max="14095" width="7.7109375" style="1" customWidth="1"/>
    <col min="14096" max="14096" width="1.42578125" style="1" customWidth="1"/>
    <col min="14097" max="14100" width="6.140625" style="1" customWidth="1"/>
    <col min="14101" max="14101" width="7.85546875" style="1" customWidth="1"/>
    <col min="14102" max="14102" width="34" style="1" customWidth="1"/>
    <col min="14103" max="14104" width="25.42578125" style="1" customWidth="1"/>
    <col min="14105" max="14105" width="36.28515625" style="1" customWidth="1"/>
    <col min="14106" max="14336" width="11.42578125" style="1"/>
    <col min="14337" max="14337" width="17.71093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28515625" style="1" customWidth="1"/>
    <col min="14343" max="14343" width="28.5703125" style="1" customWidth="1"/>
    <col min="14344" max="14344" width="16" style="1" customWidth="1"/>
    <col min="14345" max="14345" width="10.85546875" style="1" customWidth="1"/>
    <col min="14346" max="14346" width="18.85546875" style="1" customWidth="1"/>
    <col min="14347" max="14350" width="5.7109375" style="1" customWidth="1"/>
    <col min="14351" max="14351" width="7.7109375" style="1" customWidth="1"/>
    <col min="14352" max="14352" width="1.42578125" style="1" customWidth="1"/>
    <col min="14353" max="14356" width="6.140625" style="1" customWidth="1"/>
    <col min="14357" max="14357" width="7.85546875" style="1" customWidth="1"/>
    <col min="14358" max="14358" width="34" style="1" customWidth="1"/>
    <col min="14359" max="14360" width="25.42578125" style="1" customWidth="1"/>
    <col min="14361" max="14361" width="36.28515625" style="1" customWidth="1"/>
    <col min="14362" max="14592" width="11.42578125" style="1"/>
    <col min="14593" max="14593" width="17.71093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28515625" style="1" customWidth="1"/>
    <col min="14599" max="14599" width="28.5703125" style="1" customWidth="1"/>
    <col min="14600" max="14600" width="16" style="1" customWidth="1"/>
    <col min="14601" max="14601" width="10.85546875" style="1" customWidth="1"/>
    <col min="14602" max="14602" width="18.85546875" style="1" customWidth="1"/>
    <col min="14603" max="14606" width="5.7109375" style="1" customWidth="1"/>
    <col min="14607" max="14607" width="7.7109375" style="1" customWidth="1"/>
    <col min="14608" max="14608" width="1.42578125" style="1" customWidth="1"/>
    <col min="14609" max="14612" width="6.140625" style="1" customWidth="1"/>
    <col min="14613" max="14613" width="7.85546875" style="1" customWidth="1"/>
    <col min="14614" max="14614" width="34" style="1" customWidth="1"/>
    <col min="14615" max="14616" width="25.42578125" style="1" customWidth="1"/>
    <col min="14617" max="14617" width="36.28515625" style="1" customWidth="1"/>
    <col min="14618" max="14848" width="11.42578125" style="1"/>
    <col min="14849" max="14849" width="17.71093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28515625" style="1" customWidth="1"/>
    <col min="14855" max="14855" width="28.5703125" style="1" customWidth="1"/>
    <col min="14856" max="14856" width="16" style="1" customWidth="1"/>
    <col min="14857" max="14857" width="10.85546875" style="1" customWidth="1"/>
    <col min="14858" max="14858" width="18.85546875" style="1" customWidth="1"/>
    <col min="14859" max="14862" width="5.7109375" style="1" customWidth="1"/>
    <col min="14863" max="14863" width="7.7109375" style="1" customWidth="1"/>
    <col min="14864" max="14864" width="1.42578125" style="1" customWidth="1"/>
    <col min="14865" max="14868" width="6.140625" style="1" customWidth="1"/>
    <col min="14869" max="14869" width="7.85546875" style="1" customWidth="1"/>
    <col min="14870" max="14870" width="34" style="1" customWidth="1"/>
    <col min="14871" max="14872" width="25.42578125" style="1" customWidth="1"/>
    <col min="14873" max="14873" width="36.28515625" style="1" customWidth="1"/>
    <col min="14874" max="15104" width="11.42578125" style="1"/>
    <col min="15105" max="15105" width="17.71093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28515625" style="1" customWidth="1"/>
    <col min="15111" max="15111" width="28.5703125" style="1" customWidth="1"/>
    <col min="15112" max="15112" width="16" style="1" customWidth="1"/>
    <col min="15113" max="15113" width="10.85546875" style="1" customWidth="1"/>
    <col min="15114" max="15114" width="18.85546875" style="1" customWidth="1"/>
    <col min="15115" max="15118" width="5.7109375" style="1" customWidth="1"/>
    <col min="15119" max="15119" width="7.7109375" style="1" customWidth="1"/>
    <col min="15120" max="15120" width="1.42578125" style="1" customWidth="1"/>
    <col min="15121" max="15124" width="6.140625" style="1" customWidth="1"/>
    <col min="15125" max="15125" width="7.85546875" style="1" customWidth="1"/>
    <col min="15126" max="15126" width="34" style="1" customWidth="1"/>
    <col min="15127" max="15128" width="25.42578125" style="1" customWidth="1"/>
    <col min="15129" max="15129" width="36.28515625" style="1" customWidth="1"/>
    <col min="15130" max="15360" width="11.42578125" style="1"/>
    <col min="15361" max="15361" width="17.71093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28515625" style="1" customWidth="1"/>
    <col min="15367" max="15367" width="28.5703125" style="1" customWidth="1"/>
    <col min="15368" max="15368" width="16" style="1" customWidth="1"/>
    <col min="15369" max="15369" width="10.85546875" style="1" customWidth="1"/>
    <col min="15370" max="15370" width="18.85546875" style="1" customWidth="1"/>
    <col min="15371" max="15374" width="5.7109375" style="1" customWidth="1"/>
    <col min="15375" max="15375" width="7.7109375" style="1" customWidth="1"/>
    <col min="15376" max="15376" width="1.42578125" style="1" customWidth="1"/>
    <col min="15377" max="15380" width="6.140625" style="1" customWidth="1"/>
    <col min="15381" max="15381" width="7.85546875" style="1" customWidth="1"/>
    <col min="15382" max="15382" width="34" style="1" customWidth="1"/>
    <col min="15383" max="15384" width="25.42578125" style="1" customWidth="1"/>
    <col min="15385" max="15385" width="36.28515625" style="1" customWidth="1"/>
    <col min="15386" max="15616" width="11.42578125" style="1"/>
    <col min="15617" max="15617" width="17.71093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28515625" style="1" customWidth="1"/>
    <col min="15623" max="15623" width="28.5703125" style="1" customWidth="1"/>
    <col min="15624" max="15624" width="16" style="1" customWidth="1"/>
    <col min="15625" max="15625" width="10.85546875" style="1" customWidth="1"/>
    <col min="15626" max="15626" width="18.85546875" style="1" customWidth="1"/>
    <col min="15627" max="15630" width="5.7109375" style="1" customWidth="1"/>
    <col min="15631" max="15631" width="7.7109375" style="1" customWidth="1"/>
    <col min="15632" max="15632" width="1.42578125" style="1" customWidth="1"/>
    <col min="15633" max="15636" width="6.140625" style="1" customWidth="1"/>
    <col min="15637" max="15637" width="7.85546875" style="1" customWidth="1"/>
    <col min="15638" max="15638" width="34" style="1" customWidth="1"/>
    <col min="15639" max="15640" width="25.42578125" style="1" customWidth="1"/>
    <col min="15641" max="15641" width="36.28515625" style="1" customWidth="1"/>
    <col min="15642" max="15872" width="11.42578125" style="1"/>
    <col min="15873" max="15873" width="17.71093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28515625" style="1" customWidth="1"/>
    <col min="15879" max="15879" width="28.5703125" style="1" customWidth="1"/>
    <col min="15880" max="15880" width="16" style="1" customWidth="1"/>
    <col min="15881" max="15881" width="10.85546875" style="1" customWidth="1"/>
    <col min="15882" max="15882" width="18.85546875" style="1" customWidth="1"/>
    <col min="15883" max="15886" width="5.7109375" style="1" customWidth="1"/>
    <col min="15887" max="15887" width="7.7109375" style="1" customWidth="1"/>
    <col min="15888" max="15888" width="1.42578125" style="1" customWidth="1"/>
    <col min="15889" max="15892" width="6.140625" style="1" customWidth="1"/>
    <col min="15893" max="15893" width="7.85546875" style="1" customWidth="1"/>
    <col min="15894" max="15894" width="34" style="1" customWidth="1"/>
    <col min="15895" max="15896" width="25.42578125" style="1" customWidth="1"/>
    <col min="15897" max="15897" width="36.28515625" style="1" customWidth="1"/>
    <col min="15898" max="16128" width="11.42578125" style="1"/>
    <col min="16129" max="16129" width="17.71093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28515625" style="1" customWidth="1"/>
    <col min="16135" max="16135" width="28.5703125" style="1" customWidth="1"/>
    <col min="16136" max="16136" width="16" style="1" customWidth="1"/>
    <col min="16137" max="16137" width="10.85546875" style="1" customWidth="1"/>
    <col min="16138" max="16138" width="18.85546875" style="1" customWidth="1"/>
    <col min="16139" max="16142" width="5.7109375" style="1" customWidth="1"/>
    <col min="16143" max="16143" width="7.7109375" style="1" customWidth="1"/>
    <col min="16144" max="16144" width="1.42578125" style="1" customWidth="1"/>
    <col min="16145" max="16148" width="6.140625" style="1" customWidth="1"/>
    <col min="16149" max="16149" width="7.85546875" style="1" customWidth="1"/>
    <col min="16150" max="16150" width="34" style="1" customWidth="1"/>
    <col min="16151" max="16152" width="25.42578125" style="1" customWidth="1"/>
    <col min="16153" max="16153" width="36.28515625" style="1" customWidth="1"/>
    <col min="16154" max="16384" width="11.42578125" style="1"/>
  </cols>
  <sheetData>
    <row r="1" spans="1:25"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5"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5" x14ac:dyDescent="0.25">
      <c r="A3" s="264"/>
      <c r="B3" s="268" t="s">
        <v>614</v>
      </c>
      <c r="C3" s="268"/>
      <c r="D3" s="268"/>
      <c r="E3" s="268"/>
      <c r="F3" s="268"/>
      <c r="G3" s="268"/>
      <c r="H3" s="268"/>
      <c r="I3" s="268"/>
      <c r="J3" s="268"/>
      <c r="K3" s="268"/>
      <c r="L3" s="268"/>
      <c r="M3" s="268"/>
      <c r="N3" s="268"/>
      <c r="O3" s="268"/>
      <c r="P3" s="268"/>
      <c r="Q3" s="268"/>
      <c r="R3" s="268"/>
      <c r="S3" s="268"/>
      <c r="T3" s="268"/>
      <c r="U3" s="268"/>
      <c r="V3" s="268"/>
      <c r="W3" s="269"/>
      <c r="X3" s="6" t="s">
        <v>3</v>
      </c>
    </row>
    <row r="4" spans="1:25" ht="28.5" x14ac:dyDescent="0.25">
      <c r="A4" s="264"/>
      <c r="B4" s="270" t="s">
        <v>65</v>
      </c>
      <c r="C4" s="270"/>
      <c r="D4" s="270"/>
      <c r="E4" s="270"/>
      <c r="F4" s="270"/>
      <c r="G4" s="270"/>
      <c r="H4" s="270"/>
      <c r="I4" s="270"/>
      <c r="J4" s="270"/>
      <c r="K4" s="270"/>
      <c r="L4" s="270"/>
      <c r="M4" s="270"/>
      <c r="N4" s="270"/>
      <c r="O4" s="270"/>
      <c r="P4" s="270"/>
      <c r="Q4" s="270"/>
      <c r="R4" s="270"/>
      <c r="S4" s="270"/>
      <c r="T4" s="270"/>
      <c r="U4" s="270"/>
      <c r="V4" s="270"/>
      <c r="W4" s="271"/>
      <c r="X4" s="7" t="s">
        <v>66</v>
      </c>
    </row>
    <row r="5" spans="1:25"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5"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5" ht="16.149999999999999" customHeight="1" thickBot="1" x14ac:dyDescent="0.3">
      <c r="A7" s="29" t="s">
        <v>7</v>
      </c>
      <c r="B7" s="274" t="s">
        <v>793</v>
      </c>
      <c r="C7" s="275"/>
      <c r="D7" s="275"/>
      <c r="E7" s="275"/>
      <c r="F7" s="275"/>
      <c r="G7" s="275"/>
      <c r="H7" s="275"/>
      <c r="I7" s="275"/>
      <c r="J7" s="275"/>
      <c r="K7" s="275"/>
      <c r="L7" s="275"/>
      <c r="M7" s="275"/>
      <c r="N7" s="275"/>
      <c r="O7" s="275"/>
      <c r="P7" s="275"/>
      <c r="Q7" s="275"/>
      <c r="R7" s="275"/>
      <c r="S7" s="275"/>
      <c r="T7" s="275"/>
      <c r="U7" s="275"/>
      <c r="V7" s="275"/>
      <c r="W7" s="275"/>
      <c r="X7" s="276"/>
    </row>
    <row r="8" spans="1:25" x14ac:dyDescent="0.25">
      <c r="A8" s="10"/>
      <c r="B8" s="10"/>
      <c r="C8" s="10"/>
      <c r="D8" s="10"/>
      <c r="E8" s="10"/>
      <c r="F8" s="10"/>
      <c r="G8" s="10"/>
      <c r="H8" s="10"/>
      <c r="I8" s="10"/>
      <c r="J8" s="10"/>
      <c r="K8" s="10"/>
      <c r="L8" s="10"/>
      <c r="M8" s="10"/>
      <c r="N8" s="10"/>
      <c r="O8" s="10"/>
      <c r="P8" s="10"/>
      <c r="Q8" s="10"/>
      <c r="R8" s="10"/>
      <c r="S8" s="10"/>
      <c r="T8" s="10"/>
      <c r="U8" s="10"/>
      <c r="V8" s="10"/>
    </row>
    <row r="9" spans="1:25" s="2" customFormat="1" x14ac:dyDescent="0.25">
      <c r="A9" s="298" t="s">
        <v>8</v>
      </c>
      <c r="B9" s="298" t="s">
        <v>9</v>
      </c>
      <c r="C9" s="298" t="s">
        <v>10</v>
      </c>
      <c r="D9" s="298" t="s">
        <v>11</v>
      </c>
      <c r="E9" s="298" t="s">
        <v>12</v>
      </c>
      <c r="F9" s="298" t="s">
        <v>13</v>
      </c>
      <c r="G9" s="298" t="s">
        <v>14</v>
      </c>
      <c r="H9" s="298" t="s">
        <v>15</v>
      </c>
      <c r="I9" s="298" t="s">
        <v>16</v>
      </c>
      <c r="J9" s="298" t="s">
        <v>17</v>
      </c>
      <c r="K9" s="313" t="s">
        <v>18</v>
      </c>
      <c r="L9" s="313"/>
      <c r="M9" s="313"/>
      <c r="N9" s="313"/>
      <c r="O9" s="313"/>
      <c r="P9" s="298"/>
      <c r="Q9" s="298" t="s">
        <v>19</v>
      </c>
      <c r="R9" s="298"/>
      <c r="S9" s="298"/>
      <c r="T9" s="298"/>
      <c r="U9" s="298"/>
      <c r="V9" s="298" t="s">
        <v>20</v>
      </c>
      <c r="W9" s="298" t="s">
        <v>21</v>
      </c>
      <c r="X9" s="298" t="s">
        <v>22</v>
      </c>
    </row>
    <row r="10" spans="1:25" s="2" customFormat="1" ht="42.75" x14ac:dyDescent="0.25">
      <c r="A10" s="298"/>
      <c r="B10" s="298"/>
      <c r="C10" s="298"/>
      <c r="D10" s="298"/>
      <c r="E10" s="298"/>
      <c r="F10" s="298"/>
      <c r="G10" s="298"/>
      <c r="H10" s="298"/>
      <c r="I10" s="298"/>
      <c r="J10" s="298"/>
      <c r="K10" s="30" t="s">
        <v>23</v>
      </c>
      <c r="L10" s="30" t="s">
        <v>24</v>
      </c>
      <c r="M10" s="30" t="s">
        <v>25</v>
      </c>
      <c r="N10" s="30" t="s">
        <v>26</v>
      </c>
      <c r="O10" s="30" t="s">
        <v>27</v>
      </c>
      <c r="P10" s="298"/>
      <c r="Q10" s="30" t="s">
        <v>28</v>
      </c>
      <c r="R10" s="30" t="s">
        <v>24</v>
      </c>
      <c r="S10" s="30" t="s">
        <v>25</v>
      </c>
      <c r="T10" s="30" t="s">
        <v>26</v>
      </c>
      <c r="U10" s="30" t="s">
        <v>27</v>
      </c>
      <c r="V10" s="298"/>
      <c r="W10" s="298"/>
      <c r="X10" s="298"/>
    </row>
    <row r="11" spans="1:25" ht="94.5" customHeight="1" x14ac:dyDescent="0.25">
      <c r="A11" s="287" t="s">
        <v>29</v>
      </c>
      <c r="B11" s="294" t="s">
        <v>615</v>
      </c>
      <c r="C11" s="21">
        <v>1</v>
      </c>
      <c r="D11" s="21" t="s">
        <v>616</v>
      </c>
      <c r="E11" s="21" t="s">
        <v>617</v>
      </c>
      <c r="F11" s="21" t="s">
        <v>618</v>
      </c>
      <c r="G11" s="21" t="s">
        <v>619</v>
      </c>
      <c r="H11" s="44">
        <v>1</v>
      </c>
      <c r="I11" s="21" t="s">
        <v>125</v>
      </c>
      <c r="J11" s="21" t="s">
        <v>620</v>
      </c>
      <c r="K11" s="35">
        <v>0.25</v>
      </c>
      <c r="L11" s="35">
        <v>0.25</v>
      </c>
      <c r="M11" s="35">
        <v>0.25</v>
      </c>
      <c r="N11" s="35">
        <v>0.25</v>
      </c>
      <c r="O11" s="35">
        <f t="shared" ref="O11:O18" si="0">SUM(K11:N11)</f>
        <v>1</v>
      </c>
      <c r="P11" s="298"/>
      <c r="Q11" s="167">
        <v>0.25</v>
      </c>
      <c r="R11" s="168"/>
      <c r="S11" s="168"/>
      <c r="T11" s="168"/>
      <c r="U11" s="168"/>
      <c r="V11" s="169" t="s">
        <v>903</v>
      </c>
      <c r="W11" s="170"/>
      <c r="X11" s="170"/>
      <c r="Y11" s="101"/>
    </row>
    <row r="12" spans="1:25" ht="94.5" customHeight="1" x14ac:dyDescent="0.25">
      <c r="A12" s="287"/>
      <c r="B12" s="295"/>
      <c r="C12" s="21">
        <v>2</v>
      </c>
      <c r="D12" s="43" t="s">
        <v>621</v>
      </c>
      <c r="E12" s="21" t="s">
        <v>617</v>
      </c>
      <c r="F12" s="21" t="s">
        <v>622</v>
      </c>
      <c r="G12" s="21" t="s">
        <v>623</v>
      </c>
      <c r="H12" s="44">
        <v>1</v>
      </c>
      <c r="I12" s="21" t="s">
        <v>125</v>
      </c>
      <c r="J12" s="21" t="s">
        <v>624</v>
      </c>
      <c r="K12" s="35">
        <v>0.25</v>
      </c>
      <c r="L12" s="35">
        <v>0.25</v>
      </c>
      <c r="M12" s="35">
        <v>0.25</v>
      </c>
      <c r="N12" s="35">
        <v>0.25</v>
      </c>
      <c r="O12" s="35">
        <f t="shared" si="0"/>
        <v>1</v>
      </c>
      <c r="P12" s="298"/>
      <c r="Q12" s="167">
        <v>0.25</v>
      </c>
      <c r="R12" s="168"/>
      <c r="S12" s="168"/>
      <c r="T12" s="168"/>
      <c r="U12" s="168"/>
      <c r="V12" s="169" t="s">
        <v>904</v>
      </c>
      <c r="W12" s="170"/>
      <c r="X12" s="170"/>
      <c r="Y12" s="101"/>
    </row>
    <row r="13" spans="1:25" ht="94.5" customHeight="1" x14ac:dyDescent="0.25">
      <c r="A13" s="287"/>
      <c r="B13" s="295"/>
      <c r="C13" s="21">
        <v>3</v>
      </c>
      <c r="D13" s="43" t="s">
        <v>625</v>
      </c>
      <c r="E13" s="21" t="s">
        <v>617</v>
      </c>
      <c r="F13" s="43" t="s">
        <v>626</v>
      </c>
      <c r="G13" s="43" t="s">
        <v>627</v>
      </c>
      <c r="H13" s="44">
        <v>1</v>
      </c>
      <c r="I13" s="21" t="s">
        <v>125</v>
      </c>
      <c r="J13" s="43" t="s">
        <v>628</v>
      </c>
      <c r="K13" s="35">
        <v>0.25</v>
      </c>
      <c r="L13" s="35">
        <v>0.25</v>
      </c>
      <c r="M13" s="35">
        <v>0.25</v>
      </c>
      <c r="N13" s="35">
        <v>0.25</v>
      </c>
      <c r="O13" s="35">
        <f t="shared" si="0"/>
        <v>1</v>
      </c>
      <c r="P13" s="298"/>
      <c r="Q13" s="167">
        <v>0.25</v>
      </c>
      <c r="R13" s="168"/>
      <c r="S13" s="168"/>
      <c r="T13" s="168"/>
      <c r="U13" s="168"/>
      <c r="V13" s="169" t="s">
        <v>905</v>
      </c>
      <c r="W13" s="170"/>
      <c r="X13" s="170"/>
      <c r="Y13" s="101"/>
    </row>
    <row r="14" spans="1:25" ht="94.5" customHeight="1" x14ac:dyDescent="0.25">
      <c r="A14" s="287"/>
      <c r="B14" s="295"/>
      <c r="C14" s="21">
        <v>4</v>
      </c>
      <c r="D14" s="43" t="s">
        <v>629</v>
      </c>
      <c r="E14" s="43" t="s">
        <v>617</v>
      </c>
      <c r="F14" s="43" t="s">
        <v>630</v>
      </c>
      <c r="G14" s="102" t="s">
        <v>631</v>
      </c>
      <c r="H14" s="103">
        <v>1</v>
      </c>
      <c r="I14" s="43" t="s">
        <v>125</v>
      </c>
      <c r="J14" s="43" t="s">
        <v>632</v>
      </c>
      <c r="K14" s="84">
        <v>0.25</v>
      </c>
      <c r="L14" s="84">
        <v>0.25</v>
      </c>
      <c r="M14" s="84">
        <v>0.25</v>
      </c>
      <c r="N14" s="84">
        <v>0.25</v>
      </c>
      <c r="O14" s="84">
        <f t="shared" si="0"/>
        <v>1</v>
      </c>
      <c r="P14" s="298"/>
      <c r="Q14" s="167">
        <v>0.25</v>
      </c>
      <c r="R14" s="168"/>
      <c r="S14" s="168"/>
      <c r="T14" s="168"/>
      <c r="U14" s="168"/>
      <c r="V14" s="169" t="s">
        <v>906</v>
      </c>
      <c r="W14" s="170"/>
      <c r="X14" s="170"/>
      <c r="Y14" s="101"/>
    </row>
    <row r="15" spans="1:25" ht="94.5" customHeight="1" x14ac:dyDescent="0.25">
      <c r="A15" s="287"/>
      <c r="B15" s="295"/>
      <c r="C15" s="21">
        <v>5</v>
      </c>
      <c r="D15" s="21" t="s">
        <v>633</v>
      </c>
      <c r="E15" s="21" t="s">
        <v>617</v>
      </c>
      <c r="F15" s="43" t="s">
        <v>634</v>
      </c>
      <c r="G15" s="21" t="s">
        <v>635</v>
      </c>
      <c r="H15" s="44">
        <v>1</v>
      </c>
      <c r="I15" s="21" t="s">
        <v>125</v>
      </c>
      <c r="J15" s="21" t="s">
        <v>636</v>
      </c>
      <c r="K15" s="35">
        <v>0.25</v>
      </c>
      <c r="L15" s="35">
        <v>0.25</v>
      </c>
      <c r="M15" s="35">
        <v>0.25</v>
      </c>
      <c r="N15" s="35">
        <v>0.25</v>
      </c>
      <c r="O15" s="35">
        <f t="shared" si="0"/>
        <v>1</v>
      </c>
      <c r="P15" s="298"/>
      <c r="Q15" s="167">
        <v>0.25</v>
      </c>
      <c r="R15" s="168"/>
      <c r="S15" s="168"/>
      <c r="T15" s="168"/>
      <c r="U15" s="168"/>
      <c r="V15" s="169" t="s">
        <v>907</v>
      </c>
      <c r="W15" s="170"/>
      <c r="X15" s="170"/>
    </row>
    <row r="16" spans="1:25" ht="94.5" customHeight="1" x14ac:dyDescent="0.25">
      <c r="A16" s="287"/>
      <c r="B16" s="295"/>
      <c r="C16" s="21">
        <v>6</v>
      </c>
      <c r="D16" s="21" t="s">
        <v>637</v>
      </c>
      <c r="E16" s="21" t="s">
        <v>617</v>
      </c>
      <c r="F16" s="43" t="s">
        <v>638</v>
      </c>
      <c r="G16" s="21" t="s">
        <v>639</v>
      </c>
      <c r="H16" s="104">
        <v>4</v>
      </c>
      <c r="I16" s="21" t="s">
        <v>125</v>
      </c>
      <c r="J16" s="21" t="s">
        <v>640</v>
      </c>
      <c r="K16" s="35">
        <v>0.25</v>
      </c>
      <c r="L16" s="35">
        <v>0.25</v>
      </c>
      <c r="M16" s="35">
        <v>0.25</v>
      </c>
      <c r="N16" s="35">
        <v>0.25</v>
      </c>
      <c r="O16" s="35">
        <f t="shared" si="0"/>
        <v>1</v>
      </c>
      <c r="P16" s="298"/>
      <c r="Q16" s="167">
        <v>0.25</v>
      </c>
      <c r="R16" s="168"/>
      <c r="S16" s="168"/>
      <c r="T16" s="168"/>
      <c r="U16" s="168"/>
      <c r="V16" s="169" t="s">
        <v>908</v>
      </c>
      <c r="W16" s="170"/>
      <c r="X16" s="170"/>
      <c r="Y16" s="101"/>
    </row>
    <row r="17" spans="1:25" ht="94.5" customHeight="1" x14ac:dyDescent="0.25">
      <c r="A17" s="287"/>
      <c r="B17" s="295"/>
      <c r="C17" s="21">
        <v>7</v>
      </c>
      <c r="D17" s="43" t="s">
        <v>641</v>
      </c>
      <c r="E17" s="43" t="s">
        <v>617</v>
      </c>
      <c r="F17" s="43" t="s">
        <v>642</v>
      </c>
      <c r="G17" s="43" t="s">
        <v>643</v>
      </c>
      <c r="H17" s="103">
        <v>1</v>
      </c>
      <c r="I17" s="21" t="s">
        <v>125</v>
      </c>
      <c r="J17" s="43" t="s">
        <v>644</v>
      </c>
      <c r="K17" s="35">
        <v>0.25</v>
      </c>
      <c r="L17" s="35">
        <v>0.25</v>
      </c>
      <c r="M17" s="35">
        <v>0.25</v>
      </c>
      <c r="N17" s="35">
        <v>0.25</v>
      </c>
      <c r="O17" s="35">
        <f t="shared" si="0"/>
        <v>1</v>
      </c>
      <c r="P17" s="298"/>
      <c r="Q17" s="167">
        <v>0.25</v>
      </c>
      <c r="R17" s="168"/>
      <c r="S17" s="168"/>
      <c r="T17" s="168"/>
      <c r="U17" s="168"/>
      <c r="V17" s="169" t="s">
        <v>909</v>
      </c>
      <c r="W17" s="170"/>
      <c r="X17" s="170"/>
    </row>
    <row r="18" spans="1:25" ht="94.5" customHeight="1" x14ac:dyDescent="0.25">
      <c r="A18" s="287"/>
      <c r="B18" s="296"/>
      <c r="C18" s="21">
        <v>8</v>
      </c>
      <c r="D18" s="43" t="s">
        <v>645</v>
      </c>
      <c r="E18" s="43" t="s">
        <v>617</v>
      </c>
      <c r="F18" s="43" t="s">
        <v>646</v>
      </c>
      <c r="G18" s="43" t="s">
        <v>647</v>
      </c>
      <c r="H18" s="103">
        <v>1</v>
      </c>
      <c r="I18" s="43" t="s">
        <v>125</v>
      </c>
      <c r="J18" s="43" t="s">
        <v>648</v>
      </c>
      <c r="K18" s="35">
        <v>0.25</v>
      </c>
      <c r="L18" s="35">
        <v>0.25</v>
      </c>
      <c r="M18" s="35">
        <v>0.25</v>
      </c>
      <c r="N18" s="35">
        <v>0.25</v>
      </c>
      <c r="O18" s="35">
        <f t="shared" si="0"/>
        <v>1</v>
      </c>
      <c r="P18" s="298"/>
      <c r="Q18" s="167">
        <v>0.25</v>
      </c>
      <c r="R18" s="168"/>
      <c r="S18" s="168"/>
      <c r="T18" s="168"/>
      <c r="U18" s="168"/>
      <c r="V18" s="169" t="s">
        <v>910</v>
      </c>
      <c r="W18" s="170"/>
      <c r="X18" s="170"/>
      <c r="Y18" s="101"/>
    </row>
    <row r="19" spans="1:25" s="28" customFormat="1" ht="94.5" customHeight="1" x14ac:dyDescent="0.25">
      <c r="A19" s="299" t="s">
        <v>54</v>
      </c>
      <c r="B19" s="39" t="s">
        <v>686</v>
      </c>
      <c r="C19" s="300" t="s">
        <v>55</v>
      </c>
      <c r="D19" s="301"/>
      <c r="E19" s="40" t="s">
        <v>56</v>
      </c>
      <c r="F19" s="41"/>
      <c r="G19" s="41"/>
      <c r="H19" s="41"/>
      <c r="I19" s="306" t="s">
        <v>57</v>
      </c>
      <c r="J19" s="307" t="s">
        <v>56</v>
      </c>
      <c r="K19" s="308"/>
      <c r="L19" s="308"/>
      <c r="M19" s="308"/>
      <c r="N19" s="308"/>
      <c r="O19" s="308"/>
      <c r="P19" s="308"/>
      <c r="Q19" s="308"/>
      <c r="R19" s="309"/>
      <c r="S19" s="310" t="s">
        <v>58</v>
      </c>
      <c r="T19" s="310"/>
      <c r="U19" s="310"/>
      <c r="V19" s="311" t="s">
        <v>59</v>
      </c>
      <c r="W19" s="311"/>
      <c r="X19" s="311"/>
      <c r="Y19" s="2"/>
    </row>
    <row r="20" spans="1:25" s="28" customFormat="1" ht="94.5" customHeight="1" x14ac:dyDescent="0.25">
      <c r="A20" s="299"/>
      <c r="B20" s="39" t="s">
        <v>60</v>
      </c>
      <c r="C20" s="302"/>
      <c r="D20" s="303"/>
      <c r="E20" s="314" t="s">
        <v>649</v>
      </c>
      <c r="F20" s="312"/>
      <c r="G20" s="312"/>
      <c r="H20" s="41"/>
      <c r="I20" s="306"/>
      <c r="J20" s="314" t="s">
        <v>650</v>
      </c>
      <c r="K20" s="312"/>
      <c r="L20" s="312"/>
      <c r="M20" s="312"/>
      <c r="N20" s="312"/>
      <c r="O20" s="312"/>
      <c r="P20" s="312"/>
      <c r="Q20" s="312"/>
      <c r="R20" s="315"/>
      <c r="S20" s="310"/>
      <c r="T20" s="310"/>
      <c r="U20" s="310"/>
      <c r="V20" s="311" t="s">
        <v>119</v>
      </c>
      <c r="W20" s="311"/>
      <c r="X20" s="311"/>
      <c r="Y20" s="2"/>
    </row>
    <row r="21" spans="1:25" s="28" customFormat="1" ht="94.5" customHeight="1" x14ac:dyDescent="0.25">
      <c r="A21" s="299"/>
      <c r="B21" s="39" t="s">
        <v>62</v>
      </c>
      <c r="C21" s="304"/>
      <c r="D21" s="305"/>
      <c r="E21" s="314" t="s">
        <v>651</v>
      </c>
      <c r="F21" s="312"/>
      <c r="G21" s="312"/>
      <c r="H21" s="41"/>
      <c r="I21" s="306"/>
      <c r="J21" s="314" t="s">
        <v>784</v>
      </c>
      <c r="K21" s="312"/>
      <c r="L21" s="312"/>
      <c r="M21" s="312"/>
      <c r="N21" s="312"/>
      <c r="O21" s="312"/>
      <c r="P21" s="312"/>
      <c r="Q21" s="312"/>
      <c r="R21" s="315"/>
      <c r="S21" s="310"/>
      <c r="T21" s="310"/>
      <c r="U21" s="310"/>
      <c r="V21" s="311" t="s">
        <v>64</v>
      </c>
      <c r="W21" s="311"/>
      <c r="X21" s="311"/>
      <c r="Y21" s="2"/>
    </row>
  </sheetData>
  <mergeCells count="37">
    <mergeCell ref="J19:R19"/>
    <mergeCell ref="S19:U21"/>
    <mergeCell ref="V19:X19"/>
    <mergeCell ref="E20:G20"/>
    <mergeCell ref="J9:J10"/>
    <mergeCell ref="K9:O9"/>
    <mergeCell ref="P9:P18"/>
    <mergeCell ref="Q9:U9"/>
    <mergeCell ref="V9:V10"/>
    <mergeCell ref="W9:W10"/>
    <mergeCell ref="J20:R20"/>
    <mergeCell ref="V20:X20"/>
    <mergeCell ref="E21:G21"/>
    <mergeCell ref="J21:R21"/>
    <mergeCell ref="V21:X21"/>
    <mergeCell ref="A11:A18"/>
    <mergeCell ref="B11:B18"/>
    <mergeCell ref="A19:A21"/>
    <mergeCell ref="C19:D21"/>
    <mergeCell ref="I19:I21"/>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13E0-DED8-45E3-8A96-38B95BD4D587}">
  <dimension ref="A1:Y27"/>
  <sheetViews>
    <sheetView showGridLines="0" topLeftCell="B1" zoomScale="70" zoomScaleNormal="70" workbookViewId="0">
      <selection activeCell="G12" sqref="G12"/>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8.5703125" style="1" customWidth="1"/>
    <col min="7" max="7" width="28.5703125" style="1" customWidth="1"/>
    <col min="8" max="8" width="16.140625" style="1" customWidth="1"/>
    <col min="9" max="9" width="11.5703125" style="1" customWidth="1"/>
    <col min="10" max="10" width="22"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4.140625" style="1" customWidth="1"/>
    <col min="23" max="24" width="25.5703125" style="1"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8.5703125" style="1" customWidth="1"/>
    <col min="263" max="263" width="28.5703125" style="1" customWidth="1"/>
    <col min="264" max="264" width="16.140625" style="1" customWidth="1"/>
    <col min="265" max="265" width="11.5703125" style="1" customWidth="1"/>
    <col min="266" max="266" width="22"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8.5703125" style="1" customWidth="1"/>
    <col min="519" max="519" width="28.5703125" style="1" customWidth="1"/>
    <col min="520" max="520" width="16.140625" style="1" customWidth="1"/>
    <col min="521" max="521" width="11.5703125" style="1" customWidth="1"/>
    <col min="522" max="522" width="22"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8.5703125" style="1" customWidth="1"/>
    <col min="775" max="775" width="28.5703125" style="1" customWidth="1"/>
    <col min="776" max="776" width="16.140625" style="1" customWidth="1"/>
    <col min="777" max="777" width="11.5703125" style="1" customWidth="1"/>
    <col min="778" max="778" width="22"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8.5703125" style="1" customWidth="1"/>
    <col min="1031" max="1031" width="28.5703125" style="1" customWidth="1"/>
    <col min="1032" max="1032" width="16.140625" style="1" customWidth="1"/>
    <col min="1033" max="1033" width="11.5703125" style="1" customWidth="1"/>
    <col min="1034" max="1034" width="22"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8.5703125" style="1" customWidth="1"/>
    <col min="1287" max="1287" width="28.5703125" style="1" customWidth="1"/>
    <col min="1288" max="1288" width="16.140625" style="1" customWidth="1"/>
    <col min="1289" max="1289" width="11.5703125" style="1" customWidth="1"/>
    <col min="1290" max="1290" width="22"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8.5703125" style="1" customWidth="1"/>
    <col min="1543" max="1543" width="28.5703125" style="1" customWidth="1"/>
    <col min="1544" max="1544" width="16.140625" style="1" customWidth="1"/>
    <col min="1545" max="1545" width="11.5703125" style="1" customWidth="1"/>
    <col min="1546" max="1546" width="22"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8.5703125" style="1" customWidth="1"/>
    <col min="1799" max="1799" width="28.5703125" style="1" customWidth="1"/>
    <col min="1800" max="1800" width="16.140625" style="1" customWidth="1"/>
    <col min="1801" max="1801" width="11.5703125" style="1" customWidth="1"/>
    <col min="1802" max="1802" width="22"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8.5703125" style="1" customWidth="1"/>
    <col min="2055" max="2055" width="28.5703125" style="1" customWidth="1"/>
    <col min="2056" max="2056" width="16.140625" style="1" customWidth="1"/>
    <col min="2057" max="2057" width="11.5703125" style="1" customWidth="1"/>
    <col min="2058" max="2058" width="22"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8.5703125" style="1" customWidth="1"/>
    <col min="2311" max="2311" width="28.5703125" style="1" customWidth="1"/>
    <col min="2312" max="2312" width="16.140625" style="1" customWidth="1"/>
    <col min="2313" max="2313" width="11.5703125" style="1" customWidth="1"/>
    <col min="2314" max="2314" width="22"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8.5703125" style="1" customWidth="1"/>
    <col min="2567" max="2567" width="28.5703125" style="1" customWidth="1"/>
    <col min="2568" max="2568" width="16.140625" style="1" customWidth="1"/>
    <col min="2569" max="2569" width="11.5703125" style="1" customWidth="1"/>
    <col min="2570" max="2570" width="22"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8.5703125" style="1" customWidth="1"/>
    <col min="2823" max="2823" width="28.5703125" style="1" customWidth="1"/>
    <col min="2824" max="2824" width="16.140625" style="1" customWidth="1"/>
    <col min="2825" max="2825" width="11.5703125" style="1" customWidth="1"/>
    <col min="2826" max="2826" width="22"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8.5703125" style="1" customWidth="1"/>
    <col min="3079" max="3079" width="28.5703125" style="1" customWidth="1"/>
    <col min="3080" max="3080" width="16.140625" style="1" customWidth="1"/>
    <col min="3081" max="3081" width="11.5703125" style="1" customWidth="1"/>
    <col min="3082" max="3082" width="22"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8.5703125" style="1" customWidth="1"/>
    <col min="3335" max="3335" width="28.5703125" style="1" customWidth="1"/>
    <col min="3336" max="3336" width="16.140625" style="1" customWidth="1"/>
    <col min="3337" max="3337" width="11.5703125" style="1" customWidth="1"/>
    <col min="3338" max="3338" width="22"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8.5703125" style="1" customWidth="1"/>
    <col min="3591" max="3591" width="28.5703125" style="1" customWidth="1"/>
    <col min="3592" max="3592" width="16.140625" style="1" customWidth="1"/>
    <col min="3593" max="3593" width="11.5703125" style="1" customWidth="1"/>
    <col min="3594" max="3594" width="22"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8.5703125" style="1" customWidth="1"/>
    <col min="3847" max="3847" width="28.5703125" style="1" customWidth="1"/>
    <col min="3848" max="3848" width="16.140625" style="1" customWidth="1"/>
    <col min="3849" max="3849" width="11.5703125" style="1" customWidth="1"/>
    <col min="3850" max="3850" width="22"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8.5703125" style="1" customWidth="1"/>
    <col min="4103" max="4103" width="28.5703125" style="1" customWidth="1"/>
    <col min="4104" max="4104" width="16.140625" style="1" customWidth="1"/>
    <col min="4105" max="4105" width="11.5703125" style="1" customWidth="1"/>
    <col min="4106" max="4106" width="22"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8.5703125" style="1" customWidth="1"/>
    <col min="4359" max="4359" width="28.5703125" style="1" customWidth="1"/>
    <col min="4360" max="4360" width="16.140625" style="1" customWidth="1"/>
    <col min="4361" max="4361" width="11.5703125" style="1" customWidth="1"/>
    <col min="4362" max="4362" width="22"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8.5703125" style="1" customWidth="1"/>
    <col min="4615" max="4615" width="28.5703125" style="1" customWidth="1"/>
    <col min="4616" max="4616" width="16.140625" style="1" customWidth="1"/>
    <col min="4617" max="4617" width="11.5703125" style="1" customWidth="1"/>
    <col min="4618" max="4618" width="22"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8.5703125" style="1" customWidth="1"/>
    <col min="4871" max="4871" width="28.5703125" style="1" customWidth="1"/>
    <col min="4872" max="4872" width="16.140625" style="1" customWidth="1"/>
    <col min="4873" max="4873" width="11.5703125" style="1" customWidth="1"/>
    <col min="4874" max="4874" width="22"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8.5703125" style="1" customWidth="1"/>
    <col min="5127" max="5127" width="28.5703125" style="1" customWidth="1"/>
    <col min="5128" max="5128" width="16.140625" style="1" customWidth="1"/>
    <col min="5129" max="5129" width="11.5703125" style="1" customWidth="1"/>
    <col min="5130" max="5130" width="22"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8.5703125" style="1" customWidth="1"/>
    <col min="5383" max="5383" width="28.5703125" style="1" customWidth="1"/>
    <col min="5384" max="5384" width="16.140625" style="1" customWidth="1"/>
    <col min="5385" max="5385" width="11.5703125" style="1" customWidth="1"/>
    <col min="5386" max="5386" width="22"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8.5703125" style="1" customWidth="1"/>
    <col min="5639" max="5639" width="28.5703125" style="1" customWidth="1"/>
    <col min="5640" max="5640" width="16.140625" style="1" customWidth="1"/>
    <col min="5641" max="5641" width="11.5703125" style="1" customWidth="1"/>
    <col min="5642" max="5642" width="22"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8.5703125" style="1" customWidth="1"/>
    <col min="5895" max="5895" width="28.5703125" style="1" customWidth="1"/>
    <col min="5896" max="5896" width="16.140625" style="1" customWidth="1"/>
    <col min="5897" max="5897" width="11.5703125" style="1" customWidth="1"/>
    <col min="5898" max="5898" width="22"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8.5703125" style="1" customWidth="1"/>
    <col min="6151" max="6151" width="28.5703125" style="1" customWidth="1"/>
    <col min="6152" max="6152" width="16.140625" style="1" customWidth="1"/>
    <col min="6153" max="6153" width="11.5703125" style="1" customWidth="1"/>
    <col min="6154" max="6154" width="22"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8.5703125" style="1" customWidth="1"/>
    <col min="6407" max="6407" width="28.5703125" style="1" customWidth="1"/>
    <col min="6408" max="6408" width="16.140625" style="1" customWidth="1"/>
    <col min="6409" max="6409" width="11.5703125" style="1" customWidth="1"/>
    <col min="6410" max="6410" width="22"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8.5703125" style="1" customWidth="1"/>
    <col min="6663" max="6663" width="28.5703125" style="1" customWidth="1"/>
    <col min="6664" max="6664" width="16.140625" style="1" customWidth="1"/>
    <col min="6665" max="6665" width="11.5703125" style="1" customWidth="1"/>
    <col min="6666" max="6666" width="22"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8.5703125" style="1" customWidth="1"/>
    <col min="6919" max="6919" width="28.5703125" style="1" customWidth="1"/>
    <col min="6920" max="6920" width="16.140625" style="1" customWidth="1"/>
    <col min="6921" max="6921" width="11.5703125" style="1" customWidth="1"/>
    <col min="6922" max="6922" width="22"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8.5703125" style="1" customWidth="1"/>
    <col min="7175" max="7175" width="28.5703125" style="1" customWidth="1"/>
    <col min="7176" max="7176" width="16.140625" style="1" customWidth="1"/>
    <col min="7177" max="7177" width="11.5703125" style="1" customWidth="1"/>
    <col min="7178" max="7178" width="22"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8.5703125" style="1" customWidth="1"/>
    <col min="7431" max="7431" width="28.5703125" style="1" customWidth="1"/>
    <col min="7432" max="7432" width="16.140625" style="1" customWidth="1"/>
    <col min="7433" max="7433" width="11.5703125" style="1" customWidth="1"/>
    <col min="7434" max="7434" width="22"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8.5703125" style="1" customWidth="1"/>
    <col min="7687" max="7687" width="28.5703125" style="1" customWidth="1"/>
    <col min="7688" max="7688" width="16.140625" style="1" customWidth="1"/>
    <col min="7689" max="7689" width="11.5703125" style="1" customWidth="1"/>
    <col min="7690" max="7690" width="22"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8.5703125" style="1" customWidth="1"/>
    <col min="7943" max="7943" width="28.5703125" style="1" customWidth="1"/>
    <col min="7944" max="7944" width="16.140625" style="1" customWidth="1"/>
    <col min="7945" max="7945" width="11.5703125" style="1" customWidth="1"/>
    <col min="7946" max="7946" width="22"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8.5703125" style="1" customWidth="1"/>
    <col min="8199" max="8199" width="28.5703125" style="1" customWidth="1"/>
    <col min="8200" max="8200" width="16.140625" style="1" customWidth="1"/>
    <col min="8201" max="8201" width="11.5703125" style="1" customWidth="1"/>
    <col min="8202" max="8202" width="22"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8.5703125" style="1" customWidth="1"/>
    <col min="8455" max="8455" width="28.5703125" style="1" customWidth="1"/>
    <col min="8456" max="8456" width="16.140625" style="1" customWidth="1"/>
    <col min="8457" max="8457" width="11.5703125" style="1" customWidth="1"/>
    <col min="8458" max="8458" width="22"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8.5703125" style="1" customWidth="1"/>
    <col min="8711" max="8711" width="28.5703125" style="1" customWidth="1"/>
    <col min="8712" max="8712" width="16.140625" style="1" customWidth="1"/>
    <col min="8713" max="8713" width="11.5703125" style="1" customWidth="1"/>
    <col min="8714" max="8714" width="22"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8.5703125" style="1" customWidth="1"/>
    <col min="8967" max="8967" width="28.5703125" style="1" customWidth="1"/>
    <col min="8968" max="8968" width="16.140625" style="1" customWidth="1"/>
    <col min="8969" max="8969" width="11.5703125" style="1" customWidth="1"/>
    <col min="8970" max="8970" width="22"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8.5703125" style="1" customWidth="1"/>
    <col min="9223" max="9223" width="28.5703125" style="1" customWidth="1"/>
    <col min="9224" max="9224" width="16.140625" style="1" customWidth="1"/>
    <col min="9225" max="9225" width="11.5703125" style="1" customWidth="1"/>
    <col min="9226" max="9226" width="22"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8.5703125" style="1" customWidth="1"/>
    <col min="9479" max="9479" width="28.5703125" style="1" customWidth="1"/>
    <col min="9480" max="9480" width="16.140625" style="1" customWidth="1"/>
    <col min="9481" max="9481" width="11.5703125" style="1" customWidth="1"/>
    <col min="9482" max="9482" width="22"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8.5703125" style="1" customWidth="1"/>
    <col min="9735" max="9735" width="28.5703125" style="1" customWidth="1"/>
    <col min="9736" max="9736" width="16.140625" style="1" customWidth="1"/>
    <col min="9737" max="9737" width="11.5703125" style="1" customWidth="1"/>
    <col min="9738" max="9738" width="22"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8.5703125" style="1" customWidth="1"/>
    <col min="9991" max="9991" width="28.5703125" style="1" customWidth="1"/>
    <col min="9992" max="9992" width="16.140625" style="1" customWidth="1"/>
    <col min="9993" max="9993" width="11.5703125" style="1" customWidth="1"/>
    <col min="9994" max="9994" width="22"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8.5703125" style="1" customWidth="1"/>
    <col min="10247" max="10247" width="28.5703125" style="1" customWidth="1"/>
    <col min="10248" max="10248" width="16.140625" style="1" customWidth="1"/>
    <col min="10249" max="10249" width="11.5703125" style="1" customWidth="1"/>
    <col min="10250" max="10250" width="22"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8.5703125" style="1" customWidth="1"/>
    <col min="10503" max="10503" width="28.5703125" style="1" customWidth="1"/>
    <col min="10504" max="10504" width="16.140625" style="1" customWidth="1"/>
    <col min="10505" max="10505" width="11.5703125" style="1" customWidth="1"/>
    <col min="10506" max="10506" width="22"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8.5703125" style="1" customWidth="1"/>
    <col min="10759" max="10759" width="28.5703125" style="1" customWidth="1"/>
    <col min="10760" max="10760" width="16.140625" style="1" customWidth="1"/>
    <col min="10761" max="10761" width="11.5703125" style="1" customWidth="1"/>
    <col min="10762" max="10762" width="22"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8.5703125" style="1" customWidth="1"/>
    <col min="11015" max="11015" width="28.5703125" style="1" customWidth="1"/>
    <col min="11016" max="11016" width="16.140625" style="1" customWidth="1"/>
    <col min="11017" max="11017" width="11.5703125" style="1" customWidth="1"/>
    <col min="11018" max="11018" width="22"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8.5703125" style="1" customWidth="1"/>
    <col min="11271" max="11271" width="28.5703125" style="1" customWidth="1"/>
    <col min="11272" max="11272" width="16.140625" style="1" customWidth="1"/>
    <col min="11273" max="11273" width="11.5703125" style="1" customWidth="1"/>
    <col min="11274" max="11274" width="22"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8.5703125" style="1" customWidth="1"/>
    <col min="11527" max="11527" width="28.5703125" style="1" customWidth="1"/>
    <col min="11528" max="11528" width="16.140625" style="1" customWidth="1"/>
    <col min="11529" max="11529" width="11.5703125" style="1" customWidth="1"/>
    <col min="11530" max="11530" width="22"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8.5703125" style="1" customWidth="1"/>
    <col min="11783" max="11783" width="28.5703125" style="1" customWidth="1"/>
    <col min="11784" max="11784" width="16.140625" style="1" customWidth="1"/>
    <col min="11785" max="11785" width="11.5703125" style="1" customWidth="1"/>
    <col min="11786" max="11786" width="22"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8.5703125" style="1" customWidth="1"/>
    <col min="12039" max="12039" width="28.5703125" style="1" customWidth="1"/>
    <col min="12040" max="12040" width="16.140625" style="1" customWidth="1"/>
    <col min="12041" max="12041" width="11.5703125" style="1" customWidth="1"/>
    <col min="12042" max="12042" width="22"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8.5703125" style="1" customWidth="1"/>
    <col min="12295" max="12295" width="28.5703125" style="1" customWidth="1"/>
    <col min="12296" max="12296" width="16.140625" style="1" customWidth="1"/>
    <col min="12297" max="12297" width="11.5703125" style="1" customWidth="1"/>
    <col min="12298" max="12298" width="22"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8.5703125" style="1" customWidth="1"/>
    <col min="12551" max="12551" width="28.5703125" style="1" customWidth="1"/>
    <col min="12552" max="12552" width="16.140625" style="1" customWidth="1"/>
    <col min="12553" max="12553" width="11.5703125" style="1" customWidth="1"/>
    <col min="12554" max="12554" width="22"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8.5703125" style="1" customWidth="1"/>
    <col min="12807" max="12807" width="28.5703125" style="1" customWidth="1"/>
    <col min="12808" max="12808" width="16.140625" style="1" customWidth="1"/>
    <col min="12809" max="12809" width="11.5703125" style="1" customWidth="1"/>
    <col min="12810" max="12810" width="22"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8.5703125" style="1" customWidth="1"/>
    <col min="13063" max="13063" width="28.5703125" style="1" customWidth="1"/>
    <col min="13064" max="13064" width="16.140625" style="1" customWidth="1"/>
    <col min="13065" max="13065" width="11.5703125" style="1" customWidth="1"/>
    <col min="13066" max="13066" width="22"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8.5703125" style="1" customWidth="1"/>
    <col min="13319" max="13319" width="28.5703125" style="1" customWidth="1"/>
    <col min="13320" max="13320" width="16.140625" style="1" customWidth="1"/>
    <col min="13321" max="13321" width="11.5703125" style="1" customWidth="1"/>
    <col min="13322" max="13322" width="22"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8.5703125" style="1" customWidth="1"/>
    <col min="13575" max="13575" width="28.5703125" style="1" customWidth="1"/>
    <col min="13576" max="13576" width="16.140625" style="1" customWidth="1"/>
    <col min="13577" max="13577" width="11.5703125" style="1" customWidth="1"/>
    <col min="13578" max="13578" width="22"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8.5703125" style="1" customWidth="1"/>
    <col min="13831" max="13831" width="28.5703125" style="1" customWidth="1"/>
    <col min="13832" max="13832" width="16.140625" style="1" customWidth="1"/>
    <col min="13833" max="13833" width="11.5703125" style="1" customWidth="1"/>
    <col min="13834" max="13834" width="22"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8.5703125" style="1" customWidth="1"/>
    <col min="14087" max="14087" width="28.5703125" style="1" customWidth="1"/>
    <col min="14088" max="14088" width="16.140625" style="1" customWidth="1"/>
    <col min="14089" max="14089" width="11.5703125" style="1" customWidth="1"/>
    <col min="14090" max="14090" width="22"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8.5703125" style="1" customWidth="1"/>
    <col min="14343" max="14343" width="28.5703125" style="1" customWidth="1"/>
    <col min="14344" max="14344" width="16.140625" style="1" customWidth="1"/>
    <col min="14345" max="14345" width="11.5703125" style="1" customWidth="1"/>
    <col min="14346" max="14346" width="22"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8.5703125" style="1" customWidth="1"/>
    <col min="14599" max="14599" width="28.5703125" style="1" customWidth="1"/>
    <col min="14600" max="14600" width="16.140625" style="1" customWidth="1"/>
    <col min="14601" max="14601" width="11.5703125" style="1" customWidth="1"/>
    <col min="14602" max="14602" width="22"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8.5703125" style="1" customWidth="1"/>
    <col min="14855" max="14855" width="28.5703125" style="1" customWidth="1"/>
    <col min="14856" max="14856" width="16.140625" style="1" customWidth="1"/>
    <col min="14857" max="14857" width="11.5703125" style="1" customWidth="1"/>
    <col min="14858" max="14858" width="22"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8.5703125" style="1" customWidth="1"/>
    <col min="15111" max="15111" width="28.5703125" style="1" customWidth="1"/>
    <col min="15112" max="15112" width="16.140625" style="1" customWidth="1"/>
    <col min="15113" max="15113" width="11.5703125" style="1" customWidth="1"/>
    <col min="15114" max="15114" width="22"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8.5703125" style="1" customWidth="1"/>
    <col min="15367" max="15367" width="28.5703125" style="1" customWidth="1"/>
    <col min="15368" max="15368" width="16.140625" style="1" customWidth="1"/>
    <col min="15369" max="15369" width="11.5703125" style="1" customWidth="1"/>
    <col min="15370" max="15370" width="22"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8.5703125" style="1" customWidth="1"/>
    <col min="15623" max="15623" width="28.5703125" style="1" customWidth="1"/>
    <col min="15624" max="15624" width="16.140625" style="1" customWidth="1"/>
    <col min="15625" max="15625" width="11.5703125" style="1" customWidth="1"/>
    <col min="15626" max="15626" width="22"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8.5703125" style="1" customWidth="1"/>
    <col min="15879" max="15879" width="28.5703125" style="1" customWidth="1"/>
    <col min="15880" max="15880" width="16.140625" style="1" customWidth="1"/>
    <col min="15881" max="15881" width="11.5703125" style="1" customWidth="1"/>
    <col min="15882" max="15882" width="22"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8.5703125" style="1" customWidth="1"/>
    <col min="16135" max="16135" width="28.5703125" style="1" customWidth="1"/>
    <col min="16136" max="16136" width="16.140625" style="1" customWidth="1"/>
    <col min="16137" max="16137" width="11.5703125" style="1" customWidth="1"/>
    <col min="16138" max="16138" width="22"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4" ht="38.25" customHeight="1" thickBot="1" x14ac:dyDescent="0.3">
      <c r="A1" s="260"/>
      <c r="B1" s="260"/>
      <c r="C1" s="260"/>
      <c r="D1" s="260"/>
      <c r="E1" s="260"/>
      <c r="F1" s="260"/>
      <c r="G1" s="260"/>
      <c r="H1" s="260"/>
      <c r="I1" s="260"/>
      <c r="J1" s="260"/>
      <c r="K1" s="260"/>
      <c r="L1" s="260"/>
      <c r="M1" s="260"/>
      <c r="N1" s="260"/>
      <c r="O1" s="260"/>
      <c r="P1" s="260"/>
      <c r="Q1" s="260"/>
      <c r="R1" s="260"/>
      <c r="S1" s="260"/>
      <c r="T1" s="260"/>
      <c r="U1" s="260"/>
      <c r="V1" s="260"/>
    </row>
    <row r="2" spans="1:24" x14ac:dyDescent="0.25">
      <c r="A2" s="263"/>
      <c r="B2" s="318" t="s">
        <v>0</v>
      </c>
      <c r="C2" s="319"/>
      <c r="D2" s="319"/>
      <c r="E2" s="319"/>
      <c r="F2" s="319"/>
      <c r="G2" s="319"/>
      <c r="H2" s="319"/>
      <c r="I2" s="319"/>
      <c r="J2" s="319"/>
      <c r="K2" s="319"/>
      <c r="L2" s="319"/>
      <c r="M2" s="319"/>
      <c r="N2" s="319"/>
      <c r="O2" s="319"/>
      <c r="P2" s="319"/>
      <c r="Q2" s="319"/>
      <c r="R2" s="319"/>
      <c r="S2" s="319"/>
      <c r="T2" s="319"/>
      <c r="U2" s="319"/>
      <c r="V2" s="319"/>
      <c r="W2" s="320"/>
      <c r="X2" s="5" t="s">
        <v>1</v>
      </c>
    </row>
    <row r="3" spans="1:24" x14ac:dyDescent="0.25">
      <c r="A3" s="264"/>
      <c r="B3" s="321" t="s">
        <v>2</v>
      </c>
      <c r="C3" s="322"/>
      <c r="D3" s="322"/>
      <c r="E3" s="322"/>
      <c r="F3" s="322"/>
      <c r="G3" s="322"/>
      <c r="H3" s="322"/>
      <c r="I3" s="322"/>
      <c r="J3" s="322"/>
      <c r="K3" s="322"/>
      <c r="L3" s="322"/>
      <c r="M3" s="322"/>
      <c r="N3" s="322"/>
      <c r="O3" s="322"/>
      <c r="P3" s="322"/>
      <c r="Q3" s="322"/>
      <c r="R3" s="322"/>
      <c r="S3" s="322"/>
      <c r="T3" s="322"/>
      <c r="U3" s="322"/>
      <c r="V3" s="322"/>
      <c r="W3" s="323"/>
      <c r="X3" s="6" t="s">
        <v>3</v>
      </c>
    </row>
    <row r="4" spans="1:24" ht="28.5" x14ac:dyDescent="0.25">
      <c r="A4" s="264"/>
      <c r="B4" s="324" t="s">
        <v>4</v>
      </c>
      <c r="C4" s="325"/>
      <c r="D4" s="325"/>
      <c r="E4" s="325"/>
      <c r="F4" s="325"/>
      <c r="G4" s="325"/>
      <c r="H4" s="325"/>
      <c r="I4" s="325"/>
      <c r="J4" s="325"/>
      <c r="K4" s="325"/>
      <c r="L4" s="325"/>
      <c r="M4" s="325"/>
      <c r="N4" s="325"/>
      <c r="O4" s="325"/>
      <c r="P4" s="325"/>
      <c r="Q4" s="325"/>
      <c r="R4" s="325"/>
      <c r="S4" s="325"/>
      <c r="T4" s="325"/>
      <c r="U4" s="325"/>
      <c r="V4" s="325"/>
      <c r="W4" s="326"/>
      <c r="X4" s="7" t="s">
        <v>5</v>
      </c>
    </row>
    <row r="5" spans="1:24" ht="15.75" customHeight="1" thickBot="1" x14ac:dyDescent="0.3">
      <c r="A5" s="265"/>
      <c r="B5" s="327"/>
      <c r="C5" s="328"/>
      <c r="D5" s="328"/>
      <c r="E5" s="328"/>
      <c r="F5" s="328"/>
      <c r="G5" s="328"/>
      <c r="H5" s="328"/>
      <c r="I5" s="328"/>
      <c r="J5" s="328"/>
      <c r="K5" s="328"/>
      <c r="L5" s="328"/>
      <c r="M5" s="328"/>
      <c r="N5" s="328"/>
      <c r="O5" s="328"/>
      <c r="P5" s="328"/>
      <c r="Q5" s="328"/>
      <c r="R5" s="328"/>
      <c r="S5" s="328"/>
      <c r="T5" s="328"/>
      <c r="U5" s="328"/>
      <c r="V5" s="328"/>
      <c r="W5" s="329"/>
      <c r="X5" s="8" t="s">
        <v>6</v>
      </c>
    </row>
    <row r="6" spans="1:24" ht="6.75" customHeight="1" thickBot="1" x14ac:dyDescent="0.3">
      <c r="A6" s="259"/>
      <c r="B6" s="261"/>
      <c r="C6" s="261"/>
      <c r="D6" s="261"/>
      <c r="E6" s="261"/>
      <c r="F6" s="261"/>
      <c r="G6" s="261"/>
      <c r="H6" s="261"/>
      <c r="I6" s="261"/>
      <c r="J6" s="261"/>
      <c r="K6" s="261"/>
      <c r="L6" s="261"/>
      <c r="M6" s="261"/>
      <c r="N6" s="261"/>
      <c r="O6" s="261"/>
      <c r="P6" s="261"/>
      <c r="Q6" s="261"/>
      <c r="R6" s="261"/>
      <c r="S6" s="261"/>
      <c r="T6" s="261"/>
      <c r="U6" s="261"/>
      <c r="V6" s="261"/>
      <c r="W6" s="261"/>
      <c r="X6" s="261"/>
    </row>
    <row r="7" spans="1:24" ht="15.95" customHeight="1" thickBot="1" x14ac:dyDescent="0.3">
      <c r="A7" s="9" t="s">
        <v>7</v>
      </c>
      <c r="B7" s="274" t="s">
        <v>794</v>
      </c>
      <c r="C7" s="275"/>
      <c r="D7" s="275"/>
      <c r="E7" s="275"/>
      <c r="F7" s="275"/>
      <c r="G7" s="275"/>
      <c r="H7" s="275"/>
      <c r="I7" s="275"/>
      <c r="J7" s="275"/>
      <c r="K7" s="275"/>
      <c r="L7" s="275"/>
      <c r="M7" s="275"/>
      <c r="N7" s="275"/>
      <c r="O7" s="275"/>
      <c r="P7" s="275"/>
      <c r="Q7" s="275"/>
      <c r="R7" s="275"/>
      <c r="S7" s="275"/>
      <c r="T7" s="275"/>
      <c r="U7" s="275"/>
      <c r="V7" s="275"/>
      <c r="W7" s="275"/>
      <c r="X7" s="276"/>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487" t="s">
        <v>8</v>
      </c>
      <c r="B9" s="487" t="s">
        <v>9</v>
      </c>
      <c r="C9" s="487" t="s">
        <v>10</v>
      </c>
      <c r="D9" s="487" t="s">
        <v>11</v>
      </c>
      <c r="E9" s="487" t="s">
        <v>12</v>
      </c>
      <c r="F9" s="487" t="s">
        <v>13</v>
      </c>
      <c r="G9" s="487" t="s">
        <v>14</v>
      </c>
      <c r="H9" s="487" t="s">
        <v>15</v>
      </c>
      <c r="I9" s="487" t="s">
        <v>16</v>
      </c>
      <c r="J9" s="487" t="s">
        <v>17</v>
      </c>
      <c r="K9" s="489" t="s">
        <v>18</v>
      </c>
      <c r="L9" s="490"/>
      <c r="M9" s="490"/>
      <c r="N9" s="490"/>
      <c r="O9" s="491"/>
      <c r="P9" s="487"/>
      <c r="Q9" s="493" t="s">
        <v>19</v>
      </c>
      <c r="R9" s="494"/>
      <c r="S9" s="494"/>
      <c r="T9" s="494"/>
      <c r="U9" s="495"/>
      <c r="V9" s="487" t="s">
        <v>20</v>
      </c>
      <c r="W9" s="487" t="s">
        <v>21</v>
      </c>
      <c r="X9" s="487" t="s">
        <v>22</v>
      </c>
    </row>
    <row r="10" spans="1:24" ht="32.25" customHeight="1" x14ac:dyDescent="0.25">
      <c r="A10" s="488"/>
      <c r="B10" s="488"/>
      <c r="C10" s="488"/>
      <c r="D10" s="488"/>
      <c r="E10" s="488"/>
      <c r="F10" s="488"/>
      <c r="G10" s="488"/>
      <c r="H10" s="488"/>
      <c r="I10" s="488"/>
      <c r="J10" s="488"/>
      <c r="K10" s="11" t="s">
        <v>23</v>
      </c>
      <c r="L10" s="11" t="s">
        <v>24</v>
      </c>
      <c r="M10" s="11" t="s">
        <v>25</v>
      </c>
      <c r="N10" s="11" t="s">
        <v>26</v>
      </c>
      <c r="O10" s="11" t="s">
        <v>27</v>
      </c>
      <c r="P10" s="492"/>
      <c r="Q10" s="11" t="s">
        <v>28</v>
      </c>
      <c r="R10" s="11" t="s">
        <v>24</v>
      </c>
      <c r="S10" s="11" t="s">
        <v>25</v>
      </c>
      <c r="T10" s="11" t="s">
        <v>26</v>
      </c>
      <c r="U10" s="11" t="s">
        <v>27</v>
      </c>
      <c r="V10" s="488"/>
      <c r="W10" s="488"/>
      <c r="X10" s="488"/>
    </row>
    <row r="11" spans="1:24" ht="115.5" customHeight="1" x14ac:dyDescent="0.25">
      <c r="A11" s="294" t="s">
        <v>652</v>
      </c>
      <c r="B11" s="21" t="s">
        <v>653</v>
      </c>
      <c r="C11" s="21">
        <v>1</v>
      </c>
      <c r="D11" s="21" t="s">
        <v>654</v>
      </c>
      <c r="E11" s="21" t="s">
        <v>655</v>
      </c>
      <c r="F11" s="21" t="s">
        <v>656</v>
      </c>
      <c r="G11" s="65" t="s">
        <v>657</v>
      </c>
      <c r="H11" s="120">
        <v>1</v>
      </c>
      <c r="I11" s="21" t="s">
        <v>125</v>
      </c>
      <c r="J11" s="21" t="s">
        <v>658</v>
      </c>
      <c r="K11" s="35">
        <v>1</v>
      </c>
      <c r="L11" s="35">
        <v>0</v>
      </c>
      <c r="M11" s="35">
        <v>0</v>
      </c>
      <c r="N11" s="35">
        <v>0</v>
      </c>
      <c r="O11" s="35">
        <f t="shared" ref="O11:O18" si="0">SUM(K11:N11)</f>
        <v>1</v>
      </c>
      <c r="P11" s="492"/>
      <c r="Q11" s="35">
        <v>1</v>
      </c>
      <c r="R11" s="35"/>
      <c r="S11" s="35"/>
      <c r="T11" s="35"/>
      <c r="U11" s="35">
        <f>SUM(Q11:T11)</f>
        <v>1</v>
      </c>
      <c r="V11" s="36" t="s">
        <v>911</v>
      </c>
      <c r="W11" s="22"/>
      <c r="X11" s="22"/>
    </row>
    <row r="12" spans="1:24" ht="172.5" customHeight="1" x14ac:dyDescent="0.25">
      <c r="A12" s="295"/>
      <c r="B12" s="294" t="s">
        <v>659</v>
      </c>
      <c r="C12" s="65">
        <v>1</v>
      </c>
      <c r="D12" s="21" t="s">
        <v>660</v>
      </c>
      <c r="E12" s="21" t="s">
        <v>655</v>
      </c>
      <c r="F12" s="21" t="s">
        <v>661</v>
      </c>
      <c r="G12" s="21" t="s">
        <v>810</v>
      </c>
      <c r="H12" s="44">
        <v>0.9</v>
      </c>
      <c r="I12" s="21" t="s">
        <v>125</v>
      </c>
      <c r="J12" s="21" t="s">
        <v>662</v>
      </c>
      <c r="K12" s="35">
        <v>0.1</v>
      </c>
      <c r="L12" s="35">
        <v>0.2</v>
      </c>
      <c r="M12" s="35">
        <v>0.4</v>
      </c>
      <c r="N12" s="35">
        <v>0.3</v>
      </c>
      <c r="O12" s="35">
        <f t="shared" si="0"/>
        <v>1</v>
      </c>
      <c r="P12" s="492"/>
      <c r="Q12" s="35">
        <v>0.1</v>
      </c>
      <c r="R12" s="35"/>
      <c r="S12" s="35"/>
      <c r="T12" s="35"/>
      <c r="U12" s="35">
        <f t="shared" ref="U12:U15" si="1">SUM(Q12:T12)</f>
        <v>0.1</v>
      </c>
      <c r="V12" s="36" t="s">
        <v>912</v>
      </c>
      <c r="W12" s="22"/>
      <c r="X12" s="22"/>
    </row>
    <row r="13" spans="1:24" ht="105" x14ac:dyDescent="0.25">
      <c r="A13" s="295"/>
      <c r="B13" s="296"/>
      <c r="C13" s="21">
        <v>2</v>
      </c>
      <c r="D13" s="21" t="s">
        <v>663</v>
      </c>
      <c r="E13" s="21" t="s">
        <v>655</v>
      </c>
      <c r="F13" s="21" t="s">
        <v>664</v>
      </c>
      <c r="G13" s="21" t="s">
        <v>665</v>
      </c>
      <c r="H13" s="114">
        <v>1</v>
      </c>
      <c r="I13" s="21" t="s">
        <v>125</v>
      </c>
      <c r="J13" s="21" t="s">
        <v>666</v>
      </c>
      <c r="K13" s="62">
        <v>0</v>
      </c>
      <c r="L13" s="62">
        <v>0</v>
      </c>
      <c r="M13" s="62">
        <v>0</v>
      </c>
      <c r="N13" s="62">
        <v>1</v>
      </c>
      <c r="O13" s="62">
        <f t="shared" si="0"/>
        <v>1</v>
      </c>
      <c r="P13" s="492"/>
      <c r="Q13" s="35">
        <v>0</v>
      </c>
      <c r="R13" s="35"/>
      <c r="S13" s="35"/>
      <c r="T13" s="35"/>
      <c r="U13" s="35">
        <f t="shared" si="1"/>
        <v>0</v>
      </c>
      <c r="V13" s="36" t="s">
        <v>913</v>
      </c>
      <c r="W13" s="22"/>
      <c r="X13" s="22"/>
    </row>
    <row r="14" spans="1:24" ht="166.5" customHeight="1" x14ac:dyDescent="0.25">
      <c r="A14" s="295"/>
      <c r="B14" s="294" t="s">
        <v>667</v>
      </c>
      <c r="C14" s="21">
        <v>1</v>
      </c>
      <c r="D14" s="21" t="s">
        <v>668</v>
      </c>
      <c r="E14" s="21" t="s">
        <v>655</v>
      </c>
      <c r="F14" s="21" t="s">
        <v>669</v>
      </c>
      <c r="G14" s="21" t="s">
        <v>670</v>
      </c>
      <c r="H14" s="44">
        <v>0.9</v>
      </c>
      <c r="I14" s="21" t="s">
        <v>125</v>
      </c>
      <c r="J14" s="21" t="s">
        <v>662</v>
      </c>
      <c r="K14" s="35">
        <v>0</v>
      </c>
      <c r="L14" s="35">
        <v>0.3</v>
      </c>
      <c r="M14" s="35">
        <v>0.4</v>
      </c>
      <c r="N14" s="35">
        <v>0.3</v>
      </c>
      <c r="O14" s="35">
        <f t="shared" si="0"/>
        <v>1</v>
      </c>
      <c r="P14" s="492"/>
      <c r="Q14" s="35">
        <v>0.16</v>
      </c>
      <c r="R14" s="35"/>
      <c r="S14" s="35"/>
      <c r="T14" s="35"/>
      <c r="U14" s="35">
        <f t="shared" si="1"/>
        <v>0.16</v>
      </c>
      <c r="V14" s="36" t="s">
        <v>914</v>
      </c>
      <c r="W14" s="22"/>
      <c r="X14" s="22"/>
    </row>
    <row r="15" spans="1:24" ht="90" x14ac:dyDescent="0.25">
      <c r="A15" s="295"/>
      <c r="B15" s="296"/>
      <c r="C15" s="21">
        <v>2</v>
      </c>
      <c r="D15" s="21" t="s">
        <v>671</v>
      </c>
      <c r="E15" s="21" t="s">
        <v>655</v>
      </c>
      <c r="F15" s="21" t="s">
        <v>672</v>
      </c>
      <c r="G15" s="21" t="s">
        <v>665</v>
      </c>
      <c r="H15" s="114">
        <v>1</v>
      </c>
      <c r="I15" s="21" t="s">
        <v>125</v>
      </c>
      <c r="J15" s="21" t="s">
        <v>673</v>
      </c>
      <c r="K15" s="62">
        <v>0</v>
      </c>
      <c r="L15" s="62">
        <v>0</v>
      </c>
      <c r="M15" s="62">
        <v>0</v>
      </c>
      <c r="N15" s="62">
        <v>1</v>
      </c>
      <c r="O15" s="62">
        <f t="shared" si="0"/>
        <v>1</v>
      </c>
      <c r="P15" s="492"/>
      <c r="Q15" s="35">
        <v>0</v>
      </c>
      <c r="R15" s="35"/>
      <c r="S15" s="35"/>
      <c r="T15" s="35"/>
      <c r="U15" s="35">
        <f t="shared" si="1"/>
        <v>0</v>
      </c>
      <c r="V15" s="36" t="s">
        <v>913</v>
      </c>
      <c r="W15" s="22"/>
      <c r="X15" s="22"/>
    </row>
    <row r="16" spans="1:24" ht="255" x14ac:dyDescent="0.25">
      <c r="A16" s="295"/>
      <c r="B16" s="294" t="s">
        <v>674</v>
      </c>
      <c r="C16" s="21">
        <v>1</v>
      </c>
      <c r="D16" s="21" t="s">
        <v>675</v>
      </c>
      <c r="E16" s="21" t="s">
        <v>655</v>
      </c>
      <c r="F16" s="21" t="s">
        <v>676</v>
      </c>
      <c r="G16" s="21" t="s">
        <v>677</v>
      </c>
      <c r="H16" s="44">
        <v>0.9</v>
      </c>
      <c r="I16" s="21" t="s">
        <v>125</v>
      </c>
      <c r="J16" s="21" t="s">
        <v>662</v>
      </c>
      <c r="K16" s="35">
        <v>0.15</v>
      </c>
      <c r="L16" s="35">
        <v>0.2</v>
      </c>
      <c r="M16" s="35">
        <v>0.35</v>
      </c>
      <c r="N16" s="35">
        <v>0.3</v>
      </c>
      <c r="O16" s="35">
        <f t="shared" si="0"/>
        <v>1</v>
      </c>
      <c r="P16" s="492"/>
      <c r="Q16" s="35">
        <v>0.15</v>
      </c>
      <c r="R16" s="35"/>
      <c r="S16" s="35"/>
      <c r="T16" s="35"/>
      <c r="U16" s="35">
        <v>0.15</v>
      </c>
      <c r="V16" s="36" t="s">
        <v>915</v>
      </c>
      <c r="W16" s="22"/>
      <c r="X16" s="22"/>
    </row>
    <row r="17" spans="1:25" ht="136.5" customHeight="1" x14ac:dyDescent="0.25">
      <c r="A17" s="295"/>
      <c r="B17" s="296"/>
      <c r="C17" s="21">
        <v>2</v>
      </c>
      <c r="D17" s="21" t="s">
        <v>678</v>
      </c>
      <c r="E17" s="21" t="s">
        <v>655</v>
      </c>
      <c r="F17" s="21" t="s">
        <v>679</v>
      </c>
      <c r="G17" s="21" t="s">
        <v>665</v>
      </c>
      <c r="H17" s="114">
        <v>1</v>
      </c>
      <c r="I17" s="21" t="s">
        <v>125</v>
      </c>
      <c r="J17" s="21" t="s">
        <v>680</v>
      </c>
      <c r="K17" s="62">
        <v>0</v>
      </c>
      <c r="L17" s="62">
        <v>0</v>
      </c>
      <c r="M17" s="62">
        <v>0</v>
      </c>
      <c r="N17" s="62">
        <v>1</v>
      </c>
      <c r="O17" s="62">
        <f t="shared" si="0"/>
        <v>1</v>
      </c>
      <c r="P17" s="492"/>
      <c r="Q17" s="35">
        <v>0</v>
      </c>
      <c r="R17" s="35"/>
      <c r="S17" s="35"/>
      <c r="T17" s="35"/>
      <c r="U17" s="35">
        <f t="shared" ref="U17:U18" si="2">SUM(Q17:T17)</f>
        <v>0</v>
      </c>
      <c r="V17" s="36" t="s">
        <v>916</v>
      </c>
      <c r="W17" s="22"/>
      <c r="X17" s="22"/>
    </row>
    <row r="18" spans="1:25" ht="136.5" customHeight="1" x14ac:dyDescent="0.25">
      <c r="A18" s="296"/>
      <c r="B18" s="21" t="s">
        <v>681</v>
      </c>
      <c r="C18" s="21">
        <v>1</v>
      </c>
      <c r="D18" s="21" t="s">
        <v>682</v>
      </c>
      <c r="E18" s="21" t="s">
        <v>655</v>
      </c>
      <c r="F18" s="21" t="s">
        <v>683</v>
      </c>
      <c r="G18" s="21" t="s">
        <v>684</v>
      </c>
      <c r="H18" s="44">
        <v>1</v>
      </c>
      <c r="I18" s="21" t="s">
        <v>125</v>
      </c>
      <c r="J18" s="21" t="s">
        <v>685</v>
      </c>
      <c r="K18" s="35">
        <v>0.6</v>
      </c>
      <c r="L18" s="35">
        <v>0.3</v>
      </c>
      <c r="M18" s="35">
        <v>0.1</v>
      </c>
      <c r="N18" s="35">
        <v>0</v>
      </c>
      <c r="O18" s="35">
        <f t="shared" si="0"/>
        <v>0.99999999999999989</v>
      </c>
      <c r="P18" s="488"/>
      <c r="Q18" s="49">
        <v>0.6</v>
      </c>
      <c r="R18" s="21"/>
      <c r="S18" s="21"/>
      <c r="T18" s="21"/>
      <c r="U18" s="49">
        <f t="shared" si="2"/>
        <v>0.6</v>
      </c>
      <c r="V18" s="21" t="s">
        <v>917</v>
      </c>
      <c r="W18" s="22"/>
      <c r="X18" s="22"/>
    </row>
    <row r="19" spans="1:25" s="3" customFormat="1" ht="28.5" x14ac:dyDescent="0.25">
      <c r="A19" s="487" t="s">
        <v>54</v>
      </c>
      <c r="B19" s="23" t="s">
        <v>686</v>
      </c>
      <c r="C19" s="288" t="s">
        <v>55</v>
      </c>
      <c r="D19" s="289"/>
      <c r="E19" s="24" t="s">
        <v>56</v>
      </c>
      <c r="F19" s="400"/>
      <c r="G19" s="400"/>
      <c r="H19" s="481"/>
      <c r="I19" s="496" t="s">
        <v>57</v>
      </c>
      <c r="J19" s="278" t="s">
        <v>56</v>
      </c>
      <c r="K19" s="279"/>
      <c r="L19" s="279"/>
      <c r="M19" s="279"/>
      <c r="N19" s="279"/>
      <c r="O19" s="279"/>
      <c r="P19" s="279"/>
      <c r="Q19" s="279"/>
      <c r="R19" s="280"/>
      <c r="S19" s="499" t="s">
        <v>58</v>
      </c>
      <c r="T19" s="500"/>
      <c r="U19" s="501"/>
      <c r="V19" s="284" t="s">
        <v>59</v>
      </c>
      <c r="W19" s="285"/>
      <c r="X19" s="286"/>
      <c r="Y19" s="1"/>
    </row>
    <row r="20" spans="1:25" s="3" customFormat="1" ht="28.5" x14ac:dyDescent="0.25">
      <c r="A20" s="492"/>
      <c r="B20" s="23" t="s">
        <v>60</v>
      </c>
      <c r="C20" s="290"/>
      <c r="D20" s="291"/>
      <c r="E20" s="24" t="s">
        <v>61</v>
      </c>
      <c r="F20" s="400" t="s">
        <v>687</v>
      </c>
      <c r="G20" s="400"/>
      <c r="H20" s="481"/>
      <c r="I20" s="497"/>
      <c r="J20" s="24" t="s">
        <v>61</v>
      </c>
      <c r="K20" s="400" t="s">
        <v>688</v>
      </c>
      <c r="L20" s="400"/>
      <c r="M20" s="400"/>
      <c r="N20" s="400"/>
      <c r="O20" s="400"/>
      <c r="P20" s="400"/>
      <c r="Q20" s="400"/>
      <c r="R20" s="481"/>
      <c r="S20" s="502"/>
      <c r="T20" s="503"/>
      <c r="U20" s="504"/>
      <c r="V20" s="284" t="s">
        <v>61</v>
      </c>
      <c r="W20" s="285"/>
      <c r="X20" s="286"/>
      <c r="Y20" s="1"/>
    </row>
    <row r="21" spans="1:25" s="3" customFormat="1" x14ac:dyDescent="0.25">
      <c r="A21" s="488"/>
      <c r="B21" s="23" t="s">
        <v>62</v>
      </c>
      <c r="C21" s="292"/>
      <c r="D21" s="293"/>
      <c r="E21" s="24" t="s">
        <v>63</v>
      </c>
      <c r="F21" s="400" t="s">
        <v>689</v>
      </c>
      <c r="G21" s="400"/>
      <c r="H21" s="481"/>
      <c r="I21" s="498"/>
      <c r="J21" s="508" t="s">
        <v>777</v>
      </c>
      <c r="K21" s="400"/>
      <c r="L21" s="400" t="s">
        <v>690</v>
      </c>
      <c r="M21" s="400"/>
      <c r="N21" s="400"/>
      <c r="O21" s="400"/>
      <c r="P21" s="400"/>
      <c r="Q21" s="400"/>
      <c r="R21" s="481"/>
      <c r="S21" s="505"/>
      <c r="T21" s="506"/>
      <c r="U21" s="507"/>
      <c r="V21" s="284" t="s">
        <v>64</v>
      </c>
      <c r="W21" s="285"/>
      <c r="X21" s="286"/>
      <c r="Y21" s="1"/>
    </row>
    <row r="27" spans="1:25" x14ac:dyDescent="0.25">
      <c r="G27" s="3"/>
    </row>
  </sheetData>
  <mergeCells count="41">
    <mergeCell ref="S19:U21"/>
    <mergeCell ref="V19:X19"/>
    <mergeCell ref="F20:H20"/>
    <mergeCell ref="K20:R20"/>
    <mergeCell ref="V20:X20"/>
    <mergeCell ref="F21:H21"/>
    <mergeCell ref="J21:K21"/>
    <mergeCell ref="L21:R21"/>
    <mergeCell ref="V21:X21"/>
    <mergeCell ref="A11:A18"/>
    <mergeCell ref="B12:B13"/>
    <mergeCell ref="B14:B15"/>
    <mergeCell ref="B16:B17"/>
    <mergeCell ref="J9:J10"/>
    <mergeCell ref="A19:A21"/>
    <mergeCell ref="C19:D21"/>
    <mergeCell ref="F19:H19"/>
    <mergeCell ref="I19:I21"/>
    <mergeCell ref="J19:R19"/>
    <mergeCell ref="B7:X7"/>
    <mergeCell ref="A9:A10"/>
    <mergeCell ref="B9:B10"/>
    <mergeCell ref="C9:C10"/>
    <mergeCell ref="D9:D10"/>
    <mergeCell ref="E9:E10"/>
    <mergeCell ref="F9:F10"/>
    <mergeCell ref="G9:G10"/>
    <mergeCell ref="H9:H10"/>
    <mergeCell ref="I9:I10"/>
    <mergeCell ref="X9:X10"/>
    <mergeCell ref="K9:O9"/>
    <mergeCell ref="P9:P18"/>
    <mergeCell ref="Q9:U9"/>
    <mergeCell ref="V9:V10"/>
    <mergeCell ref="W9:W10"/>
    <mergeCell ref="A6:X6"/>
    <mergeCell ref="A1:V1"/>
    <mergeCell ref="A2:A5"/>
    <mergeCell ref="B2:W2"/>
    <mergeCell ref="B3:W3"/>
    <mergeCell ref="B4:W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D6C7-A0CF-4344-89D9-1C8499D4653C}">
  <dimension ref="A1:Y23"/>
  <sheetViews>
    <sheetView zoomScale="70" zoomScaleNormal="70" workbookViewId="0">
      <selection activeCell="E11" sqref="E11"/>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32.28515625" style="1" customWidth="1"/>
    <col min="5" max="5" width="22.140625" style="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4"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4"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4" ht="28.5" x14ac:dyDescent="0.25">
      <c r="A4" s="264"/>
      <c r="B4" s="270" t="s">
        <v>65</v>
      </c>
      <c r="C4" s="270"/>
      <c r="D4" s="270"/>
      <c r="E4" s="270"/>
      <c r="F4" s="270"/>
      <c r="G4" s="270"/>
      <c r="H4" s="270"/>
      <c r="I4" s="270"/>
      <c r="J4" s="270"/>
      <c r="K4" s="270"/>
      <c r="L4" s="270"/>
      <c r="M4" s="270"/>
      <c r="N4" s="270"/>
      <c r="O4" s="270"/>
      <c r="P4" s="270"/>
      <c r="Q4" s="270"/>
      <c r="R4" s="270"/>
      <c r="S4" s="270"/>
      <c r="T4" s="270"/>
      <c r="U4" s="270"/>
      <c r="V4" s="270"/>
      <c r="W4" s="271"/>
      <c r="X4" s="7" t="s">
        <v>66</v>
      </c>
    </row>
    <row r="5" spans="1:24"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4"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4" ht="16.149999999999999" customHeight="1" thickBot="1" x14ac:dyDescent="0.3">
      <c r="A7" s="29" t="s">
        <v>7</v>
      </c>
      <c r="B7" s="274" t="s">
        <v>786</v>
      </c>
      <c r="C7" s="275"/>
      <c r="D7" s="275"/>
      <c r="E7" s="275"/>
      <c r="F7" s="275"/>
      <c r="G7" s="275"/>
      <c r="H7" s="275"/>
      <c r="I7" s="275"/>
      <c r="J7" s="275"/>
      <c r="K7" s="275"/>
      <c r="L7" s="275"/>
      <c r="M7" s="275"/>
      <c r="N7" s="275"/>
      <c r="O7" s="275"/>
      <c r="P7" s="275"/>
      <c r="Q7" s="275"/>
      <c r="R7" s="275"/>
      <c r="S7" s="275"/>
      <c r="T7" s="275"/>
      <c r="U7" s="275"/>
      <c r="V7" s="275"/>
      <c r="W7" s="275"/>
      <c r="X7" s="276"/>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 customFormat="1" x14ac:dyDescent="0.25">
      <c r="A9" s="298" t="s">
        <v>8</v>
      </c>
      <c r="B9" s="298" t="s">
        <v>9</v>
      </c>
      <c r="C9" s="298" t="s">
        <v>10</v>
      </c>
      <c r="D9" s="298" t="s">
        <v>11</v>
      </c>
      <c r="E9" s="298" t="s">
        <v>12</v>
      </c>
      <c r="F9" s="298" t="s">
        <v>13</v>
      </c>
      <c r="G9" s="298" t="s">
        <v>14</v>
      </c>
      <c r="H9" s="298" t="s">
        <v>15</v>
      </c>
      <c r="I9" s="298" t="s">
        <v>16</v>
      </c>
      <c r="J9" s="298" t="s">
        <v>17</v>
      </c>
      <c r="K9" s="313" t="s">
        <v>18</v>
      </c>
      <c r="L9" s="313"/>
      <c r="M9" s="313"/>
      <c r="N9" s="313"/>
      <c r="O9" s="313"/>
      <c r="P9" s="299"/>
      <c r="Q9" s="298" t="s">
        <v>19</v>
      </c>
      <c r="R9" s="298"/>
      <c r="S9" s="298"/>
      <c r="T9" s="298"/>
      <c r="U9" s="298"/>
      <c r="V9" s="298" t="s">
        <v>20</v>
      </c>
      <c r="W9" s="298" t="s">
        <v>21</v>
      </c>
      <c r="X9" s="298" t="s">
        <v>22</v>
      </c>
    </row>
    <row r="10" spans="1:24" s="2" customFormat="1" ht="42.75" x14ac:dyDescent="0.25">
      <c r="A10" s="298"/>
      <c r="B10" s="298"/>
      <c r="C10" s="298"/>
      <c r="D10" s="298"/>
      <c r="E10" s="298"/>
      <c r="F10" s="298"/>
      <c r="G10" s="298"/>
      <c r="H10" s="298"/>
      <c r="I10" s="298"/>
      <c r="J10" s="298"/>
      <c r="K10" s="30" t="s">
        <v>23</v>
      </c>
      <c r="L10" s="30" t="s">
        <v>24</v>
      </c>
      <c r="M10" s="30" t="s">
        <v>25</v>
      </c>
      <c r="N10" s="30" t="s">
        <v>26</v>
      </c>
      <c r="O10" s="30" t="s">
        <v>27</v>
      </c>
      <c r="P10" s="299"/>
      <c r="Q10" s="30" t="s">
        <v>28</v>
      </c>
      <c r="R10" s="30" t="s">
        <v>24</v>
      </c>
      <c r="S10" s="30" t="s">
        <v>25</v>
      </c>
      <c r="T10" s="30" t="s">
        <v>26</v>
      </c>
      <c r="U10" s="30" t="s">
        <v>27</v>
      </c>
      <c r="V10" s="298"/>
      <c r="W10" s="298"/>
      <c r="X10" s="298"/>
    </row>
    <row r="11" spans="1:24" ht="409.5" x14ac:dyDescent="0.25">
      <c r="A11" s="287" t="s">
        <v>67</v>
      </c>
      <c r="B11" s="294" t="s">
        <v>68</v>
      </c>
      <c r="C11" s="21">
        <v>1</v>
      </c>
      <c r="D11" s="31" t="s">
        <v>69</v>
      </c>
      <c r="E11" s="31" t="s">
        <v>70</v>
      </c>
      <c r="F11" s="32" t="s">
        <v>71</v>
      </c>
      <c r="G11" s="33" t="s">
        <v>72</v>
      </c>
      <c r="H11" s="34">
        <v>1</v>
      </c>
      <c r="I11" s="32" t="s">
        <v>73</v>
      </c>
      <c r="J11" s="32" t="s">
        <v>74</v>
      </c>
      <c r="K11" s="35">
        <v>0.25</v>
      </c>
      <c r="L11" s="35">
        <v>0.25</v>
      </c>
      <c r="M11" s="35">
        <v>0.25</v>
      </c>
      <c r="N11" s="35">
        <v>0.25</v>
      </c>
      <c r="O11" s="35"/>
      <c r="P11" s="299"/>
      <c r="Q11" s="143">
        <v>0.25</v>
      </c>
      <c r="R11" s="153"/>
      <c r="S11" s="153"/>
      <c r="T11" s="153"/>
      <c r="U11" s="153"/>
      <c r="V11" s="162" t="s">
        <v>870</v>
      </c>
      <c r="W11" s="141"/>
      <c r="X11" s="141"/>
    </row>
    <row r="12" spans="1:24" ht="409.5" x14ac:dyDescent="0.25">
      <c r="A12" s="287"/>
      <c r="B12" s="295"/>
      <c r="C12" s="21">
        <v>2</v>
      </c>
      <c r="D12" s="36" t="s">
        <v>75</v>
      </c>
      <c r="E12" s="36" t="s">
        <v>76</v>
      </c>
      <c r="F12" s="21" t="s">
        <v>77</v>
      </c>
      <c r="G12" s="36" t="s">
        <v>78</v>
      </c>
      <c r="H12" s="35">
        <v>1</v>
      </c>
      <c r="I12" s="32" t="s">
        <v>73</v>
      </c>
      <c r="J12" s="21" t="s">
        <v>79</v>
      </c>
      <c r="K12" s="35">
        <v>0.25</v>
      </c>
      <c r="L12" s="35">
        <v>0.25</v>
      </c>
      <c r="M12" s="35">
        <v>0.25</v>
      </c>
      <c r="N12" s="35">
        <v>0.25</v>
      </c>
      <c r="O12" s="35"/>
      <c r="P12" s="299"/>
      <c r="Q12" s="143">
        <v>0.25</v>
      </c>
      <c r="R12" s="153"/>
      <c r="S12" s="153"/>
      <c r="T12" s="153"/>
      <c r="U12" s="153"/>
      <c r="V12" s="154" t="s">
        <v>871</v>
      </c>
      <c r="W12" s="141"/>
      <c r="X12" s="141"/>
    </row>
    <row r="13" spans="1:24" ht="369.75" x14ac:dyDescent="0.25">
      <c r="A13" s="287"/>
      <c r="B13" s="295"/>
      <c r="C13" s="21">
        <v>3</v>
      </c>
      <c r="D13" s="36" t="s">
        <v>80</v>
      </c>
      <c r="E13" s="36" t="s">
        <v>81</v>
      </c>
      <c r="F13" s="21" t="s">
        <v>82</v>
      </c>
      <c r="G13" s="36" t="s">
        <v>83</v>
      </c>
      <c r="H13" s="35">
        <v>1</v>
      </c>
      <c r="I13" s="32" t="s">
        <v>73</v>
      </c>
      <c r="J13" s="21" t="s">
        <v>84</v>
      </c>
      <c r="K13" s="35">
        <v>0.25</v>
      </c>
      <c r="L13" s="35">
        <v>0.25</v>
      </c>
      <c r="M13" s="35">
        <v>0.25</v>
      </c>
      <c r="N13" s="35">
        <v>0.25</v>
      </c>
      <c r="O13" s="35"/>
      <c r="P13" s="299"/>
      <c r="Q13" s="143">
        <v>0.25</v>
      </c>
      <c r="R13" s="153"/>
      <c r="S13" s="153"/>
      <c r="T13" s="153"/>
      <c r="U13" s="153"/>
      <c r="V13" s="163" t="s">
        <v>872</v>
      </c>
      <c r="W13" s="141"/>
      <c r="X13" s="141"/>
    </row>
    <row r="14" spans="1:24" ht="369.75" x14ac:dyDescent="0.25">
      <c r="A14" s="287"/>
      <c r="B14" s="295"/>
      <c r="C14" s="21">
        <v>4</v>
      </c>
      <c r="D14" s="36" t="s">
        <v>85</v>
      </c>
      <c r="E14" s="36" t="s">
        <v>86</v>
      </c>
      <c r="F14" s="21" t="s">
        <v>85</v>
      </c>
      <c r="G14" s="36" t="s">
        <v>87</v>
      </c>
      <c r="H14" s="35">
        <v>1</v>
      </c>
      <c r="I14" s="32" t="s">
        <v>73</v>
      </c>
      <c r="J14" s="21" t="s">
        <v>88</v>
      </c>
      <c r="K14" s="35">
        <v>0.25</v>
      </c>
      <c r="L14" s="35">
        <v>0.25</v>
      </c>
      <c r="M14" s="35">
        <v>0.25</v>
      </c>
      <c r="N14" s="35">
        <v>0.25</v>
      </c>
      <c r="O14" s="35"/>
      <c r="P14" s="299"/>
      <c r="Q14" s="143">
        <v>0.25</v>
      </c>
      <c r="R14" s="153"/>
      <c r="S14" s="153"/>
      <c r="T14" s="153"/>
      <c r="U14" s="153"/>
      <c r="V14" s="154" t="s">
        <v>873</v>
      </c>
      <c r="W14" s="141"/>
      <c r="X14" s="141"/>
    </row>
    <row r="15" spans="1:24" ht="204" x14ac:dyDescent="0.25">
      <c r="A15" s="287"/>
      <c r="B15" s="295"/>
      <c r="C15" s="21">
        <v>5</v>
      </c>
      <c r="D15" s="36" t="s">
        <v>89</v>
      </c>
      <c r="E15" s="36" t="s">
        <v>90</v>
      </c>
      <c r="F15" s="21" t="s">
        <v>91</v>
      </c>
      <c r="G15" s="36" t="s">
        <v>92</v>
      </c>
      <c r="H15" s="35">
        <v>1</v>
      </c>
      <c r="I15" s="32" t="s">
        <v>73</v>
      </c>
      <c r="J15" s="21" t="s">
        <v>93</v>
      </c>
      <c r="K15" s="35">
        <v>0.25</v>
      </c>
      <c r="L15" s="35">
        <v>0.25</v>
      </c>
      <c r="M15" s="35">
        <v>0.25</v>
      </c>
      <c r="N15" s="35">
        <v>0.25</v>
      </c>
      <c r="O15" s="35"/>
      <c r="P15" s="299"/>
      <c r="Q15" s="143">
        <v>0.25</v>
      </c>
      <c r="R15" s="153"/>
      <c r="S15" s="153"/>
      <c r="T15" s="153"/>
      <c r="U15" s="153"/>
      <c r="V15" s="163" t="s">
        <v>874</v>
      </c>
      <c r="W15" s="141"/>
      <c r="X15" s="141"/>
    </row>
    <row r="16" spans="1:24" ht="178.5" x14ac:dyDescent="0.25">
      <c r="A16" s="287"/>
      <c r="B16" s="295"/>
      <c r="C16" s="21">
        <v>6</v>
      </c>
      <c r="D16" s="36" t="s">
        <v>94</v>
      </c>
      <c r="E16" s="36" t="s">
        <v>95</v>
      </c>
      <c r="F16" s="21" t="s">
        <v>96</v>
      </c>
      <c r="G16" s="36" t="s">
        <v>97</v>
      </c>
      <c r="H16" s="35">
        <v>1</v>
      </c>
      <c r="I16" s="32" t="s">
        <v>73</v>
      </c>
      <c r="J16" s="21" t="s">
        <v>98</v>
      </c>
      <c r="K16" s="35">
        <v>0.25</v>
      </c>
      <c r="L16" s="35">
        <v>0.25</v>
      </c>
      <c r="M16" s="35">
        <v>0.25</v>
      </c>
      <c r="N16" s="35">
        <v>0.25</v>
      </c>
      <c r="O16" s="35"/>
      <c r="P16" s="299"/>
      <c r="Q16" s="143">
        <v>0.25</v>
      </c>
      <c r="R16" s="153"/>
      <c r="S16" s="153"/>
      <c r="T16" s="153"/>
      <c r="U16" s="153"/>
      <c r="V16" s="163" t="s">
        <v>875</v>
      </c>
      <c r="W16" s="141"/>
      <c r="X16" s="141"/>
    </row>
    <row r="17" spans="1:25" s="2" customFormat="1" ht="369.75" x14ac:dyDescent="0.25">
      <c r="A17" s="287"/>
      <c r="B17" s="295"/>
      <c r="C17" s="12">
        <v>7</v>
      </c>
      <c r="D17" s="37" t="s">
        <v>99</v>
      </c>
      <c r="E17" s="37" t="s">
        <v>100</v>
      </c>
      <c r="F17" s="12" t="s">
        <v>101</v>
      </c>
      <c r="G17" s="37" t="s">
        <v>102</v>
      </c>
      <c r="H17" s="17">
        <v>1</v>
      </c>
      <c r="I17" s="18" t="s">
        <v>73</v>
      </c>
      <c r="J17" s="12" t="s">
        <v>103</v>
      </c>
      <c r="K17" s="17">
        <v>0.25</v>
      </c>
      <c r="L17" s="17">
        <v>0.25</v>
      </c>
      <c r="M17" s="17">
        <v>0.25</v>
      </c>
      <c r="N17" s="17">
        <v>0.25</v>
      </c>
      <c r="O17" s="17"/>
      <c r="P17" s="299"/>
      <c r="Q17" s="143">
        <v>0.25</v>
      </c>
      <c r="R17" s="153"/>
      <c r="S17" s="153"/>
      <c r="T17" s="153"/>
      <c r="U17" s="153"/>
      <c r="V17" s="154" t="s">
        <v>876</v>
      </c>
      <c r="W17" s="141"/>
      <c r="X17" s="141"/>
    </row>
    <row r="18" spans="1:25" s="2" customFormat="1" ht="153" x14ac:dyDescent="0.25">
      <c r="A18" s="287"/>
      <c r="B18" s="295"/>
      <c r="C18" s="12">
        <v>8</v>
      </c>
      <c r="D18" s="37" t="s">
        <v>104</v>
      </c>
      <c r="E18" s="37" t="s">
        <v>105</v>
      </c>
      <c r="F18" s="12" t="s">
        <v>106</v>
      </c>
      <c r="G18" s="37" t="s">
        <v>107</v>
      </c>
      <c r="H18" s="17">
        <v>1</v>
      </c>
      <c r="I18" s="18" t="s">
        <v>73</v>
      </c>
      <c r="J18" s="12" t="s">
        <v>108</v>
      </c>
      <c r="K18" s="17"/>
      <c r="L18" s="17"/>
      <c r="M18" s="17"/>
      <c r="N18" s="17"/>
      <c r="O18" s="17"/>
      <c r="P18" s="299"/>
      <c r="Q18" s="143">
        <v>0</v>
      </c>
      <c r="R18" s="153"/>
      <c r="S18" s="153"/>
      <c r="T18" s="153"/>
      <c r="U18" s="153"/>
      <c r="V18" s="154" t="s">
        <v>877</v>
      </c>
      <c r="W18" s="141"/>
      <c r="X18" s="141"/>
    </row>
    <row r="19" spans="1:25" s="2" customFormat="1" ht="409.5" x14ac:dyDescent="0.25">
      <c r="A19" s="287"/>
      <c r="B19" s="295"/>
      <c r="C19" s="12">
        <v>9</v>
      </c>
      <c r="D19" s="27" t="s">
        <v>109</v>
      </c>
      <c r="E19" s="37" t="s">
        <v>110</v>
      </c>
      <c r="F19" s="12" t="s">
        <v>111</v>
      </c>
      <c r="G19" s="37" t="s">
        <v>112</v>
      </c>
      <c r="H19" s="17">
        <v>1</v>
      </c>
      <c r="I19" s="18" t="s">
        <v>73</v>
      </c>
      <c r="J19" s="12" t="s">
        <v>108</v>
      </c>
      <c r="K19" s="17"/>
      <c r="L19" s="17"/>
      <c r="M19" s="17"/>
      <c r="N19" s="17"/>
      <c r="O19" s="17"/>
      <c r="P19" s="299"/>
      <c r="Q19" s="143">
        <v>0.25</v>
      </c>
      <c r="R19" s="153"/>
      <c r="S19" s="153"/>
      <c r="T19" s="153"/>
      <c r="U19" s="153"/>
      <c r="V19" s="154" t="s">
        <v>878</v>
      </c>
      <c r="W19" s="141"/>
      <c r="X19" s="141"/>
    </row>
    <row r="20" spans="1:25" s="2" customFormat="1" ht="229.5" x14ac:dyDescent="0.25">
      <c r="A20" s="287"/>
      <c r="B20" s="296"/>
      <c r="C20" s="12">
        <v>10</v>
      </c>
      <c r="D20" s="37" t="s">
        <v>113</v>
      </c>
      <c r="E20" s="37" t="s">
        <v>110</v>
      </c>
      <c r="F20" s="12" t="s">
        <v>114</v>
      </c>
      <c r="G20" s="37" t="s">
        <v>115</v>
      </c>
      <c r="H20" s="17">
        <v>1</v>
      </c>
      <c r="I20" s="18" t="s">
        <v>73</v>
      </c>
      <c r="J20" s="12" t="s">
        <v>116</v>
      </c>
      <c r="K20" s="17">
        <v>0.25</v>
      </c>
      <c r="L20" s="17">
        <v>0.25</v>
      </c>
      <c r="M20" s="17">
        <v>0.25</v>
      </c>
      <c r="N20" s="17">
        <v>0.25</v>
      </c>
      <c r="O20" s="17"/>
      <c r="P20" s="299"/>
      <c r="Q20" s="143">
        <v>0.25</v>
      </c>
      <c r="R20" s="153"/>
      <c r="S20" s="153"/>
      <c r="T20" s="153"/>
      <c r="U20" s="153"/>
      <c r="V20" s="154" t="s">
        <v>879</v>
      </c>
      <c r="W20" s="141"/>
      <c r="X20" s="141"/>
    </row>
    <row r="21" spans="1:25" s="28" customFormat="1" ht="28.5" x14ac:dyDescent="0.25">
      <c r="A21" s="299" t="s">
        <v>54</v>
      </c>
      <c r="B21" s="39" t="s">
        <v>686</v>
      </c>
      <c r="C21" s="300" t="s">
        <v>55</v>
      </c>
      <c r="D21" s="301"/>
      <c r="E21" s="40" t="s">
        <v>56</v>
      </c>
      <c r="F21" s="41"/>
      <c r="G21" s="41"/>
      <c r="H21" s="41"/>
      <c r="I21" s="306" t="s">
        <v>57</v>
      </c>
      <c r="J21" s="307" t="s">
        <v>56</v>
      </c>
      <c r="K21" s="308"/>
      <c r="L21" s="308"/>
      <c r="M21" s="308"/>
      <c r="N21" s="308"/>
      <c r="O21" s="308"/>
      <c r="P21" s="308"/>
      <c r="Q21" s="308"/>
      <c r="R21" s="309"/>
      <c r="S21" s="310" t="s">
        <v>58</v>
      </c>
      <c r="T21" s="310"/>
      <c r="U21" s="310"/>
      <c r="V21" s="311" t="s">
        <v>59</v>
      </c>
      <c r="W21" s="311"/>
      <c r="X21" s="311"/>
      <c r="Y21" s="2"/>
    </row>
    <row r="22" spans="1:25" s="28" customFormat="1" ht="28.5" x14ac:dyDescent="0.25">
      <c r="A22" s="299"/>
      <c r="B22" s="39" t="s">
        <v>60</v>
      </c>
      <c r="C22" s="302"/>
      <c r="D22" s="303"/>
      <c r="E22" s="40" t="s">
        <v>61</v>
      </c>
      <c r="F22" s="312" t="s">
        <v>117</v>
      </c>
      <c r="G22" s="312"/>
      <c r="H22" s="42"/>
      <c r="I22" s="306"/>
      <c r="J22" s="314" t="s">
        <v>118</v>
      </c>
      <c r="K22" s="312"/>
      <c r="L22" s="312"/>
      <c r="M22" s="312"/>
      <c r="N22" s="312"/>
      <c r="O22" s="312"/>
      <c r="P22" s="312"/>
      <c r="Q22" s="312"/>
      <c r="R22" s="315"/>
      <c r="S22" s="310"/>
      <c r="T22" s="310"/>
      <c r="U22" s="310"/>
      <c r="V22" s="311" t="s">
        <v>119</v>
      </c>
      <c r="W22" s="311"/>
      <c r="X22" s="311"/>
      <c r="Y22" s="2"/>
    </row>
    <row r="23" spans="1:25" s="28" customFormat="1" x14ac:dyDescent="0.25">
      <c r="A23" s="299"/>
      <c r="B23" s="39" t="s">
        <v>62</v>
      </c>
      <c r="C23" s="304"/>
      <c r="D23" s="305"/>
      <c r="E23" s="40" t="s">
        <v>63</v>
      </c>
      <c r="F23" s="316" t="s">
        <v>120</v>
      </c>
      <c r="G23" s="316"/>
      <c r="H23" s="41"/>
      <c r="I23" s="306"/>
      <c r="J23" s="314" t="s">
        <v>778</v>
      </c>
      <c r="K23" s="312"/>
      <c r="L23" s="312"/>
      <c r="M23" s="312"/>
      <c r="N23" s="312"/>
      <c r="O23" s="312"/>
      <c r="P23" s="312"/>
      <c r="Q23" s="312"/>
      <c r="R23" s="315"/>
      <c r="S23" s="310"/>
      <c r="T23" s="310"/>
      <c r="U23" s="310"/>
      <c r="V23" s="317" t="s">
        <v>64</v>
      </c>
      <c r="W23" s="317"/>
      <c r="X23" s="317"/>
      <c r="Y23" s="2"/>
    </row>
  </sheetData>
  <mergeCells count="37">
    <mergeCell ref="J21:R21"/>
    <mergeCell ref="S21:U23"/>
    <mergeCell ref="V21:X21"/>
    <mergeCell ref="F22:G22"/>
    <mergeCell ref="J9:J10"/>
    <mergeCell ref="K9:O9"/>
    <mergeCell ref="P9:P20"/>
    <mergeCell ref="Q9:U9"/>
    <mergeCell ref="V9:V10"/>
    <mergeCell ref="W9:W10"/>
    <mergeCell ref="J22:R22"/>
    <mergeCell ref="V22:X22"/>
    <mergeCell ref="F23:G23"/>
    <mergeCell ref="J23:R23"/>
    <mergeCell ref="V23:X23"/>
    <mergeCell ref="A11:A20"/>
    <mergeCell ref="B11:B20"/>
    <mergeCell ref="A21:A23"/>
    <mergeCell ref="C21:D23"/>
    <mergeCell ref="I21:I23"/>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1C54-5167-4083-B801-2451FD39F127}">
  <dimension ref="A1:X24"/>
  <sheetViews>
    <sheetView showGridLines="0" zoomScale="70" zoomScaleNormal="70" workbookViewId="0">
      <selection activeCell="H1" sqref="A1:XFD1048576"/>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40.28515625" style="1" customWidth="1"/>
    <col min="5" max="5" width="21.42578125" style="1" customWidth="1"/>
    <col min="6" max="6" width="28.5703125" style="1" customWidth="1"/>
    <col min="7" max="7" width="37.140625" style="1" customWidth="1"/>
    <col min="8" max="8" width="16.140625" style="1" customWidth="1"/>
    <col min="9" max="9" width="11.42578125" style="1" customWidth="1"/>
    <col min="10" max="10" width="28.570312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37.7109375" style="1" customWidth="1"/>
    <col min="23" max="24" width="25.5703125" style="1" customWidth="1"/>
    <col min="25" max="16384" width="10.28515625" style="1"/>
  </cols>
  <sheetData>
    <row r="1" spans="1:24"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4"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4" x14ac:dyDescent="0.25">
      <c r="A3" s="264"/>
      <c r="B3" s="268" t="s">
        <v>691</v>
      </c>
      <c r="C3" s="268"/>
      <c r="D3" s="268"/>
      <c r="E3" s="268"/>
      <c r="F3" s="268"/>
      <c r="G3" s="268"/>
      <c r="H3" s="268"/>
      <c r="I3" s="268"/>
      <c r="J3" s="268"/>
      <c r="K3" s="268"/>
      <c r="L3" s="268"/>
      <c r="M3" s="268"/>
      <c r="N3" s="268"/>
      <c r="O3" s="268"/>
      <c r="P3" s="268"/>
      <c r="Q3" s="268"/>
      <c r="R3" s="268"/>
      <c r="S3" s="268"/>
      <c r="T3" s="268"/>
      <c r="U3" s="268"/>
      <c r="V3" s="268"/>
      <c r="W3" s="269"/>
      <c r="X3" s="6" t="s">
        <v>3</v>
      </c>
    </row>
    <row r="4" spans="1:24"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4"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4"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4" ht="15.95" customHeight="1" thickBot="1" x14ac:dyDescent="0.3">
      <c r="A7" s="9" t="s">
        <v>7</v>
      </c>
      <c r="B7" s="274" t="s">
        <v>692</v>
      </c>
      <c r="C7" s="275"/>
      <c r="D7" s="275"/>
      <c r="E7" s="275"/>
      <c r="F7" s="275"/>
      <c r="G7" s="275"/>
      <c r="H7" s="275"/>
      <c r="I7" s="275"/>
      <c r="J7" s="275"/>
      <c r="K7" s="275"/>
      <c r="L7" s="275"/>
      <c r="M7" s="275"/>
      <c r="N7" s="275"/>
      <c r="O7" s="275"/>
      <c r="P7" s="275"/>
      <c r="Q7" s="275"/>
      <c r="R7" s="275"/>
      <c r="S7" s="275"/>
      <c r="T7" s="275"/>
      <c r="U7" s="275"/>
      <c r="V7" s="275"/>
      <c r="W7" s="275"/>
      <c r="X7" s="276"/>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4" ht="35.25" customHeight="1" x14ac:dyDescent="0.25">
      <c r="A10" s="277"/>
      <c r="B10" s="277"/>
      <c r="C10" s="277"/>
      <c r="D10" s="277"/>
      <c r="E10" s="277"/>
      <c r="F10" s="277"/>
      <c r="G10" s="277"/>
      <c r="H10" s="277"/>
      <c r="I10" s="277"/>
      <c r="J10" s="277"/>
      <c r="K10" s="11" t="s">
        <v>23</v>
      </c>
      <c r="L10" s="11" t="s">
        <v>24</v>
      </c>
      <c r="M10" s="11" t="s">
        <v>25</v>
      </c>
      <c r="N10" s="11" t="s">
        <v>26</v>
      </c>
      <c r="O10" s="11" t="s">
        <v>27</v>
      </c>
      <c r="P10" s="277"/>
      <c r="Q10" s="11" t="s">
        <v>23</v>
      </c>
      <c r="R10" s="11" t="s">
        <v>24</v>
      </c>
      <c r="S10" s="11" t="s">
        <v>25</v>
      </c>
      <c r="T10" s="11" t="s">
        <v>26</v>
      </c>
      <c r="U10" s="11" t="s">
        <v>27</v>
      </c>
      <c r="V10" s="277"/>
      <c r="W10" s="277"/>
      <c r="X10" s="277"/>
    </row>
    <row r="11" spans="1:24" s="2" customFormat="1" ht="409.5" x14ac:dyDescent="0.25">
      <c r="A11" s="509" t="s">
        <v>541</v>
      </c>
      <c r="B11" s="509" t="s">
        <v>693</v>
      </c>
      <c r="C11" s="61">
        <v>1</v>
      </c>
      <c r="D11" s="61" t="s">
        <v>694</v>
      </c>
      <c r="E11" s="61" t="s">
        <v>695</v>
      </c>
      <c r="F11" s="51" t="s">
        <v>696</v>
      </c>
      <c r="G11" s="14" t="s">
        <v>697</v>
      </c>
      <c r="H11" s="15" t="s">
        <v>698</v>
      </c>
      <c r="I11" s="61" t="s">
        <v>125</v>
      </c>
      <c r="J11" s="61" t="s">
        <v>699</v>
      </c>
      <c r="K11" s="17">
        <v>0.25</v>
      </c>
      <c r="L11" s="17">
        <v>0.25</v>
      </c>
      <c r="M11" s="17">
        <v>0.25</v>
      </c>
      <c r="N11" s="17">
        <v>0.25</v>
      </c>
      <c r="O11" s="17">
        <f>SUM(K11:N11)</f>
        <v>1</v>
      </c>
      <c r="P11" s="277"/>
      <c r="Q11" s="49">
        <v>0.25</v>
      </c>
      <c r="R11" s="49"/>
      <c r="S11" s="49"/>
      <c r="T11" s="49"/>
      <c r="U11" s="49">
        <f>SUM(Q11:T11)</f>
        <v>0.25</v>
      </c>
      <c r="V11" s="36" t="s">
        <v>890</v>
      </c>
      <c r="W11" s="130"/>
      <c r="X11" s="166"/>
    </row>
    <row r="12" spans="1:24" s="2" customFormat="1" ht="360" x14ac:dyDescent="0.25">
      <c r="A12" s="509"/>
      <c r="B12" s="509"/>
      <c r="C12" s="61">
        <v>2</v>
      </c>
      <c r="D12" s="61" t="s">
        <v>700</v>
      </c>
      <c r="E12" s="121" t="s">
        <v>695</v>
      </c>
      <c r="F12" s="51" t="s">
        <v>701</v>
      </c>
      <c r="G12" s="52" t="s">
        <v>702</v>
      </c>
      <c r="H12" s="61" t="s">
        <v>698</v>
      </c>
      <c r="I12" s="61" t="s">
        <v>125</v>
      </c>
      <c r="J12" s="61" t="s">
        <v>703</v>
      </c>
      <c r="K12" s="16">
        <v>0.25</v>
      </c>
      <c r="L12" s="16">
        <v>0.25</v>
      </c>
      <c r="M12" s="16">
        <v>0.25</v>
      </c>
      <c r="N12" s="16">
        <v>0.25</v>
      </c>
      <c r="O12" s="17">
        <f t="shared" ref="O12:O17" si="0">SUM(K12:N12)</f>
        <v>1</v>
      </c>
      <c r="P12" s="277"/>
      <c r="Q12" s="16">
        <v>0</v>
      </c>
      <c r="R12" s="49"/>
      <c r="S12" s="49"/>
      <c r="T12" s="49"/>
      <c r="U12" s="49">
        <v>0</v>
      </c>
      <c r="V12" s="36" t="s">
        <v>891</v>
      </c>
      <c r="W12" s="130" t="s">
        <v>892</v>
      </c>
      <c r="X12" s="130" t="s">
        <v>893</v>
      </c>
    </row>
    <row r="13" spans="1:24" s="2" customFormat="1" ht="409.5" x14ac:dyDescent="0.25">
      <c r="A13" s="509"/>
      <c r="B13" s="509"/>
      <c r="C13" s="61">
        <v>3</v>
      </c>
      <c r="D13" s="61" t="s">
        <v>704</v>
      </c>
      <c r="E13" s="121" t="s">
        <v>695</v>
      </c>
      <c r="F13" s="51" t="s">
        <v>705</v>
      </c>
      <c r="G13" s="52" t="s">
        <v>706</v>
      </c>
      <c r="H13" s="61" t="s">
        <v>698</v>
      </c>
      <c r="I13" s="61" t="s">
        <v>125</v>
      </c>
      <c r="J13" s="61" t="s">
        <v>707</v>
      </c>
      <c r="K13" s="16">
        <v>0.25</v>
      </c>
      <c r="L13" s="16">
        <v>0.25</v>
      </c>
      <c r="M13" s="16">
        <v>0.25</v>
      </c>
      <c r="N13" s="16">
        <v>0.25</v>
      </c>
      <c r="O13" s="17">
        <f t="shared" si="0"/>
        <v>1</v>
      </c>
      <c r="P13" s="277"/>
      <c r="Q13" s="49">
        <v>0.25</v>
      </c>
      <c r="R13" s="49"/>
      <c r="S13" s="49"/>
      <c r="T13" s="49"/>
      <c r="U13" s="49">
        <f t="shared" ref="U13:U21" si="1">SUM(Q13:T13)</f>
        <v>0.25</v>
      </c>
      <c r="V13" s="36" t="s">
        <v>894</v>
      </c>
      <c r="W13" s="130"/>
      <c r="X13" s="166"/>
    </row>
    <row r="14" spans="1:24" s="2" customFormat="1" ht="409.5" x14ac:dyDescent="0.25">
      <c r="A14" s="509"/>
      <c r="B14" s="509"/>
      <c r="C14" s="61">
        <v>4</v>
      </c>
      <c r="D14" s="61" t="s">
        <v>708</v>
      </c>
      <c r="E14" s="121" t="s">
        <v>695</v>
      </c>
      <c r="F14" s="51" t="s">
        <v>709</v>
      </c>
      <c r="G14" s="52" t="s">
        <v>710</v>
      </c>
      <c r="H14" s="61" t="s">
        <v>698</v>
      </c>
      <c r="I14" s="61" t="s">
        <v>125</v>
      </c>
      <c r="J14" s="61" t="s">
        <v>711</v>
      </c>
      <c r="K14" s="16">
        <v>0.25</v>
      </c>
      <c r="L14" s="16">
        <v>0.25</v>
      </c>
      <c r="M14" s="16">
        <v>0.25</v>
      </c>
      <c r="N14" s="16">
        <v>0.25</v>
      </c>
      <c r="O14" s="17">
        <f t="shared" si="0"/>
        <v>1</v>
      </c>
      <c r="P14" s="277"/>
      <c r="Q14" s="49">
        <v>0.25</v>
      </c>
      <c r="R14" s="49"/>
      <c r="S14" s="49"/>
      <c r="T14" s="49"/>
      <c r="U14" s="49">
        <f t="shared" si="1"/>
        <v>0.25</v>
      </c>
      <c r="V14" s="36" t="s">
        <v>895</v>
      </c>
      <c r="W14" s="130"/>
      <c r="X14" s="166"/>
    </row>
    <row r="15" spans="1:24" s="2" customFormat="1" ht="345" x14ac:dyDescent="0.25">
      <c r="A15" s="509"/>
      <c r="B15" s="509"/>
      <c r="C15" s="61">
        <v>5</v>
      </c>
      <c r="D15" s="61" t="s">
        <v>712</v>
      </c>
      <c r="E15" s="121" t="s">
        <v>695</v>
      </c>
      <c r="F15" s="51" t="s">
        <v>713</v>
      </c>
      <c r="G15" s="52" t="s">
        <v>714</v>
      </c>
      <c r="H15" s="61" t="s">
        <v>698</v>
      </c>
      <c r="I15" s="61" t="s">
        <v>125</v>
      </c>
      <c r="J15" s="61" t="s">
        <v>715</v>
      </c>
      <c r="K15" s="16">
        <v>0.25</v>
      </c>
      <c r="L15" s="16">
        <v>0.25</v>
      </c>
      <c r="M15" s="16">
        <v>0.25</v>
      </c>
      <c r="N15" s="16">
        <v>0.25</v>
      </c>
      <c r="O15" s="17">
        <f>SUM(K15:N15)</f>
        <v>1</v>
      </c>
      <c r="P15" s="277"/>
      <c r="Q15" s="49">
        <v>0.25</v>
      </c>
      <c r="R15" s="49"/>
      <c r="S15" s="49"/>
      <c r="T15" s="49"/>
      <c r="U15" s="49">
        <f t="shared" si="1"/>
        <v>0.25</v>
      </c>
      <c r="V15" s="36" t="s">
        <v>896</v>
      </c>
      <c r="W15" s="130"/>
      <c r="X15" s="166"/>
    </row>
    <row r="16" spans="1:24" s="2" customFormat="1" ht="409.5" x14ac:dyDescent="0.25">
      <c r="A16" s="509"/>
      <c r="B16" s="509"/>
      <c r="C16" s="61">
        <v>6</v>
      </c>
      <c r="D16" s="61" t="s">
        <v>716</v>
      </c>
      <c r="E16" s="61" t="s">
        <v>695</v>
      </c>
      <c r="F16" s="51" t="s">
        <v>717</v>
      </c>
      <c r="G16" s="14" t="s">
        <v>718</v>
      </c>
      <c r="H16" s="61" t="s">
        <v>698</v>
      </c>
      <c r="I16" s="61" t="s">
        <v>125</v>
      </c>
      <c r="J16" s="61" t="s">
        <v>719</v>
      </c>
      <c r="K16" s="16">
        <v>0.25</v>
      </c>
      <c r="L16" s="16">
        <v>0.25</v>
      </c>
      <c r="M16" s="16">
        <v>0.25</v>
      </c>
      <c r="N16" s="16">
        <v>0.25</v>
      </c>
      <c r="O16" s="17">
        <f>SUM(K16:N16)</f>
        <v>1</v>
      </c>
      <c r="P16" s="277"/>
      <c r="Q16" s="49">
        <v>0.25</v>
      </c>
      <c r="R16" s="49"/>
      <c r="S16" s="49"/>
      <c r="T16" s="49"/>
      <c r="U16" s="49">
        <f t="shared" si="1"/>
        <v>0.25</v>
      </c>
      <c r="V16" s="36" t="s">
        <v>897</v>
      </c>
      <c r="W16" s="130"/>
      <c r="X16" s="166"/>
    </row>
    <row r="17" spans="1:24" s="2" customFormat="1" ht="300" x14ac:dyDescent="0.25">
      <c r="A17" s="509"/>
      <c r="B17" s="509"/>
      <c r="C17" s="61">
        <v>7</v>
      </c>
      <c r="D17" s="61" t="s">
        <v>720</v>
      </c>
      <c r="E17" s="61" t="s">
        <v>695</v>
      </c>
      <c r="F17" s="61" t="s">
        <v>721</v>
      </c>
      <c r="G17" s="61" t="s">
        <v>722</v>
      </c>
      <c r="H17" s="61" t="s">
        <v>698</v>
      </c>
      <c r="I17" s="61" t="s">
        <v>125</v>
      </c>
      <c r="J17" s="61" t="s">
        <v>723</v>
      </c>
      <c r="K17" s="16">
        <v>0.25</v>
      </c>
      <c r="L17" s="16">
        <v>0.25</v>
      </c>
      <c r="M17" s="16">
        <v>0.25</v>
      </c>
      <c r="N17" s="16">
        <v>0.25</v>
      </c>
      <c r="O17" s="17">
        <f t="shared" si="0"/>
        <v>1</v>
      </c>
      <c r="P17" s="277"/>
      <c r="Q17" s="49">
        <v>0.25</v>
      </c>
      <c r="R17" s="49"/>
      <c r="S17" s="49"/>
      <c r="T17" s="49"/>
      <c r="U17" s="49">
        <f t="shared" si="1"/>
        <v>0.25</v>
      </c>
      <c r="V17" s="36" t="s">
        <v>898</v>
      </c>
      <c r="W17" s="130"/>
      <c r="X17" s="166"/>
    </row>
    <row r="18" spans="1:24" s="2" customFormat="1" ht="409.5" x14ac:dyDescent="0.25">
      <c r="A18" s="509"/>
      <c r="B18" s="509"/>
      <c r="C18" s="61">
        <v>8</v>
      </c>
      <c r="D18" s="61" t="s">
        <v>724</v>
      </c>
      <c r="E18" s="121" t="s">
        <v>695</v>
      </c>
      <c r="F18" s="51" t="s">
        <v>725</v>
      </c>
      <c r="G18" s="52" t="s">
        <v>726</v>
      </c>
      <c r="H18" s="61" t="s">
        <v>698</v>
      </c>
      <c r="I18" s="61" t="s">
        <v>125</v>
      </c>
      <c r="J18" s="61" t="s">
        <v>727</v>
      </c>
      <c r="K18" s="16">
        <v>0.25</v>
      </c>
      <c r="L18" s="16">
        <v>0.25</v>
      </c>
      <c r="M18" s="16">
        <v>0.25</v>
      </c>
      <c r="N18" s="16">
        <v>0.25</v>
      </c>
      <c r="O18" s="17">
        <f>SUM(K18:N18)</f>
        <v>1</v>
      </c>
      <c r="P18" s="277"/>
      <c r="Q18" s="49">
        <v>0.25</v>
      </c>
      <c r="R18" s="49"/>
      <c r="S18" s="49"/>
      <c r="T18" s="49"/>
      <c r="U18" s="49">
        <f t="shared" si="1"/>
        <v>0.25</v>
      </c>
      <c r="V18" s="36" t="s">
        <v>899</v>
      </c>
      <c r="W18" s="130"/>
      <c r="X18" s="166"/>
    </row>
    <row r="19" spans="1:24" s="2" customFormat="1" ht="409.5" x14ac:dyDescent="0.25">
      <c r="A19" s="509"/>
      <c r="B19" s="509"/>
      <c r="C19" s="61">
        <v>9</v>
      </c>
      <c r="D19" s="61" t="s">
        <v>728</v>
      </c>
      <c r="E19" s="121" t="s">
        <v>695</v>
      </c>
      <c r="F19" s="51" t="s">
        <v>729</v>
      </c>
      <c r="G19" s="14" t="s">
        <v>730</v>
      </c>
      <c r="H19" s="61" t="s">
        <v>698</v>
      </c>
      <c r="I19" s="61" t="s">
        <v>125</v>
      </c>
      <c r="J19" s="61" t="s">
        <v>731</v>
      </c>
      <c r="K19" s="16">
        <v>0.25</v>
      </c>
      <c r="L19" s="16">
        <v>0.25</v>
      </c>
      <c r="M19" s="16">
        <v>0.25</v>
      </c>
      <c r="N19" s="16">
        <v>0.25</v>
      </c>
      <c r="O19" s="17">
        <f>SUM(K19:N19)</f>
        <v>1</v>
      </c>
      <c r="P19" s="277"/>
      <c r="Q19" s="49">
        <v>0.25</v>
      </c>
      <c r="R19" s="49"/>
      <c r="S19" s="49"/>
      <c r="T19" s="49"/>
      <c r="U19" s="49">
        <f t="shared" si="1"/>
        <v>0.25</v>
      </c>
      <c r="V19" s="36" t="s">
        <v>900</v>
      </c>
      <c r="W19" s="130"/>
      <c r="X19" s="166"/>
    </row>
    <row r="20" spans="1:24" s="2" customFormat="1" ht="409.5" x14ac:dyDescent="0.25">
      <c r="A20" s="509"/>
      <c r="B20" s="509"/>
      <c r="C20" s="61">
        <v>10</v>
      </c>
      <c r="D20" s="61" t="s">
        <v>732</v>
      </c>
      <c r="E20" s="121" t="s">
        <v>695</v>
      </c>
      <c r="F20" s="51" t="s">
        <v>733</v>
      </c>
      <c r="G20" s="52" t="s">
        <v>734</v>
      </c>
      <c r="H20" s="61" t="s">
        <v>698</v>
      </c>
      <c r="I20" s="61" t="s">
        <v>125</v>
      </c>
      <c r="J20" s="61" t="s">
        <v>735</v>
      </c>
      <c r="K20" s="16">
        <v>0.25</v>
      </c>
      <c r="L20" s="16">
        <v>0.25</v>
      </c>
      <c r="M20" s="16">
        <v>0.25</v>
      </c>
      <c r="N20" s="16">
        <v>0.25</v>
      </c>
      <c r="O20" s="17">
        <f>SUM(K20:N20)</f>
        <v>1</v>
      </c>
      <c r="P20" s="277"/>
      <c r="Q20" s="49">
        <v>0.25</v>
      </c>
      <c r="R20" s="49"/>
      <c r="S20" s="49"/>
      <c r="T20" s="49"/>
      <c r="U20" s="49">
        <f t="shared" si="1"/>
        <v>0.25</v>
      </c>
      <c r="V20" s="36" t="s">
        <v>901</v>
      </c>
      <c r="W20" s="130"/>
      <c r="X20" s="166"/>
    </row>
    <row r="21" spans="1:24" s="2" customFormat="1" ht="75" x14ac:dyDescent="0.25">
      <c r="A21" s="509"/>
      <c r="B21" s="509"/>
      <c r="C21" s="61">
        <v>11</v>
      </c>
      <c r="D21" s="61" t="s">
        <v>736</v>
      </c>
      <c r="E21" s="61" t="s">
        <v>695</v>
      </c>
      <c r="F21" s="51" t="s">
        <v>737</v>
      </c>
      <c r="G21" s="52" t="s">
        <v>738</v>
      </c>
      <c r="H21" s="61" t="s">
        <v>698</v>
      </c>
      <c r="I21" s="61" t="s">
        <v>125</v>
      </c>
      <c r="J21" s="61" t="s">
        <v>739</v>
      </c>
      <c r="K21" s="16">
        <v>0</v>
      </c>
      <c r="L21" s="16">
        <v>0.5</v>
      </c>
      <c r="M21" s="16">
        <v>0</v>
      </c>
      <c r="N21" s="16">
        <v>0.5</v>
      </c>
      <c r="O21" s="17">
        <f>SUM(K21:N21)</f>
        <v>1</v>
      </c>
      <c r="P21" s="277"/>
      <c r="Q21" s="49">
        <v>0</v>
      </c>
      <c r="R21" s="49"/>
      <c r="S21" s="49"/>
      <c r="T21" s="49"/>
      <c r="U21" s="49">
        <f t="shared" si="1"/>
        <v>0</v>
      </c>
      <c r="V21" s="36" t="s">
        <v>902</v>
      </c>
      <c r="W21" s="130"/>
      <c r="X21" s="166"/>
    </row>
    <row r="22" spans="1:24" s="28" customFormat="1" x14ac:dyDescent="0.25">
      <c r="A22" s="299" t="s">
        <v>54</v>
      </c>
      <c r="B22" s="39" t="s">
        <v>799</v>
      </c>
      <c r="C22" s="300" t="s">
        <v>55</v>
      </c>
      <c r="D22" s="301"/>
      <c r="E22" s="40" t="s">
        <v>56</v>
      </c>
      <c r="F22" s="41"/>
      <c r="G22" s="41"/>
      <c r="H22" s="41"/>
      <c r="I22" s="306" t="s">
        <v>57</v>
      </c>
      <c r="J22" s="307" t="s">
        <v>56</v>
      </c>
      <c r="K22" s="308"/>
      <c r="L22" s="308"/>
      <c r="M22" s="308"/>
      <c r="N22" s="308"/>
      <c r="O22" s="308"/>
      <c r="P22" s="308"/>
      <c r="Q22" s="308"/>
      <c r="R22" s="309"/>
      <c r="S22" s="310" t="s">
        <v>58</v>
      </c>
      <c r="T22" s="310"/>
      <c r="U22" s="310"/>
      <c r="V22" s="311" t="s">
        <v>59</v>
      </c>
      <c r="W22" s="311"/>
      <c r="X22" s="311"/>
    </row>
    <row r="23" spans="1:24" s="28" customFormat="1" ht="28.5" x14ac:dyDescent="0.25">
      <c r="A23" s="299"/>
      <c r="B23" s="39" t="s">
        <v>60</v>
      </c>
      <c r="C23" s="302"/>
      <c r="D23" s="303"/>
      <c r="E23" s="122" t="s">
        <v>811</v>
      </c>
      <c r="F23" s="41"/>
      <c r="G23" s="41"/>
      <c r="H23" s="41"/>
      <c r="I23" s="306"/>
      <c r="J23" s="314" t="s">
        <v>812</v>
      </c>
      <c r="K23" s="312"/>
      <c r="L23" s="312"/>
      <c r="M23" s="312"/>
      <c r="N23" s="312"/>
      <c r="O23" s="312"/>
      <c r="P23" s="312"/>
      <c r="Q23" s="312"/>
      <c r="R23" s="315"/>
      <c r="S23" s="310"/>
      <c r="T23" s="310"/>
      <c r="U23" s="310"/>
      <c r="V23" s="311" t="s">
        <v>813</v>
      </c>
      <c r="W23" s="311"/>
      <c r="X23" s="311"/>
    </row>
    <row r="24" spans="1:24" s="28" customFormat="1" x14ac:dyDescent="0.25">
      <c r="A24" s="299"/>
      <c r="B24" s="39" t="s">
        <v>62</v>
      </c>
      <c r="C24" s="304"/>
      <c r="D24" s="305"/>
      <c r="E24" s="122" t="s">
        <v>814</v>
      </c>
      <c r="F24" s="41"/>
      <c r="G24" s="41"/>
      <c r="H24" s="41"/>
      <c r="I24" s="306"/>
      <c r="J24" s="314" t="s">
        <v>777</v>
      </c>
      <c r="K24" s="312"/>
      <c r="L24" s="312"/>
      <c r="M24" s="312"/>
      <c r="N24" s="312"/>
      <c r="O24" s="312"/>
      <c r="P24" s="312"/>
      <c r="Q24" s="312"/>
      <c r="R24" s="315"/>
      <c r="S24" s="310"/>
      <c r="T24" s="310"/>
      <c r="U24" s="310"/>
      <c r="V24" s="311" t="s">
        <v>815</v>
      </c>
      <c r="W24" s="311"/>
      <c r="X24" s="311"/>
    </row>
  </sheetData>
  <mergeCells count="35">
    <mergeCell ref="V23:X23"/>
    <mergeCell ref="J24:R24"/>
    <mergeCell ref="V24:X24"/>
    <mergeCell ref="X9:X10"/>
    <mergeCell ref="A11:A21"/>
    <mergeCell ref="B11:B21"/>
    <mergeCell ref="A22:A24"/>
    <mergeCell ref="C22:D24"/>
    <mergeCell ref="I22:I24"/>
    <mergeCell ref="J22:R22"/>
    <mergeCell ref="S22:U24"/>
    <mergeCell ref="V22:X22"/>
    <mergeCell ref="J23:R23"/>
    <mergeCell ref="J9:J10"/>
    <mergeCell ref="K9:O9"/>
    <mergeCell ref="P9:P21"/>
    <mergeCell ref="Q9:U9"/>
    <mergeCell ref="V9:V10"/>
    <mergeCell ref="W9:W10"/>
    <mergeCell ref="B7:X7"/>
    <mergeCell ref="A9:A10"/>
    <mergeCell ref="B9:B10"/>
    <mergeCell ref="C9:C10"/>
    <mergeCell ref="D9:D10"/>
    <mergeCell ref="E9:E10"/>
    <mergeCell ref="F9:F10"/>
    <mergeCell ref="G9:G10"/>
    <mergeCell ref="H9:H10"/>
    <mergeCell ref="I9:I10"/>
    <mergeCell ref="A6:X6"/>
    <mergeCell ref="A1:V1"/>
    <mergeCell ref="A2:A5"/>
    <mergeCell ref="B2:W2"/>
    <mergeCell ref="B3:W3"/>
    <mergeCell ref="B4:W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7D2A-91D7-4FDF-8053-5B5F1684CA9D}">
  <dimension ref="A1:Y17"/>
  <sheetViews>
    <sheetView showGridLines="0" topLeftCell="F1" zoomScale="70" zoomScaleNormal="70" workbookViewId="0">
      <selection activeCell="F1" sqref="A1:XFD1048576"/>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140625" style="1" customWidth="1"/>
    <col min="9" max="9" width="10.85546875" style="1" customWidth="1"/>
    <col min="10" max="10" width="18.85546875" style="1" customWidth="1"/>
    <col min="11" max="14" width="5.85546875" style="1" customWidth="1"/>
    <col min="15" max="15" width="7.7109375" style="1" customWidth="1"/>
    <col min="16" max="16" width="1.42578125" style="4" customWidth="1"/>
    <col min="17" max="20" width="6.140625" style="1" customWidth="1"/>
    <col min="21" max="21" width="7.85546875" style="1" customWidth="1"/>
    <col min="22" max="22" width="51.28515625" style="1" customWidth="1"/>
    <col min="23" max="24" width="25.5703125" style="1"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7.28515625" style="1" customWidth="1"/>
    <col min="263" max="263" width="28.5703125" style="1" customWidth="1"/>
    <col min="264" max="264" width="16.140625" style="1" customWidth="1"/>
    <col min="265" max="265" width="10.85546875" style="1" customWidth="1"/>
    <col min="266" max="266" width="18.85546875"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7.28515625" style="1" customWidth="1"/>
    <col min="519" max="519" width="28.5703125" style="1" customWidth="1"/>
    <col min="520" max="520" width="16.140625" style="1" customWidth="1"/>
    <col min="521" max="521" width="10.85546875" style="1" customWidth="1"/>
    <col min="522" max="522" width="18.85546875"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7.28515625" style="1" customWidth="1"/>
    <col min="775" max="775" width="28.5703125" style="1" customWidth="1"/>
    <col min="776" max="776" width="16.140625" style="1" customWidth="1"/>
    <col min="777" max="777" width="10.85546875" style="1" customWidth="1"/>
    <col min="778" max="778" width="18.85546875"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7.28515625" style="1" customWidth="1"/>
    <col min="1031" max="1031" width="28.5703125" style="1" customWidth="1"/>
    <col min="1032" max="1032" width="16.140625" style="1" customWidth="1"/>
    <col min="1033" max="1033" width="10.85546875" style="1" customWidth="1"/>
    <col min="1034" max="1034" width="18.85546875"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7.28515625" style="1" customWidth="1"/>
    <col min="1287" max="1287" width="28.5703125" style="1" customWidth="1"/>
    <col min="1288" max="1288" width="16.140625" style="1" customWidth="1"/>
    <col min="1289" max="1289" width="10.85546875" style="1" customWidth="1"/>
    <col min="1290" max="1290" width="18.85546875"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7.28515625" style="1" customWidth="1"/>
    <col min="1543" max="1543" width="28.5703125" style="1" customWidth="1"/>
    <col min="1544" max="1544" width="16.140625" style="1" customWidth="1"/>
    <col min="1545" max="1545" width="10.85546875" style="1" customWidth="1"/>
    <col min="1546" max="1546" width="18.85546875"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7.28515625" style="1" customWidth="1"/>
    <col min="1799" max="1799" width="28.5703125" style="1" customWidth="1"/>
    <col min="1800" max="1800" width="16.140625" style="1" customWidth="1"/>
    <col min="1801" max="1801" width="10.85546875" style="1" customWidth="1"/>
    <col min="1802" max="1802" width="18.85546875"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7.28515625" style="1" customWidth="1"/>
    <col min="2055" max="2055" width="28.5703125" style="1" customWidth="1"/>
    <col min="2056" max="2056" width="16.140625" style="1" customWidth="1"/>
    <col min="2057" max="2057" width="10.85546875" style="1" customWidth="1"/>
    <col min="2058" max="2058" width="18.85546875"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7.28515625" style="1" customWidth="1"/>
    <col min="2311" max="2311" width="28.5703125" style="1" customWidth="1"/>
    <col min="2312" max="2312" width="16.140625" style="1" customWidth="1"/>
    <col min="2313" max="2313" width="10.85546875" style="1" customWidth="1"/>
    <col min="2314" max="2314" width="18.85546875"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7.28515625" style="1" customWidth="1"/>
    <col min="2567" max="2567" width="28.5703125" style="1" customWidth="1"/>
    <col min="2568" max="2568" width="16.140625" style="1" customWidth="1"/>
    <col min="2569" max="2569" width="10.85546875" style="1" customWidth="1"/>
    <col min="2570" max="2570" width="18.85546875"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7.28515625" style="1" customWidth="1"/>
    <col min="2823" max="2823" width="28.5703125" style="1" customWidth="1"/>
    <col min="2824" max="2824" width="16.140625" style="1" customWidth="1"/>
    <col min="2825" max="2825" width="10.85546875" style="1" customWidth="1"/>
    <col min="2826" max="2826" width="18.85546875"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7.28515625" style="1" customWidth="1"/>
    <col min="3079" max="3079" width="28.5703125" style="1" customWidth="1"/>
    <col min="3080" max="3080" width="16.140625" style="1" customWidth="1"/>
    <col min="3081" max="3081" width="10.85546875" style="1" customWidth="1"/>
    <col min="3082" max="3082" width="18.85546875"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7.28515625" style="1" customWidth="1"/>
    <col min="3335" max="3335" width="28.5703125" style="1" customWidth="1"/>
    <col min="3336" max="3336" width="16.140625" style="1" customWidth="1"/>
    <col min="3337" max="3337" width="10.85546875" style="1" customWidth="1"/>
    <col min="3338" max="3338" width="18.85546875"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7.28515625" style="1" customWidth="1"/>
    <col min="3591" max="3591" width="28.5703125" style="1" customWidth="1"/>
    <col min="3592" max="3592" width="16.140625" style="1" customWidth="1"/>
    <col min="3593" max="3593" width="10.85546875" style="1" customWidth="1"/>
    <col min="3594" max="3594" width="18.85546875"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7.28515625" style="1" customWidth="1"/>
    <col min="3847" max="3847" width="28.5703125" style="1" customWidth="1"/>
    <col min="3848" max="3848" width="16.140625" style="1" customWidth="1"/>
    <col min="3849" max="3849" width="10.85546875" style="1" customWidth="1"/>
    <col min="3850" max="3850" width="18.85546875"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7.28515625" style="1" customWidth="1"/>
    <col min="4103" max="4103" width="28.5703125" style="1" customWidth="1"/>
    <col min="4104" max="4104" width="16.140625" style="1" customWidth="1"/>
    <col min="4105" max="4105" width="10.85546875" style="1" customWidth="1"/>
    <col min="4106" max="4106" width="18.85546875"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7.28515625" style="1" customWidth="1"/>
    <col min="4359" max="4359" width="28.5703125" style="1" customWidth="1"/>
    <col min="4360" max="4360" width="16.140625" style="1" customWidth="1"/>
    <col min="4361" max="4361" width="10.85546875" style="1" customWidth="1"/>
    <col min="4362" max="4362" width="18.85546875"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7.28515625" style="1" customWidth="1"/>
    <col min="4615" max="4615" width="28.5703125" style="1" customWidth="1"/>
    <col min="4616" max="4616" width="16.140625" style="1" customWidth="1"/>
    <col min="4617" max="4617" width="10.85546875" style="1" customWidth="1"/>
    <col min="4618" max="4618" width="18.85546875"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7.28515625" style="1" customWidth="1"/>
    <col min="4871" max="4871" width="28.5703125" style="1" customWidth="1"/>
    <col min="4872" max="4872" width="16.140625" style="1" customWidth="1"/>
    <col min="4873" max="4873" width="10.85546875" style="1" customWidth="1"/>
    <col min="4874" max="4874" width="18.85546875"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7.28515625" style="1" customWidth="1"/>
    <col min="5127" max="5127" width="28.5703125" style="1" customWidth="1"/>
    <col min="5128" max="5128" width="16.140625" style="1" customWidth="1"/>
    <col min="5129" max="5129" width="10.85546875" style="1" customWidth="1"/>
    <col min="5130" max="5130" width="18.85546875"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7.28515625" style="1" customWidth="1"/>
    <col min="5383" max="5383" width="28.5703125" style="1" customWidth="1"/>
    <col min="5384" max="5384" width="16.140625" style="1" customWidth="1"/>
    <col min="5385" max="5385" width="10.85546875" style="1" customWidth="1"/>
    <col min="5386" max="5386" width="18.85546875"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7.28515625" style="1" customWidth="1"/>
    <col min="5639" max="5639" width="28.5703125" style="1" customWidth="1"/>
    <col min="5640" max="5640" width="16.140625" style="1" customWidth="1"/>
    <col min="5641" max="5641" width="10.85546875" style="1" customWidth="1"/>
    <col min="5642" max="5642" width="18.85546875"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7.28515625" style="1" customWidth="1"/>
    <col min="5895" max="5895" width="28.5703125" style="1" customWidth="1"/>
    <col min="5896" max="5896" width="16.140625" style="1" customWidth="1"/>
    <col min="5897" max="5897" width="10.85546875" style="1" customWidth="1"/>
    <col min="5898" max="5898" width="18.85546875"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7.28515625" style="1" customWidth="1"/>
    <col min="6151" max="6151" width="28.5703125" style="1" customWidth="1"/>
    <col min="6152" max="6152" width="16.140625" style="1" customWidth="1"/>
    <col min="6153" max="6153" width="10.85546875" style="1" customWidth="1"/>
    <col min="6154" max="6154" width="18.85546875"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7.28515625" style="1" customWidth="1"/>
    <col min="6407" max="6407" width="28.5703125" style="1" customWidth="1"/>
    <col min="6408" max="6408" width="16.140625" style="1" customWidth="1"/>
    <col min="6409" max="6409" width="10.85546875" style="1" customWidth="1"/>
    <col min="6410" max="6410" width="18.85546875"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7.28515625" style="1" customWidth="1"/>
    <col min="6663" max="6663" width="28.5703125" style="1" customWidth="1"/>
    <col min="6664" max="6664" width="16.140625" style="1" customWidth="1"/>
    <col min="6665" max="6665" width="10.85546875" style="1" customWidth="1"/>
    <col min="6666" max="6666" width="18.85546875"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7.28515625" style="1" customWidth="1"/>
    <col min="6919" max="6919" width="28.5703125" style="1" customWidth="1"/>
    <col min="6920" max="6920" width="16.140625" style="1" customWidth="1"/>
    <col min="6921" max="6921" width="10.85546875" style="1" customWidth="1"/>
    <col min="6922" max="6922" width="18.85546875"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7.28515625" style="1" customWidth="1"/>
    <col min="7175" max="7175" width="28.5703125" style="1" customWidth="1"/>
    <col min="7176" max="7176" width="16.140625" style="1" customWidth="1"/>
    <col min="7177" max="7177" width="10.85546875" style="1" customWidth="1"/>
    <col min="7178" max="7178" width="18.85546875"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7.28515625" style="1" customWidth="1"/>
    <col min="7431" max="7431" width="28.5703125" style="1" customWidth="1"/>
    <col min="7432" max="7432" width="16.140625" style="1" customWidth="1"/>
    <col min="7433" max="7433" width="10.85546875" style="1" customWidth="1"/>
    <col min="7434" max="7434" width="18.85546875"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7.28515625" style="1" customWidth="1"/>
    <col min="7687" max="7687" width="28.5703125" style="1" customWidth="1"/>
    <col min="7688" max="7688" width="16.140625" style="1" customWidth="1"/>
    <col min="7689" max="7689" width="10.85546875" style="1" customWidth="1"/>
    <col min="7690" max="7690" width="18.85546875"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7.28515625" style="1" customWidth="1"/>
    <col min="7943" max="7943" width="28.5703125" style="1" customWidth="1"/>
    <col min="7944" max="7944" width="16.140625" style="1" customWidth="1"/>
    <col min="7945" max="7945" width="10.85546875" style="1" customWidth="1"/>
    <col min="7946" max="7946" width="18.85546875"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7.28515625" style="1" customWidth="1"/>
    <col min="8199" max="8199" width="28.5703125" style="1" customWidth="1"/>
    <col min="8200" max="8200" width="16.140625" style="1" customWidth="1"/>
    <col min="8201" max="8201" width="10.85546875" style="1" customWidth="1"/>
    <col min="8202" max="8202" width="18.85546875"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7.28515625" style="1" customWidth="1"/>
    <col min="8455" max="8455" width="28.5703125" style="1" customWidth="1"/>
    <col min="8456" max="8456" width="16.140625" style="1" customWidth="1"/>
    <col min="8457" max="8457" width="10.85546875" style="1" customWidth="1"/>
    <col min="8458" max="8458" width="18.85546875"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7.28515625" style="1" customWidth="1"/>
    <col min="8711" max="8711" width="28.5703125" style="1" customWidth="1"/>
    <col min="8712" max="8712" width="16.140625" style="1" customWidth="1"/>
    <col min="8713" max="8713" width="10.85546875" style="1" customWidth="1"/>
    <col min="8714" max="8714" width="18.85546875"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7.28515625" style="1" customWidth="1"/>
    <col min="8967" max="8967" width="28.5703125" style="1" customWidth="1"/>
    <col min="8968" max="8968" width="16.140625" style="1" customWidth="1"/>
    <col min="8969" max="8969" width="10.85546875" style="1" customWidth="1"/>
    <col min="8970" max="8970" width="18.85546875"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7.28515625" style="1" customWidth="1"/>
    <col min="9223" max="9223" width="28.5703125" style="1" customWidth="1"/>
    <col min="9224" max="9224" width="16.140625" style="1" customWidth="1"/>
    <col min="9225" max="9225" width="10.85546875" style="1" customWidth="1"/>
    <col min="9226" max="9226" width="18.85546875"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7.28515625" style="1" customWidth="1"/>
    <col min="9479" max="9479" width="28.5703125" style="1" customWidth="1"/>
    <col min="9480" max="9480" width="16.140625" style="1" customWidth="1"/>
    <col min="9481" max="9481" width="10.85546875" style="1" customWidth="1"/>
    <col min="9482" max="9482" width="18.85546875"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7.28515625" style="1" customWidth="1"/>
    <col min="9735" max="9735" width="28.5703125" style="1" customWidth="1"/>
    <col min="9736" max="9736" width="16.140625" style="1" customWidth="1"/>
    <col min="9737" max="9737" width="10.85546875" style="1" customWidth="1"/>
    <col min="9738" max="9738" width="18.85546875"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7.28515625" style="1" customWidth="1"/>
    <col min="9991" max="9991" width="28.5703125" style="1" customWidth="1"/>
    <col min="9992" max="9992" width="16.140625" style="1" customWidth="1"/>
    <col min="9993" max="9993" width="10.85546875" style="1" customWidth="1"/>
    <col min="9994" max="9994" width="18.85546875"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28515625" style="1" customWidth="1"/>
    <col min="10247" max="10247" width="28.5703125" style="1" customWidth="1"/>
    <col min="10248" max="10248" width="16.140625" style="1" customWidth="1"/>
    <col min="10249" max="10249" width="10.85546875" style="1" customWidth="1"/>
    <col min="10250" max="10250" width="18.85546875"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28515625" style="1" customWidth="1"/>
    <col min="10503" max="10503" width="28.5703125" style="1" customWidth="1"/>
    <col min="10504" max="10504" width="16.140625" style="1" customWidth="1"/>
    <col min="10505" max="10505" width="10.85546875" style="1" customWidth="1"/>
    <col min="10506" max="10506" width="18.85546875"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28515625" style="1" customWidth="1"/>
    <col min="10759" max="10759" width="28.5703125" style="1" customWidth="1"/>
    <col min="10760" max="10760" width="16.140625" style="1" customWidth="1"/>
    <col min="10761" max="10761" width="10.85546875" style="1" customWidth="1"/>
    <col min="10762" max="10762" width="18.85546875"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28515625" style="1" customWidth="1"/>
    <col min="11015" max="11015" width="28.5703125" style="1" customWidth="1"/>
    <col min="11016" max="11016" width="16.140625" style="1" customWidth="1"/>
    <col min="11017" max="11017" width="10.85546875" style="1" customWidth="1"/>
    <col min="11018" max="11018" width="18.85546875"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28515625" style="1" customWidth="1"/>
    <col min="11271" max="11271" width="28.5703125" style="1" customWidth="1"/>
    <col min="11272" max="11272" width="16.140625" style="1" customWidth="1"/>
    <col min="11273" max="11273" width="10.85546875" style="1" customWidth="1"/>
    <col min="11274" max="11274" width="18.85546875"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28515625" style="1" customWidth="1"/>
    <col min="11527" max="11527" width="28.5703125" style="1" customWidth="1"/>
    <col min="11528" max="11528" width="16.140625" style="1" customWidth="1"/>
    <col min="11529" max="11529" width="10.85546875" style="1" customWidth="1"/>
    <col min="11530" max="11530" width="18.85546875"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28515625" style="1" customWidth="1"/>
    <col min="11783" max="11783" width="28.5703125" style="1" customWidth="1"/>
    <col min="11784" max="11784" width="16.140625" style="1" customWidth="1"/>
    <col min="11785" max="11785" width="10.85546875" style="1" customWidth="1"/>
    <col min="11786" max="11786" width="18.85546875"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28515625" style="1" customWidth="1"/>
    <col min="12039" max="12039" width="28.5703125" style="1" customWidth="1"/>
    <col min="12040" max="12040" width="16.140625" style="1" customWidth="1"/>
    <col min="12041" max="12041" width="10.85546875" style="1" customWidth="1"/>
    <col min="12042" max="12042" width="18.85546875"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28515625" style="1" customWidth="1"/>
    <col min="12295" max="12295" width="28.5703125" style="1" customWidth="1"/>
    <col min="12296" max="12296" width="16.140625" style="1" customWidth="1"/>
    <col min="12297" max="12297" width="10.85546875" style="1" customWidth="1"/>
    <col min="12298" max="12298" width="18.85546875"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28515625" style="1" customWidth="1"/>
    <col min="12551" max="12551" width="28.5703125" style="1" customWidth="1"/>
    <col min="12552" max="12552" width="16.140625" style="1" customWidth="1"/>
    <col min="12553" max="12553" width="10.85546875" style="1" customWidth="1"/>
    <col min="12554" max="12554" width="18.85546875"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28515625" style="1" customWidth="1"/>
    <col min="12807" max="12807" width="28.5703125" style="1" customWidth="1"/>
    <col min="12808" max="12808" width="16.140625" style="1" customWidth="1"/>
    <col min="12809" max="12809" width="10.85546875" style="1" customWidth="1"/>
    <col min="12810" max="12810" width="18.85546875"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28515625" style="1" customWidth="1"/>
    <col min="13063" max="13063" width="28.5703125" style="1" customWidth="1"/>
    <col min="13064" max="13064" width="16.140625" style="1" customWidth="1"/>
    <col min="13065" max="13065" width="10.85546875" style="1" customWidth="1"/>
    <col min="13066" max="13066" width="18.85546875"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28515625" style="1" customWidth="1"/>
    <col min="13319" max="13319" width="28.5703125" style="1" customWidth="1"/>
    <col min="13320" max="13320" width="16.140625" style="1" customWidth="1"/>
    <col min="13321" max="13321" width="10.85546875" style="1" customWidth="1"/>
    <col min="13322" max="13322" width="18.85546875"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28515625" style="1" customWidth="1"/>
    <col min="13575" max="13575" width="28.5703125" style="1" customWidth="1"/>
    <col min="13576" max="13576" width="16.140625" style="1" customWidth="1"/>
    <col min="13577" max="13577" width="10.85546875" style="1" customWidth="1"/>
    <col min="13578" max="13578" width="18.85546875"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28515625" style="1" customWidth="1"/>
    <col min="13831" max="13831" width="28.5703125" style="1" customWidth="1"/>
    <col min="13832" max="13832" width="16.140625" style="1" customWidth="1"/>
    <col min="13833" max="13833" width="10.85546875" style="1" customWidth="1"/>
    <col min="13834" max="13834" width="18.85546875"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28515625" style="1" customWidth="1"/>
    <col min="14087" max="14087" width="28.5703125" style="1" customWidth="1"/>
    <col min="14088" max="14088" width="16.140625" style="1" customWidth="1"/>
    <col min="14089" max="14089" width="10.85546875" style="1" customWidth="1"/>
    <col min="14090" max="14090" width="18.85546875"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28515625" style="1" customWidth="1"/>
    <col min="14343" max="14343" width="28.5703125" style="1" customWidth="1"/>
    <col min="14344" max="14344" width="16.140625" style="1" customWidth="1"/>
    <col min="14345" max="14345" width="10.85546875" style="1" customWidth="1"/>
    <col min="14346" max="14346" width="18.85546875"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28515625" style="1" customWidth="1"/>
    <col min="14599" max="14599" width="28.5703125" style="1" customWidth="1"/>
    <col min="14600" max="14600" width="16.140625" style="1" customWidth="1"/>
    <col min="14601" max="14601" width="10.85546875" style="1" customWidth="1"/>
    <col min="14602" max="14602" width="18.85546875"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28515625" style="1" customWidth="1"/>
    <col min="14855" max="14855" width="28.5703125" style="1" customWidth="1"/>
    <col min="14856" max="14856" width="16.140625" style="1" customWidth="1"/>
    <col min="14857" max="14857" width="10.85546875" style="1" customWidth="1"/>
    <col min="14858" max="14858" width="18.85546875"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28515625" style="1" customWidth="1"/>
    <col min="15111" max="15111" width="28.5703125" style="1" customWidth="1"/>
    <col min="15112" max="15112" width="16.140625" style="1" customWidth="1"/>
    <col min="15113" max="15113" width="10.85546875" style="1" customWidth="1"/>
    <col min="15114" max="15114" width="18.85546875"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28515625" style="1" customWidth="1"/>
    <col min="15367" max="15367" width="28.5703125" style="1" customWidth="1"/>
    <col min="15368" max="15368" width="16.140625" style="1" customWidth="1"/>
    <col min="15369" max="15369" width="10.85546875" style="1" customWidth="1"/>
    <col min="15370" max="15370" width="18.85546875"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28515625" style="1" customWidth="1"/>
    <col min="15623" max="15623" width="28.5703125" style="1" customWidth="1"/>
    <col min="15624" max="15624" width="16.140625" style="1" customWidth="1"/>
    <col min="15625" max="15625" width="10.85546875" style="1" customWidth="1"/>
    <col min="15626" max="15626" width="18.85546875"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28515625" style="1" customWidth="1"/>
    <col min="15879" max="15879" width="28.5703125" style="1" customWidth="1"/>
    <col min="15880" max="15880" width="16.140625" style="1" customWidth="1"/>
    <col min="15881" max="15881" width="10.85546875" style="1" customWidth="1"/>
    <col min="15882" max="15882" width="18.85546875"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28515625" style="1" customWidth="1"/>
    <col min="16135" max="16135" width="28.5703125" style="1" customWidth="1"/>
    <col min="16136" max="16136" width="16.140625" style="1" customWidth="1"/>
    <col min="16137" max="16137" width="10.85546875" style="1" customWidth="1"/>
    <col min="16138" max="16138" width="18.85546875"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5"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5"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5"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5"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5"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5"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5" ht="15.95" customHeight="1" thickBot="1" x14ac:dyDescent="0.3">
      <c r="A7" s="9" t="s">
        <v>7</v>
      </c>
      <c r="B7" s="274" t="s">
        <v>795</v>
      </c>
      <c r="C7" s="275"/>
      <c r="D7" s="275"/>
      <c r="E7" s="275"/>
      <c r="F7" s="275"/>
      <c r="G7" s="275"/>
      <c r="H7" s="275"/>
      <c r="I7" s="275"/>
      <c r="J7" s="275"/>
      <c r="K7" s="275"/>
      <c r="L7" s="275"/>
      <c r="M7" s="275"/>
      <c r="N7" s="275"/>
      <c r="O7" s="275"/>
      <c r="P7" s="275"/>
      <c r="Q7" s="275"/>
      <c r="R7" s="275"/>
      <c r="S7" s="275"/>
      <c r="T7" s="275"/>
      <c r="U7" s="275"/>
      <c r="V7" s="275"/>
      <c r="W7" s="275"/>
      <c r="X7" s="276"/>
    </row>
    <row r="8" spans="1:25" x14ac:dyDescent="0.25">
      <c r="A8" s="10"/>
      <c r="B8" s="10"/>
      <c r="C8" s="10"/>
      <c r="D8" s="10"/>
      <c r="E8" s="10"/>
      <c r="F8" s="10"/>
      <c r="G8" s="10"/>
      <c r="H8" s="10"/>
      <c r="I8" s="10"/>
      <c r="J8" s="10"/>
      <c r="K8" s="10"/>
      <c r="L8" s="10"/>
      <c r="M8" s="10"/>
      <c r="N8" s="10"/>
      <c r="O8" s="10"/>
      <c r="P8" s="10"/>
      <c r="Q8" s="10"/>
      <c r="R8" s="10"/>
      <c r="S8" s="10"/>
      <c r="T8" s="10"/>
      <c r="U8" s="10"/>
      <c r="V8" s="10"/>
    </row>
    <row r="9" spans="1:25"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5" ht="42.75" x14ac:dyDescent="0.25">
      <c r="A10" s="277"/>
      <c r="B10" s="277"/>
      <c r="C10" s="277"/>
      <c r="D10" s="277"/>
      <c r="E10" s="277"/>
      <c r="F10" s="277"/>
      <c r="G10" s="277"/>
      <c r="H10" s="277"/>
      <c r="I10" s="277"/>
      <c r="J10" s="277"/>
      <c r="K10" s="11" t="s">
        <v>23</v>
      </c>
      <c r="L10" s="11" t="s">
        <v>24</v>
      </c>
      <c r="M10" s="11" t="s">
        <v>25</v>
      </c>
      <c r="N10" s="11" t="s">
        <v>26</v>
      </c>
      <c r="O10" s="11" t="s">
        <v>27</v>
      </c>
      <c r="P10" s="277"/>
      <c r="Q10" s="11" t="s">
        <v>28</v>
      </c>
      <c r="R10" s="11" t="s">
        <v>24</v>
      </c>
      <c r="S10" s="11" t="s">
        <v>25</v>
      </c>
      <c r="T10" s="11" t="s">
        <v>26</v>
      </c>
      <c r="U10" s="11" t="s">
        <v>27</v>
      </c>
      <c r="V10" s="277"/>
      <c r="W10" s="277"/>
      <c r="X10" s="277"/>
    </row>
    <row r="11" spans="1:25" ht="153.75" customHeight="1" x14ac:dyDescent="0.25">
      <c r="A11" s="287" t="s">
        <v>29</v>
      </c>
      <c r="B11" s="294" t="s">
        <v>740</v>
      </c>
      <c r="C11" s="21">
        <v>1</v>
      </c>
      <c r="D11" s="21" t="s">
        <v>741</v>
      </c>
      <c r="E11" s="21" t="s">
        <v>742</v>
      </c>
      <c r="F11" s="21" t="s">
        <v>743</v>
      </c>
      <c r="G11" s="45" t="s">
        <v>744</v>
      </c>
      <c r="H11" s="35">
        <v>1</v>
      </c>
      <c r="I11" s="21" t="s">
        <v>125</v>
      </c>
      <c r="J11" s="21" t="s">
        <v>745</v>
      </c>
      <c r="K11" s="35">
        <f>11/22</f>
        <v>0.5</v>
      </c>
      <c r="L11" s="35">
        <f>3/22</f>
        <v>0.13636363636363635</v>
      </c>
      <c r="M11" s="35">
        <f>4/22</f>
        <v>0.18181818181818182</v>
      </c>
      <c r="N11" s="35">
        <f>4/22</f>
        <v>0.18181818181818182</v>
      </c>
      <c r="O11" s="35">
        <f>SUM(K11:N11)</f>
        <v>1</v>
      </c>
      <c r="P11" s="277"/>
      <c r="Q11" s="35">
        <v>0.51</v>
      </c>
      <c r="R11" s="127"/>
      <c r="S11" s="127"/>
      <c r="T11" s="127"/>
      <c r="U11" s="49">
        <v>0.51</v>
      </c>
      <c r="V11" s="174" t="s">
        <v>1008</v>
      </c>
      <c r="W11" s="22"/>
      <c r="X11" s="22"/>
    </row>
    <row r="12" spans="1:25" ht="153.75" customHeight="1" x14ac:dyDescent="0.25">
      <c r="A12" s="287"/>
      <c r="B12" s="295"/>
      <c r="C12" s="21">
        <v>2</v>
      </c>
      <c r="D12" s="21" t="s">
        <v>746</v>
      </c>
      <c r="E12" s="21" t="s">
        <v>742</v>
      </c>
      <c r="F12" s="21" t="s">
        <v>747</v>
      </c>
      <c r="G12" s="45" t="s">
        <v>748</v>
      </c>
      <c r="H12" s="35">
        <v>1</v>
      </c>
      <c r="I12" s="21" t="s">
        <v>125</v>
      </c>
      <c r="J12" s="21" t="s">
        <v>749</v>
      </c>
      <c r="K12" s="35">
        <f>0/17</f>
        <v>0</v>
      </c>
      <c r="L12" s="35">
        <f>4/17</f>
        <v>0.23529411764705882</v>
      </c>
      <c r="M12" s="35">
        <f>5/17</f>
        <v>0.29411764705882354</v>
      </c>
      <c r="N12" s="35">
        <f>8/17</f>
        <v>0.47058823529411764</v>
      </c>
      <c r="O12" s="16">
        <f>SUM(K12:N12)</f>
        <v>1</v>
      </c>
      <c r="P12" s="277"/>
      <c r="Q12" s="35">
        <v>0</v>
      </c>
      <c r="R12" s="127"/>
      <c r="S12" s="127"/>
      <c r="T12" s="127"/>
      <c r="U12" s="49">
        <f t="shared" ref="U12:U14" si="0">SUM(Q12:T12)</f>
        <v>0</v>
      </c>
      <c r="V12" s="36" t="s">
        <v>1009</v>
      </c>
      <c r="W12" s="22"/>
      <c r="X12" s="22"/>
    </row>
    <row r="13" spans="1:25" ht="153.75" customHeight="1" x14ac:dyDescent="0.25">
      <c r="A13" s="287"/>
      <c r="B13" s="295"/>
      <c r="C13" s="21">
        <v>3</v>
      </c>
      <c r="D13" s="21" t="s">
        <v>750</v>
      </c>
      <c r="E13" s="21" t="s">
        <v>742</v>
      </c>
      <c r="F13" s="21" t="s">
        <v>751</v>
      </c>
      <c r="G13" s="21" t="s">
        <v>752</v>
      </c>
      <c r="H13" s="35">
        <v>1</v>
      </c>
      <c r="I13" s="21" t="s">
        <v>125</v>
      </c>
      <c r="J13" s="21" t="s">
        <v>753</v>
      </c>
      <c r="K13" s="35">
        <v>0.24299999999999999</v>
      </c>
      <c r="L13" s="35">
        <v>0.42899999999999999</v>
      </c>
      <c r="M13" s="35">
        <v>0.193</v>
      </c>
      <c r="N13" s="35">
        <v>0.13600000000000001</v>
      </c>
      <c r="O13" s="16">
        <f>SUM(K13:N13)</f>
        <v>1.0009999999999999</v>
      </c>
      <c r="P13" s="277"/>
      <c r="Q13" s="35">
        <v>0.24</v>
      </c>
      <c r="R13" s="35"/>
      <c r="S13" s="35"/>
      <c r="T13" s="35"/>
      <c r="U13" s="49">
        <f t="shared" si="0"/>
        <v>0.24</v>
      </c>
      <c r="V13" s="36" t="s">
        <v>1010</v>
      </c>
      <c r="W13" s="217" t="s">
        <v>1011</v>
      </c>
      <c r="X13" s="22"/>
    </row>
    <row r="14" spans="1:25" ht="153.75" customHeight="1" x14ac:dyDescent="0.25">
      <c r="A14" s="287"/>
      <c r="B14" s="296"/>
      <c r="C14" s="21">
        <v>4</v>
      </c>
      <c r="D14" s="21" t="s">
        <v>754</v>
      </c>
      <c r="E14" s="21" t="s">
        <v>742</v>
      </c>
      <c r="F14" s="21" t="s">
        <v>755</v>
      </c>
      <c r="G14" s="21" t="s">
        <v>756</v>
      </c>
      <c r="H14" s="35">
        <v>1</v>
      </c>
      <c r="I14" s="21" t="s">
        <v>125</v>
      </c>
      <c r="J14" s="21" t="s">
        <v>757</v>
      </c>
      <c r="K14" s="35">
        <v>0.25</v>
      </c>
      <c r="L14" s="35">
        <v>0.25</v>
      </c>
      <c r="M14" s="35">
        <v>0.25</v>
      </c>
      <c r="N14" s="35">
        <v>0.25</v>
      </c>
      <c r="O14" s="35">
        <f>SUM(K14:N14)</f>
        <v>1</v>
      </c>
      <c r="P14" s="277"/>
      <c r="Q14" s="35">
        <v>0.25</v>
      </c>
      <c r="R14" s="35"/>
      <c r="S14" s="35"/>
      <c r="T14" s="35"/>
      <c r="U14" s="49">
        <f t="shared" si="0"/>
        <v>0.25</v>
      </c>
      <c r="V14" s="174" t="s">
        <v>1012</v>
      </c>
      <c r="W14" s="22"/>
      <c r="X14" s="22"/>
    </row>
    <row r="15" spans="1:25" s="3" customFormat="1" x14ac:dyDescent="0.25">
      <c r="A15" s="277" t="s">
        <v>54</v>
      </c>
      <c r="B15" s="23" t="s">
        <v>800</v>
      </c>
      <c r="C15" s="288" t="s">
        <v>55</v>
      </c>
      <c r="D15" s="289"/>
      <c r="E15" s="24" t="s">
        <v>56</v>
      </c>
      <c r="F15" s="400"/>
      <c r="G15" s="400"/>
      <c r="H15" s="481"/>
      <c r="I15" s="297" t="s">
        <v>57</v>
      </c>
      <c r="J15" s="278" t="s">
        <v>56</v>
      </c>
      <c r="K15" s="279"/>
      <c r="L15" s="279"/>
      <c r="M15" s="279"/>
      <c r="N15" s="279"/>
      <c r="O15" s="279"/>
      <c r="P15" s="279"/>
      <c r="Q15" s="279"/>
      <c r="R15" s="280"/>
      <c r="S15" s="281" t="s">
        <v>58</v>
      </c>
      <c r="T15" s="281"/>
      <c r="U15" s="281"/>
      <c r="V15" s="282" t="s">
        <v>59</v>
      </c>
      <c r="W15" s="282"/>
      <c r="X15" s="282"/>
      <c r="Y15" s="1"/>
    </row>
    <row r="16" spans="1:25" s="3" customFormat="1" ht="28.5" x14ac:dyDescent="0.25">
      <c r="A16" s="277"/>
      <c r="B16" s="23" t="s">
        <v>60</v>
      </c>
      <c r="C16" s="290"/>
      <c r="D16" s="291"/>
      <c r="E16" s="24" t="s">
        <v>61</v>
      </c>
      <c r="F16" s="400" t="s">
        <v>758</v>
      </c>
      <c r="G16" s="400"/>
      <c r="H16" s="481"/>
      <c r="I16" s="297"/>
      <c r="J16" s="284" t="s">
        <v>759</v>
      </c>
      <c r="K16" s="285"/>
      <c r="L16" s="285"/>
      <c r="M16" s="285"/>
      <c r="N16" s="285"/>
      <c r="O16" s="285"/>
      <c r="P16" s="285"/>
      <c r="Q16" s="285"/>
      <c r="R16" s="286"/>
      <c r="S16" s="281"/>
      <c r="T16" s="281"/>
      <c r="U16" s="281"/>
      <c r="V16" s="282" t="s">
        <v>61</v>
      </c>
      <c r="W16" s="282"/>
      <c r="X16" s="282"/>
      <c r="Y16" s="1"/>
    </row>
    <row r="17" spans="1:25" s="3" customFormat="1" x14ac:dyDescent="0.25">
      <c r="A17" s="277"/>
      <c r="B17" s="23" t="s">
        <v>62</v>
      </c>
      <c r="C17" s="292"/>
      <c r="D17" s="293"/>
      <c r="E17" s="24" t="s">
        <v>63</v>
      </c>
      <c r="F17" s="400" t="s">
        <v>760</v>
      </c>
      <c r="G17" s="400"/>
      <c r="H17" s="481"/>
      <c r="I17" s="297"/>
      <c r="J17" s="284" t="s">
        <v>761</v>
      </c>
      <c r="K17" s="285"/>
      <c r="L17" s="285"/>
      <c r="M17" s="285"/>
      <c r="N17" s="285"/>
      <c r="O17" s="285"/>
      <c r="P17" s="285"/>
      <c r="Q17" s="285"/>
      <c r="R17" s="286"/>
      <c r="S17" s="281"/>
      <c r="T17" s="281"/>
      <c r="U17" s="281"/>
      <c r="V17" s="282" t="s">
        <v>64</v>
      </c>
      <c r="W17" s="282"/>
      <c r="X17" s="282"/>
      <c r="Y17" s="1"/>
    </row>
  </sheetData>
  <mergeCells count="38">
    <mergeCell ref="I15:I17"/>
    <mergeCell ref="J15:R15"/>
    <mergeCell ref="S15:U17"/>
    <mergeCell ref="V15:X15"/>
    <mergeCell ref="J9:J10"/>
    <mergeCell ref="K9:O9"/>
    <mergeCell ref="P9:P14"/>
    <mergeCell ref="Q9:U9"/>
    <mergeCell ref="V9:V10"/>
    <mergeCell ref="W9:W10"/>
    <mergeCell ref="J16:R16"/>
    <mergeCell ref="V16:X16"/>
    <mergeCell ref="J17:R17"/>
    <mergeCell ref="V17:X17"/>
    <mergeCell ref="A11:A14"/>
    <mergeCell ref="B11:B14"/>
    <mergeCell ref="A15:A17"/>
    <mergeCell ref="C15:D17"/>
    <mergeCell ref="F15:H15"/>
    <mergeCell ref="F16:H16"/>
    <mergeCell ref="F17:H17"/>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7B35-33D1-4B4C-BBCD-C5C310B2FE09}">
  <dimension ref="A1:Y19"/>
  <sheetViews>
    <sheetView showGridLines="0" zoomScale="70" zoomScaleNormal="70" workbookViewId="0">
      <selection activeCell="G11" sqref="G11"/>
    </sheetView>
  </sheetViews>
  <sheetFormatPr baseColWidth="10" defaultRowHeight="15" x14ac:dyDescent="0.25"/>
  <cols>
    <col min="1" max="1" width="17.7109375" style="1" customWidth="1"/>
    <col min="2" max="2" width="18.85546875" style="1" customWidth="1"/>
    <col min="3" max="3" width="5.5703125" style="1" customWidth="1"/>
    <col min="4" max="4" width="25.85546875" style="1" customWidth="1"/>
    <col min="5" max="5" width="23.85546875" style="1" bestFit="1" customWidth="1"/>
    <col min="6" max="6" width="17.28515625" style="1" customWidth="1"/>
    <col min="7" max="7" width="28.7109375" style="1" customWidth="1"/>
    <col min="8" max="8" width="16" style="1" customWidth="1"/>
    <col min="9" max="9" width="10.7109375" style="1" customWidth="1"/>
    <col min="10" max="10" width="18.85546875" style="1" customWidth="1"/>
    <col min="11" max="14" width="5.7109375" style="1" customWidth="1"/>
    <col min="15" max="15" width="7.7109375" style="1" customWidth="1"/>
    <col min="16" max="16" width="1.28515625" style="4" customWidth="1"/>
    <col min="17" max="20" width="6.140625" style="1" customWidth="1"/>
    <col min="21" max="21" width="7.85546875" style="1" customWidth="1"/>
    <col min="22" max="22" width="34" style="1" customWidth="1"/>
    <col min="23" max="24" width="25.42578125" style="1" customWidth="1"/>
    <col min="25" max="256" width="11.42578125" style="1"/>
    <col min="257" max="257" width="17.7109375" style="1" customWidth="1"/>
    <col min="258" max="258" width="18.85546875" style="1" customWidth="1"/>
    <col min="259" max="259" width="5.5703125" style="1" customWidth="1"/>
    <col min="260" max="260" width="25.85546875" style="1" customWidth="1"/>
    <col min="261" max="261" width="15.5703125" style="1" customWidth="1"/>
    <col min="262" max="262" width="17.28515625" style="1" customWidth="1"/>
    <col min="263" max="263" width="28.7109375" style="1" customWidth="1"/>
    <col min="264" max="264" width="16" style="1" customWidth="1"/>
    <col min="265" max="265" width="10.7109375" style="1" customWidth="1"/>
    <col min="266" max="266" width="18.85546875" style="1" customWidth="1"/>
    <col min="267" max="270" width="5.7109375" style="1" customWidth="1"/>
    <col min="271" max="271" width="7.7109375" style="1" customWidth="1"/>
    <col min="272" max="272" width="1.28515625" style="1" customWidth="1"/>
    <col min="273" max="276" width="6.140625" style="1" customWidth="1"/>
    <col min="277" max="277" width="7.85546875" style="1" customWidth="1"/>
    <col min="278" max="278" width="34" style="1" customWidth="1"/>
    <col min="279" max="280" width="25.42578125" style="1" customWidth="1"/>
    <col min="281" max="512" width="11.42578125" style="1"/>
    <col min="513" max="513" width="17.7109375" style="1" customWidth="1"/>
    <col min="514" max="514" width="18.85546875" style="1" customWidth="1"/>
    <col min="515" max="515" width="5.5703125" style="1" customWidth="1"/>
    <col min="516" max="516" width="25.85546875" style="1" customWidth="1"/>
    <col min="517" max="517" width="15.5703125" style="1" customWidth="1"/>
    <col min="518" max="518" width="17.28515625" style="1" customWidth="1"/>
    <col min="519" max="519" width="28.7109375" style="1" customWidth="1"/>
    <col min="520" max="520" width="16" style="1" customWidth="1"/>
    <col min="521" max="521" width="10.7109375" style="1" customWidth="1"/>
    <col min="522" max="522" width="18.85546875" style="1" customWidth="1"/>
    <col min="523" max="526" width="5.7109375" style="1" customWidth="1"/>
    <col min="527" max="527" width="7.7109375" style="1" customWidth="1"/>
    <col min="528" max="528" width="1.28515625" style="1" customWidth="1"/>
    <col min="529" max="532" width="6.140625" style="1" customWidth="1"/>
    <col min="533" max="533" width="7.85546875" style="1" customWidth="1"/>
    <col min="534" max="534" width="34" style="1" customWidth="1"/>
    <col min="535" max="536" width="25.42578125" style="1" customWidth="1"/>
    <col min="537" max="768" width="11.42578125" style="1"/>
    <col min="769" max="769" width="17.7109375" style="1" customWidth="1"/>
    <col min="770" max="770" width="18.85546875" style="1" customWidth="1"/>
    <col min="771" max="771" width="5.5703125" style="1" customWidth="1"/>
    <col min="772" max="772" width="25.85546875" style="1" customWidth="1"/>
    <col min="773" max="773" width="15.5703125" style="1" customWidth="1"/>
    <col min="774" max="774" width="17.28515625" style="1" customWidth="1"/>
    <col min="775" max="775" width="28.7109375" style="1" customWidth="1"/>
    <col min="776" max="776" width="16" style="1" customWidth="1"/>
    <col min="777" max="777" width="10.7109375" style="1" customWidth="1"/>
    <col min="778" max="778" width="18.85546875" style="1" customWidth="1"/>
    <col min="779" max="782" width="5.7109375" style="1" customWidth="1"/>
    <col min="783" max="783" width="7.7109375" style="1" customWidth="1"/>
    <col min="784" max="784" width="1.28515625" style="1" customWidth="1"/>
    <col min="785" max="788" width="6.140625" style="1" customWidth="1"/>
    <col min="789" max="789" width="7.85546875" style="1" customWidth="1"/>
    <col min="790" max="790" width="34" style="1" customWidth="1"/>
    <col min="791" max="792" width="25.42578125" style="1" customWidth="1"/>
    <col min="793" max="1024" width="11.42578125" style="1"/>
    <col min="1025" max="1025" width="17.7109375" style="1" customWidth="1"/>
    <col min="1026" max="1026" width="18.85546875" style="1" customWidth="1"/>
    <col min="1027" max="1027" width="5.5703125" style="1" customWidth="1"/>
    <col min="1028" max="1028" width="25.85546875" style="1" customWidth="1"/>
    <col min="1029" max="1029" width="15.5703125" style="1" customWidth="1"/>
    <col min="1030" max="1030" width="17.28515625" style="1" customWidth="1"/>
    <col min="1031" max="1031" width="28.7109375" style="1" customWidth="1"/>
    <col min="1032" max="1032" width="16" style="1" customWidth="1"/>
    <col min="1033" max="1033" width="10.7109375" style="1" customWidth="1"/>
    <col min="1034" max="1034" width="18.85546875" style="1" customWidth="1"/>
    <col min="1035" max="1038" width="5.7109375" style="1" customWidth="1"/>
    <col min="1039" max="1039" width="7.7109375" style="1" customWidth="1"/>
    <col min="1040" max="1040" width="1.28515625" style="1" customWidth="1"/>
    <col min="1041" max="1044" width="6.140625" style="1" customWidth="1"/>
    <col min="1045" max="1045" width="7.85546875" style="1" customWidth="1"/>
    <col min="1046" max="1046" width="34" style="1" customWidth="1"/>
    <col min="1047" max="1048" width="25.42578125" style="1" customWidth="1"/>
    <col min="1049" max="1280" width="11.42578125" style="1"/>
    <col min="1281" max="1281" width="17.7109375" style="1" customWidth="1"/>
    <col min="1282" max="1282" width="18.85546875" style="1" customWidth="1"/>
    <col min="1283" max="1283" width="5.5703125" style="1" customWidth="1"/>
    <col min="1284" max="1284" width="25.85546875" style="1" customWidth="1"/>
    <col min="1285" max="1285" width="15.5703125" style="1" customWidth="1"/>
    <col min="1286" max="1286" width="17.28515625" style="1" customWidth="1"/>
    <col min="1287" max="1287" width="28.7109375" style="1" customWidth="1"/>
    <col min="1288" max="1288" width="16" style="1" customWidth="1"/>
    <col min="1289" max="1289" width="10.7109375" style="1" customWidth="1"/>
    <col min="1290" max="1290" width="18.85546875" style="1" customWidth="1"/>
    <col min="1291" max="1294" width="5.7109375" style="1" customWidth="1"/>
    <col min="1295" max="1295" width="7.7109375" style="1" customWidth="1"/>
    <col min="1296" max="1296" width="1.28515625" style="1" customWidth="1"/>
    <col min="1297" max="1300" width="6.140625" style="1" customWidth="1"/>
    <col min="1301" max="1301" width="7.85546875" style="1" customWidth="1"/>
    <col min="1302" max="1302" width="34" style="1" customWidth="1"/>
    <col min="1303" max="1304" width="25.42578125" style="1" customWidth="1"/>
    <col min="1305" max="1536" width="11.42578125" style="1"/>
    <col min="1537" max="1537" width="17.7109375" style="1" customWidth="1"/>
    <col min="1538" max="1538" width="18.85546875" style="1" customWidth="1"/>
    <col min="1539" max="1539" width="5.5703125" style="1" customWidth="1"/>
    <col min="1540" max="1540" width="25.85546875" style="1" customWidth="1"/>
    <col min="1541" max="1541" width="15.5703125" style="1" customWidth="1"/>
    <col min="1542" max="1542" width="17.28515625" style="1" customWidth="1"/>
    <col min="1543" max="1543" width="28.7109375" style="1" customWidth="1"/>
    <col min="1544" max="1544" width="16" style="1" customWidth="1"/>
    <col min="1545" max="1545" width="10.7109375" style="1" customWidth="1"/>
    <col min="1546" max="1546" width="18.85546875" style="1" customWidth="1"/>
    <col min="1547" max="1550" width="5.7109375" style="1" customWidth="1"/>
    <col min="1551" max="1551" width="7.7109375" style="1" customWidth="1"/>
    <col min="1552" max="1552" width="1.28515625" style="1" customWidth="1"/>
    <col min="1553" max="1556" width="6.140625" style="1" customWidth="1"/>
    <col min="1557" max="1557" width="7.85546875" style="1" customWidth="1"/>
    <col min="1558" max="1558" width="34" style="1" customWidth="1"/>
    <col min="1559" max="1560" width="25.42578125" style="1" customWidth="1"/>
    <col min="1561" max="1792" width="11.42578125" style="1"/>
    <col min="1793" max="1793" width="17.7109375" style="1" customWidth="1"/>
    <col min="1794" max="1794" width="18.85546875" style="1" customWidth="1"/>
    <col min="1795" max="1795" width="5.5703125" style="1" customWidth="1"/>
    <col min="1796" max="1796" width="25.85546875" style="1" customWidth="1"/>
    <col min="1797" max="1797" width="15.5703125" style="1" customWidth="1"/>
    <col min="1798" max="1798" width="17.28515625" style="1" customWidth="1"/>
    <col min="1799" max="1799" width="28.7109375" style="1" customWidth="1"/>
    <col min="1800" max="1800" width="16" style="1" customWidth="1"/>
    <col min="1801" max="1801" width="10.7109375" style="1" customWidth="1"/>
    <col min="1802" max="1802" width="18.85546875" style="1" customWidth="1"/>
    <col min="1803" max="1806" width="5.7109375" style="1" customWidth="1"/>
    <col min="1807" max="1807" width="7.7109375" style="1" customWidth="1"/>
    <col min="1808" max="1808" width="1.28515625" style="1" customWidth="1"/>
    <col min="1809" max="1812" width="6.140625" style="1" customWidth="1"/>
    <col min="1813" max="1813" width="7.85546875" style="1" customWidth="1"/>
    <col min="1814" max="1814" width="34" style="1" customWidth="1"/>
    <col min="1815" max="1816" width="25.42578125" style="1" customWidth="1"/>
    <col min="1817" max="2048" width="11.42578125" style="1"/>
    <col min="2049" max="2049" width="17.7109375" style="1" customWidth="1"/>
    <col min="2050" max="2050" width="18.85546875" style="1" customWidth="1"/>
    <col min="2051" max="2051" width="5.5703125" style="1" customWidth="1"/>
    <col min="2052" max="2052" width="25.85546875" style="1" customWidth="1"/>
    <col min="2053" max="2053" width="15.5703125" style="1" customWidth="1"/>
    <col min="2054" max="2054" width="17.28515625" style="1" customWidth="1"/>
    <col min="2055" max="2055" width="28.7109375" style="1" customWidth="1"/>
    <col min="2056" max="2056" width="16" style="1" customWidth="1"/>
    <col min="2057" max="2057" width="10.7109375" style="1" customWidth="1"/>
    <col min="2058" max="2058" width="18.85546875" style="1" customWidth="1"/>
    <col min="2059" max="2062" width="5.7109375" style="1" customWidth="1"/>
    <col min="2063" max="2063" width="7.7109375" style="1" customWidth="1"/>
    <col min="2064" max="2064" width="1.28515625" style="1" customWidth="1"/>
    <col min="2065" max="2068" width="6.140625" style="1" customWidth="1"/>
    <col min="2069" max="2069" width="7.85546875" style="1" customWidth="1"/>
    <col min="2070" max="2070" width="34" style="1" customWidth="1"/>
    <col min="2071" max="2072" width="25.42578125" style="1" customWidth="1"/>
    <col min="2073" max="2304" width="11.42578125" style="1"/>
    <col min="2305" max="2305" width="17.7109375" style="1" customWidth="1"/>
    <col min="2306" max="2306" width="18.85546875" style="1" customWidth="1"/>
    <col min="2307" max="2307" width="5.5703125" style="1" customWidth="1"/>
    <col min="2308" max="2308" width="25.85546875" style="1" customWidth="1"/>
    <col min="2309" max="2309" width="15.5703125" style="1" customWidth="1"/>
    <col min="2310" max="2310" width="17.28515625" style="1" customWidth="1"/>
    <col min="2311" max="2311" width="28.7109375" style="1" customWidth="1"/>
    <col min="2312" max="2312" width="16" style="1" customWidth="1"/>
    <col min="2313" max="2313" width="10.7109375" style="1" customWidth="1"/>
    <col min="2314" max="2314" width="18.85546875" style="1" customWidth="1"/>
    <col min="2315" max="2318" width="5.7109375" style="1" customWidth="1"/>
    <col min="2319" max="2319" width="7.7109375" style="1" customWidth="1"/>
    <col min="2320" max="2320" width="1.28515625" style="1" customWidth="1"/>
    <col min="2321" max="2324" width="6.140625" style="1" customWidth="1"/>
    <col min="2325" max="2325" width="7.85546875" style="1" customWidth="1"/>
    <col min="2326" max="2326" width="34" style="1" customWidth="1"/>
    <col min="2327" max="2328" width="25.42578125" style="1" customWidth="1"/>
    <col min="2329" max="2560" width="11.42578125" style="1"/>
    <col min="2561" max="2561" width="17.7109375" style="1" customWidth="1"/>
    <col min="2562" max="2562" width="18.85546875" style="1" customWidth="1"/>
    <col min="2563" max="2563" width="5.5703125" style="1" customWidth="1"/>
    <col min="2564" max="2564" width="25.85546875" style="1" customWidth="1"/>
    <col min="2565" max="2565" width="15.5703125" style="1" customWidth="1"/>
    <col min="2566" max="2566" width="17.28515625" style="1" customWidth="1"/>
    <col min="2567" max="2567" width="28.7109375" style="1" customWidth="1"/>
    <col min="2568" max="2568" width="16" style="1" customWidth="1"/>
    <col min="2569" max="2569" width="10.7109375" style="1" customWidth="1"/>
    <col min="2570" max="2570" width="18.85546875" style="1" customWidth="1"/>
    <col min="2571" max="2574" width="5.7109375" style="1" customWidth="1"/>
    <col min="2575" max="2575" width="7.7109375" style="1" customWidth="1"/>
    <col min="2576" max="2576" width="1.28515625" style="1" customWidth="1"/>
    <col min="2577" max="2580" width="6.140625" style="1" customWidth="1"/>
    <col min="2581" max="2581" width="7.85546875" style="1" customWidth="1"/>
    <col min="2582" max="2582" width="34" style="1" customWidth="1"/>
    <col min="2583" max="2584" width="25.42578125" style="1" customWidth="1"/>
    <col min="2585" max="2816" width="11.42578125" style="1"/>
    <col min="2817" max="2817" width="17.7109375" style="1" customWidth="1"/>
    <col min="2818" max="2818" width="18.85546875" style="1" customWidth="1"/>
    <col min="2819" max="2819" width="5.5703125" style="1" customWidth="1"/>
    <col min="2820" max="2820" width="25.85546875" style="1" customWidth="1"/>
    <col min="2821" max="2821" width="15.5703125" style="1" customWidth="1"/>
    <col min="2822" max="2822" width="17.28515625" style="1" customWidth="1"/>
    <col min="2823" max="2823" width="28.7109375" style="1" customWidth="1"/>
    <col min="2824" max="2824" width="16" style="1" customWidth="1"/>
    <col min="2825" max="2825" width="10.7109375" style="1" customWidth="1"/>
    <col min="2826" max="2826" width="18.85546875" style="1" customWidth="1"/>
    <col min="2827" max="2830" width="5.7109375" style="1" customWidth="1"/>
    <col min="2831" max="2831" width="7.7109375" style="1" customWidth="1"/>
    <col min="2832" max="2832" width="1.28515625" style="1" customWidth="1"/>
    <col min="2833" max="2836" width="6.140625" style="1" customWidth="1"/>
    <col min="2837" max="2837" width="7.85546875" style="1" customWidth="1"/>
    <col min="2838" max="2838" width="34" style="1" customWidth="1"/>
    <col min="2839" max="2840" width="25.42578125" style="1" customWidth="1"/>
    <col min="2841" max="3072" width="11.42578125" style="1"/>
    <col min="3073" max="3073" width="17.7109375" style="1" customWidth="1"/>
    <col min="3074" max="3074" width="18.85546875" style="1" customWidth="1"/>
    <col min="3075" max="3075" width="5.5703125" style="1" customWidth="1"/>
    <col min="3076" max="3076" width="25.85546875" style="1" customWidth="1"/>
    <col min="3077" max="3077" width="15.5703125" style="1" customWidth="1"/>
    <col min="3078" max="3078" width="17.28515625" style="1" customWidth="1"/>
    <col min="3079" max="3079" width="28.7109375" style="1" customWidth="1"/>
    <col min="3080" max="3080" width="16" style="1" customWidth="1"/>
    <col min="3081" max="3081" width="10.7109375" style="1" customWidth="1"/>
    <col min="3082" max="3082" width="18.85546875" style="1" customWidth="1"/>
    <col min="3083" max="3086" width="5.7109375" style="1" customWidth="1"/>
    <col min="3087" max="3087" width="7.7109375" style="1" customWidth="1"/>
    <col min="3088" max="3088" width="1.28515625" style="1" customWidth="1"/>
    <col min="3089" max="3092" width="6.140625" style="1" customWidth="1"/>
    <col min="3093" max="3093" width="7.85546875" style="1" customWidth="1"/>
    <col min="3094" max="3094" width="34" style="1" customWidth="1"/>
    <col min="3095" max="3096" width="25.42578125" style="1" customWidth="1"/>
    <col min="3097" max="3328" width="11.42578125" style="1"/>
    <col min="3329" max="3329" width="17.7109375" style="1" customWidth="1"/>
    <col min="3330" max="3330" width="18.85546875" style="1" customWidth="1"/>
    <col min="3331" max="3331" width="5.5703125" style="1" customWidth="1"/>
    <col min="3332" max="3332" width="25.85546875" style="1" customWidth="1"/>
    <col min="3333" max="3333" width="15.5703125" style="1" customWidth="1"/>
    <col min="3334" max="3334" width="17.28515625" style="1" customWidth="1"/>
    <col min="3335" max="3335" width="28.7109375" style="1" customWidth="1"/>
    <col min="3336" max="3336" width="16" style="1" customWidth="1"/>
    <col min="3337" max="3337" width="10.7109375" style="1" customWidth="1"/>
    <col min="3338" max="3338" width="18.85546875" style="1" customWidth="1"/>
    <col min="3339" max="3342" width="5.7109375" style="1" customWidth="1"/>
    <col min="3343" max="3343" width="7.7109375" style="1" customWidth="1"/>
    <col min="3344" max="3344" width="1.28515625" style="1" customWidth="1"/>
    <col min="3345" max="3348" width="6.140625" style="1" customWidth="1"/>
    <col min="3349" max="3349" width="7.85546875" style="1" customWidth="1"/>
    <col min="3350" max="3350" width="34" style="1" customWidth="1"/>
    <col min="3351" max="3352" width="25.42578125" style="1" customWidth="1"/>
    <col min="3353" max="3584" width="11.42578125" style="1"/>
    <col min="3585" max="3585" width="17.7109375" style="1" customWidth="1"/>
    <col min="3586" max="3586" width="18.85546875" style="1" customWidth="1"/>
    <col min="3587" max="3587" width="5.5703125" style="1" customWidth="1"/>
    <col min="3588" max="3588" width="25.85546875" style="1" customWidth="1"/>
    <col min="3589" max="3589" width="15.5703125" style="1" customWidth="1"/>
    <col min="3590" max="3590" width="17.28515625" style="1" customWidth="1"/>
    <col min="3591" max="3591" width="28.7109375" style="1" customWidth="1"/>
    <col min="3592" max="3592" width="16" style="1" customWidth="1"/>
    <col min="3593" max="3593" width="10.7109375" style="1" customWidth="1"/>
    <col min="3594" max="3594" width="18.85546875" style="1" customWidth="1"/>
    <col min="3595" max="3598" width="5.7109375" style="1" customWidth="1"/>
    <col min="3599" max="3599" width="7.7109375" style="1" customWidth="1"/>
    <col min="3600" max="3600" width="1.28515625" style="1" customWidth="1"/>
    <col min="3601" max="3604" width="6.140625" style="1" customWidth="1"/>
    <col min="3605" max="3605" width="7.85546875" style="1" customWidth="1"/>
    <col min="3606" max="3606" width="34" style="1" customWidth="1"/>
    <col min="3607" max="3608" width="25.42578125" style="1" customWidth="1"/>
    <col min="3609" max="3840" width="11.42578125" style="1"/>
    <col min="3841" max="3841" width="17.7109375" style="1" customWidth="1"/>
    <col min="3842" max="3842" width="18.85546875" style="1" customWidth="1"/>
    <col min="3843" max="3843" width="5.5703125" style="1" customWidth="1"/>
    <col min="3844" max="3844" width="25.85546875" style="1" customWidth="1"/>
    <col min="3845" max="3845" width="15.5703125" style="1" customWidth="1"/>
    <col min="3846" max="3846" width="17.28515625" style="1" customWidth="1"/>
    <col min="3847" max="3847" width="28.7109375" style="1" customWidth="1"/>
    <col min="3848" max="3848" width="16" style="1" customWidth="1"/>
    <col min="3849" max="3849" width="10.7109375" style="1" customWidth="1"/>
    <col min="3850" max="3850" width="18.85546875" style="1" customWidth="1"/>
    <col min="3851" max="3854" width="5.7109375" style="1" customWidth="1"/>
    <col min="3855" max="3855" width="7.7109375" style="1" customWidth="1"/>
    <col min="3856" max="3856" width="1.28515625" style="1" customWidth="1"/>
    <col min="3857" max="3860" width="6.140625" style="1" customWidth="1"/>
    <col min="3861" max="3861" width="7.85546875" style="1" customWidth="1"/>
    <col min="3862" max="3862" width="34" style="1" customWidth="1"/>
    <col min="3863" max="3864" width="25.42578125" style="1" customWidth="1"/>
    <col min="3865" max="4096" width="11.42578125" style="1"/>
    <col min="4097" max="4097" width="17.7109375" style="1" customWidth="1"/>
    <col min="4098" max="4098" width="18.85546875" style="1" customWidth="1"/>
    <col min="4099" max="4099" width="5.5703125" style="1" customWidth="1"/>
    <col min="4100" max="4100" width="25.85546875" style="1" customWidth="1"/>
    <col min="4101" max="4101" width="15.5703125" style="1" customWidth="1"/>
    <col min="4102" max="4102" width="17.28515625" style="1" customWidth="1"/>
    <col min="4103" max="4103" width="28.7109375" style="1" customWidth="1"/>
    <col min="4104" max="4104" width="16" style="1" customWidth="1"/>
    <col min="4105" max="4105" width="10.7109375" style="1" customWidth="1"/>
    <col min="4106" max="4106" width="18.85546875" style="1" customWidth="1"/>
    <col min="4107" max="4110" width="5.7109375" style="1" customWidth="1"/>
    <col min="4111" max="4111" width="7.7109375" style="1" customWidth="1"/>
    <col min="4112" max="4112" width="1.28515625" style="1" customWidth="1"/>
    <col min="4113" max="4116" width="6.140625" style="1" customWidth="1"/>
    <col min="4117" max="4117" width="7.85546875" style="1" customWidth="1"/>
    <col min="4118" max="4118" width="34" style="1" customWidth="1"/>
    <col min="4119" max="4120" width="25.42578125" style="1" customWidth="1"/>
    <col min="4121" max="4352" width="11.42578125" style="1"/>
    <col min="4353" max="4353" width="17.7109375" style="1" customWidth="1"/>
    <col min="4354" max="4354" width="18.85546875" style="1" customWidth="1"/>
    <col min="4355" max="4355" width="5.5703125" style="1" customWidth="1"/>
    <col min="4356" max="4356" width="25.85546875" style="1" customWidth="1"/>
    <col min="4357" max="4357" width="15.5703125" style="1" customWidth="1"/>
    <col min="4358" max="4358" width="17.28515625" style="1" customWidth="1"/>
    <col min="4359" max="4359" width="28.7109375" style="1" customWidth="1"/>
    <col min="4360" max="4360" width="16" style="1" customWidth="1"/>
    <col min="4361" max="4361" width="10.7109375" style="1" customWidth="1"/>
    <col min="4362" max="4362" width="18.85546875" style="1" customWidth="1"/>
    <col min="4363" max="4366" width="5.7109375" style="1" customWidth="1"/>
    <col min="4367" max="4367" width="7.7109375" style="1" customWidth="1"/>
    <col min="4368" max="4368" width="1.28515625" style="1" customWidth="1"/>
    <col min="4369" max="4372" width="6.140625" style="1" customWidth="1"/>
    <col min="4373" max="4373" width="7.85546875" style="1" customWidth="1"/>
    <col min="4374" max="4374" width="34" style="1" customWidth="1"/>
    <col min="4375" max="4376" width="25.42578125" style="1" customWidth="1"/>
    <col min="4377" max="4608" width="11.42578125" style="1"/>
    <col min="4609" max="4609" width="17.7109375" style="1" customWidth="1"/>
    <col min="4610" max="4610" width="18.85546875" style="1" customWidth="1"/>
    <col min="4611" max="4611" width="5.5703125" style="1" customWidth="1"/>
    <col min="4612" max="4612" width="25.85546875" style="1" customWidth="1"/>
    <col min="4613" max="4613" width="15.5703125" style="1" customWidth="1"/>
    <col min="4614" max="4614" width="17.28515625" style="1" customWidth="1"/>
    <col min="4615" max="4615" width="28.7109375" style="1" customWidth="1"/>
    <col min="4616" max="4616" width="16" style="1" customWidth="1"/>
    <col min="4617" max="4617" width="10.7109375" style="1" customWidth="1"/>
    <col min="4618" max="4618" width="18.85546875" style="1" customWidth="1"/>
    <col min="4619" max="4622" width="5.7109375" style="1" customWidth="1"/>
    <col min="4623" max="4623" width="7.7109375" style="1" customWidth="1"/>
    <col min="4624" max="4624" width="1.28515625" style="1" customWidth="1"/>
    <col min="4625" max="4628" width="6.140625" style="1" customWidth="1"/>
    <col min="4629" max="4629" width="7.85546875" style="1" customWidth="1"/>
    <col min="4630" max="4630" width="34" style="1" customWidth="1"/>
    <col min="4631" max="4632" width="25.42578125" style="1" customWidth="1"/>
    <col min="4633" max="4864" width="11.42578125" style="1"/>
    <col min="4865" max="4865" width="17.7109375" style="1" customWidth="1"/>
    <col min="4866" max="4866" width="18.85546875" style="1" customWidth="1"/>
    <col min="4867" max="4867" width="5.5703125" style="1" customWidth="1"/>
    <col min="4868" max="4868" width="25.85546875" style="1" customWidth="1"/>
    <col min="4869" max="4869" width="15.5703125" style="1" customWidth="1"/>
    <col min="4870" max="4870" width="17.28515625" style="1" customWidth="1"/>
    <col min="4871" max="4871" width="28.7109375" style="1" customWidth="1"/>
    <col min="4872" max="4872" width="16" style="1" customWidth="1"/>
    <col min="4873" max="4873" width="10.7109375" style="1" customWidth="1"/>
    <col min="4874" max="4874" width="18.85546875" style="1" customWidth="1"/>
    <col min="4875" max="4878" width="5.7109375" style="1" customWidth="1"/>
    <col min="4879" max="4879" width="7.7109375" style="1" customWidth="1"/>
    <col min="4880" max="4880" width="1.28515625" style="1" customWidth="1"/>
    <col min="4881" max="4884" width="6.140625" style="1" customWidth="1"/>
    <col min="4885" max="4885" width="7.85546875" style="1" customWidth="1"/>
    <col min="4886" max="4886" width="34" style="1" customWidth="1"/>
    <col min="4887" max="4888" width="25.42578125" style="1" customWidth="1"/>
    <col min="4889" max="5120" width="11.42578125" style="1"/>
    <col min="5121" max="5121" width="17.7109375" style="1" customWidth="1"/>
    <col min="5122" max="5122" width="18.85546875" style="1" customWidth="1"/>
    <col min="5123" max="5123" width="5.5703125" style="1" customWidth="1"/>
    <col min="5124" max="5124" width="25.85546875" style="1" customWidth="1"/>
    <col min="5125" max="5125" width="15.5703125" style="1" customWidth="1"/>
    <col min="5126" max="5126" width="17.28515625" style="1" customWidth="1"/>
    <col min="5127" max="5127" width="28.7109375" style="1" customWidth="1"/>
    <col min="5128" max="5128" width="16" style="1" customWidth="1"/>
    <col min="5129" max="5129" width="10.7109375" style="1" customWidth="1"/>
    <col min="5130" max="5130" width="18.85546875" style="1" customWidth="1"/>
    <col min="5131" max="5134" width="5.7109375" style="1" customWidth="1"/>
    <col min="5135" max="5135" width="7.7109375" style="1" customWidth="1"/>
    <col min="5136" max="5136" width="1.28515625" style="1" customWidth="1"/>
    <col min="5137" max="5140" width="6.140625" style="1" customWidth="1"/>
    <col min="5141" max="5141" width="7.85546875" style="1" customWidth="1"/>
    <col min="5142" max="5142" width="34" style="1" customWidth="1"/>
    <col min="5143" max="5144" width="25.42578125" style="1" customWidth="1"/>
    <col min="5145" max="5376" width="11.42578125" style="1"/>
    <col min="5377" max="5377" width="17.7109375" style="1" customWidth="1"/>
    <col min="5378" max="5378" width="18.85546875" style="1" customWidth="1"/>
    <col min="5379" max="5379" width="5.5703125" style="1" customWidth="1"/>
    <col min="5380" max="5380" width="25.85546875" style="1" customWidth="1"/>
    <col min="5381" max="5381" width="15.5703125" style="1" customWidth="1"/>
    <col min="5382" max="5382" width="17.28515625" style="1" customWidth="1"/>
    <col min="5383" max="5383" width="28.7109375" style="1" customWidth="1"/>
    <col min="5384" max="5384" width="16" style="1" customWidth="1"/>
    <col min="5385" max="5385" width="10.7109375" style="1" customWidth="1"/>
    <col min="5386" max="5386" width="18.85546875" style="1" customWidth="1"/>
    <col min="5387" max="5390" width="5.7109375" style="1" customWidth="1"/>
    <col min="5391" max="5391" width="7.7109375" style="1" customWidth="1"/>
    <col min="5392" max="5392" width="1.28515625" style="1" customWidth="1"/>
    <col min="5393" max="5396" width="6.140625" style="1" customWidth="1"/>
    <col min="5397" max="5397" width="7.85546875" style="1" customWidth="1"/>
    <col min="5398" max="5398" width="34" style="1" customWidth="1"/>
    <col min="5399" max="5400" width="25.42578125" style="1" customWidth="1"/>
    <col min="5401" max="5632" width="11.42578125" style="1"/>
    <col min="5633" max="5633" width="17.7109375" style="1" customWidth="1"/>
    <col min="5634" max="5634" width="18.85546875" style="1" customWidth="1"/>
    <col min="5635" max="5635" width="5.5703125" style="1" customWidth="1"/>
    <col min="5636" max="5636" width="25.85546875" style="1" customWidth="1"/>
    <col min="5637" max="5637" width="15.5703125" style="1" customWidth="1"/>
    <col min="5638" max="5638" width="17.28515625" style="1" customWidth="1"/>
    <col min="5639" max="5639" width="28.7109375" style="1" customWidth="1"/>
    <col min="5640" max="5640" width="16" style="1" customWidth="1"/>
    <col min="5641" max="5641" width="10.7109375" style="1" customWidth="1"/>
    <col min="5642" max="5642" width="18.85546875" style="1" customWidth="1"/>
    <col min="5643" max="5646" width="5.7109375" style="1" customWidth="1"/>
    <col min="5647" max="5647" width="7.7109375" style="1" customWidth="1"/>
    <col min="5648" max="5648" width="1.28515625" style="1" customWidth="1"/>
    <col min="5649" max="5652" width="6.140625" style="1" customWidth="1"/>
    <col min="5653" max="5653" width="7.85546875" style="1" customWidth="1"/>
    <col min="5654" max="5654" width="34" style="1" customWidth="1"/>
    <col min="5655" max="5656" width="25.42578125" style="1" customWidth="1"/>
    <col min="5657" max="5888" width="11.42578125" style="1"/>
    <col min="5889" max="5889" width="17.7109375" style="1" customWidth="1"/>
    <col min="5890" max="5890" width="18.85546875" style="1" customWidth="1"/>
    <col min="5891" max="5891" width="5.5703125" style="1" customWidth="1"/>
    <col min="5892" max="5892" width="25.85546875" style="1" customWidth="1"/>
    <col min="5893" max="5893" width="15.5703125" style="1" customWidth="1"/>
    <col min="5894" max="5894" width="17.28515625" style="1" customWidth="1"/>
    <col min="5895" max="5895" width="28.7109375" style="1" customWidth="1"/>
    <col min="5896" max="5896" width="16" style="1" customWidth="1"/>
    <col min="5897" max="5897" width="10.7109375" style="1" customWidth="1"/>
    <col min="5898" max="5898" width="18.85546875" style="1" customWidth="1"/>
    <col min="5899" max="5902" width="5.7109375" style="1" customWidth="1"/>
    <col min="5903" max="5903" width="7.7109375" style="1" customWidth="1"/>
    <col min="5904" max="5904" width="1.28515625" style="1" customWidth="1"/>
    <col min="5905" max="5908" width="6.140625" style="1" customWidth="1"/>
    <col min="5909" max="5909" width="7.85546875" style="1" customWidth="1"/>
    <col min="5910" max="5910" width="34" style="1" customWidth="1"/>
    <col min="5911" max="5912" width="25.42578125" style="1" customWidth="1"/>
    <col min="5913" max="6144" width="11.42578125" style="1"/>
    <col min="6145" max="6145" width="17.7109375" style="1" customWidth="1"/>
    <col min="6146" max="6146" width="18.85546875" style="1" customWidth="1"/>
    <col min="6147" max="6147" width="5.5703125" style="1" customWidth="1"/>
    <col min="6148" max="6148" width="25.85546875" style="1" customWidth="1"/>
    <col min="6149" max="6149" width="15.5703125" style="1" customWidth="1"/>
    <col min="6150" max="6150" width="17.28515625" style="1" customWidth="1"/>
    <col min="6151" max="6151" width="28.7109375" style="1" customWidth="1"/>
    <col min="6152" max="6152" width="16" style="1" customWidth="1"/>
    <col min="6153" max="6153" width="10.7109375" style="1" customWidth="1"/>
    <col min="6154" max="6154" width="18.85546875" style="1" customWidth="1"/>
    <col min="6155" max="6158" width="5.7109375" style="1" customWidth="1"/>
    <col min="6159" max="6159" width="7.7109375" style="1" customWidth="1"/>
    <col min="6160" max="6160" width="1.28515625" style="1" customWidth="1"/>
    <col min="6161" max="6164" width="6.140625" style="1" customWidth="1"/>
    <col min="6165" max="6165" width="7.85546875" style="1" customWidth="1"/>
    <col min="6166" max="6166" width="34" style="1" customWidth="1"/>
    <col min="6167" max="6168" width="25.42578125" style="1" customWidth="1"/>
    <col min="6169" max="6400" width="11.42578125" style="1"/>
    <col min="6401" max="6401" width="17.7109375" style="1" customWidth="1"/>
    <col min="6402" max="6402" width="18.85546875" style="1" customWidth="1"/>
    <col min="6403" max="6403" width="5.5703125" style="1" customWidth="1"/>
    <col min="6404" max="6404" width="25.85546875" style="1" customWidth="1"/>
    <col min="6405" max="6405" width="15.5703125" style="1" customWidth="1"/>
    <col min="6406" max="6406" width="17.28515625" style="1" customWidth="1"/>
    <col min="6407" max="6407" width="28.7109375" style="1" customWidth="1"/>
    <col min="6408" max="6408" width="16" style="1" customWidth="1"/>
    <col min="6409" max="6409" width="10.7109375" style="1" customWidth="1"/>
    <col min="6410" max="6410" width="18.85546875" style="1" customWidth="1"/>
    <col min="6411" max="6414" width="5.7109375" style="1" customWidth="1"/>
    <col min="6415" max="6415" width="7.7109375" style="1" customWidth="1"/>
    <col min="6416" max="6416" width="1.28515625" style="1" customWidth="1"/>
    <col min="6417" max="6420" width="6.140625" style="1" customWidth="1"/>
    <col min="6421" max="6421" width="7.85546875" style="1" customWidth="1"/>
    <col min="6422" max="6422" width="34" style="1" customWidth="1"/>
    <col min="6423" max="6424" width="25.42578125" style="1" customWidth="1"/>
    <col min="6425" max="6656" width="11.42578125" style="1"/>
    <col min="6657" max="6657" width="17.7109375" style="1" customWidth="1"/>
    <col min="6658" max="6658" width="18.85546875" style="1" customWidth="1"/>
    <col min="6659" max="6659" width="5.5703125" style="1" customWidth="1"/>
    <col min="6660" max="6660" width="25.85546875" style="1" customWidth="1"/>
    <col min="6661" max="6661" width="15.5703125" style="1" customWidth="1"/>
    <col min="6662" max="6662" width="17.28515625" style="1" customWidth="1"/>
    <col min="6663" max="6663" width="28.7109375" style="1" customWidth="1"/>
    <col min="6664" max="6664" width="16" style="1" customWidth="1"/>
    <col min="6665" max="6665" width="10.7109375" style="1" customWidth="1"/>
    <col min="6666" max="6666" width="18.85546875" style="1" customWidth="1"/>
    <col min="6667" max="6670" width="5.7109375" style="1" customWidth="1"/>
    <col min="6671" max="6671" width="7.7109375" style="1" customWidth="1"/>
    <col min="6672" max="6672" width="1.28515625" style="1" customWidth="1"/>
    <col min="6673" max="6676" width="6.140625" style="1" customWidth="1"/>
    <col min="6677" max="6677" width="7.85546875" style="1" customWidth="1"/>
    <col min="6678" max="6678" width="34" style="1" customWidth="1"/>
    <col min="6679" max="6680" width="25.42578125" style="1" customWidth="1"/>
    <col min="6681" max="6912" width="11.42578125" style="1"/>
    <col min="6913" max="6913" width="17.7109375" style="1" customWidth="1"/>
    <col min="6914" max="6914" width="18.85546875" style="1" customWidth="1"/>
    <col min="6915" max="6915" width="5.5703125" style="1" customWidth="1"/>
    <col min="6916" max="6916" width="25.85546875" style="1" customWidth="1"/>
    <col min="6917" max="6917" width="15.5703125" style="1" customWidth="1"/>
    <col min="6918" max="6918" width="17.28515625" style="1" customWidth="1"/>
    <col min="6919" max="6919" width="28.7109375" style="1" customWidth="1"/>
    <col min="6920" max="6920" width="16" style="1" customWidth="1"/>
    <col min="6921" max="6921" width="10.7109375" style="1" customWidth="1"/>
    <col min="6922" max="6922" width="18.85546875" style="1" customWidth="1"/>
    <col min="6923" max="6926" width="5.7109375" style="1" customWidth="1"/>
    <col min="6927" max="6927" width="7.7109375" style="1" customWidth="1"/>
    <col min="6928" max="6928" width="1.28515625" style="1" customWidth="1"/>
    <col min="6929" max="6932" width="6.140625" style="1" customWidth="1"/>
    <col min="6933" max="6933" width="7.85546875" style="1" customWidth="1"/>
    <col min="6934" max="6934" width="34" style="1" customWidth="1"/>
    <col min="6935" max="6936" width="25.42578125" style="1" customWidth="1"/>
    <col min="6937" max="7168" width="11.42578125" style="1"/>
    <col min="7169" max="7169" width="17.7109375" style="1" customWidth="1"/>
    <col min="7170" max="7170" width="18.85546875" style="1" customWidth="1"/>
    <col min="7171" max="7171" width="5.5703125" style="1" customWidth="1"/>
    <col min="7172" max="7172" width="25.85546875" style="1" customWidth="1"/>
    <col min="7173" max="7173" width="15.5703125" style="1" customWidth="1"/>
    <col min="7174" max="7174" width="17.28515625" style="1" customWidth="1"/>
    <col min="7175" max="7175" width="28.7109375" style="1" customWidth="1"/>
    <col min="7176" max="7176" width="16" style="1" customWidth="1"/>
    <col min="7177" max="7177" width="10.7109375" style="1" customWidth="1"/>
    <col min="7178" max="7178" width="18.85546875" style="1" customWidth="1"/>
    <col min="7179" max="7182" width="5.7109375" style="1" customWidth="1"/>
    <col min="7183" max="7183" width="7.7109375" style="1" customWidth="1"/>
    <col min="7184" max="7184" width="1.28515625" style="1" customWidth="1"/>
    <col min="7185" max="7188" width="6.140625" style="1" customWidth="1"/>
    <col min="7189" max="7189" width="7.85546875" style="1" customWidth="1"/>
    <col min="7190" max="7190" width="34" style="1" customWidth="1"/>
    <col min="7191" max="7192" width="25.42578125" style="1" customWidth="1"/>
    <col min="7193" max="7424" width="11.42578125" style="1"/>
    <col min="7425" max="7425" width="17.7109375" style="1" customWidth="1"/>
    <col min="7426" max="7426" width="18.85546875" style="1" customWidth="1"/>
    <col min="7427" max="7427" width="5.5703125" style="1" customWidth="1"/>
    <col min="7428" max="7428" width="25.85546875" style="1" customWidth="1"/>
    <col min="7429" max="7429" width="15.5703125" style="1" customWidth="1"/>
    <col min="7430" max="7430" width="17.28515625" style="1" customWidth="1"/>
    <col min="7431" max="7431" width="28.7109375" style="1" customWidth="1"/>
    <col min="7432" max="7432" width="16" style="1" customWidth="1"/>
    <col min="7433" max="7433" width="10.7109375" style="1" customWidth="1"/>
    <col min="7434" max="7434" width="18.85546875" style="1" customWidth="1"/>
    <col min="7435" max="7438" width="5.7109375" style="1" customWidth="1"/>
    <col min="7439" max="7439" width="7.7109375" style="1" customWidth="1"/>
    <col min="7440" max="7440" width="1.28515625" style="1" customWidth="1"/>
    <col min="7441" max="7444" width="6.140625" style="1" customWidth="1"/>
    <col min="7445" max="7445" width="7.85546875" style="1" customWidth="1"/>
    <col min="7446" max="7446" width="34" style="1" customWidth="1"/>
    <col min="7447" max="7448" width="25.42578125" style="1" customWidth="1"/>
    <col min="7449" max="7680" width="11.42578125" style="1"/>
    <col min="7681" max="7681" width="17.7109375" style="1" customWidth="1"/>
    <col min="7682" max="7682" width="18.85546875" style="1" customWidth="1"/>
    <col min="7683" max="7683" width="5.5703125" style="1" customWidth="1"/>
    <col min="7684" max="7684" width="25.85546875" style="1" customWidth="1"/>
    <col min="7685" max="7685" width="15.5703125" style="1" customWidth="1"/>
    <col min="7686" max="7686" width="17.28515625" style="1" customWidth="1"/>
    <col min="7687" max="7687" width="28.7109375" style="1" customWidth="1"/>
    <col min="7688" max="7688" width="16" style="1" customWidth="1"/>
    <col min="7689" max="7689" width="10.7109375" style="1" customWidth="1"/>
    <col min="7690" max="7690" width="18.85546875" style="1" customWidth="1"/>
    <col min="7691" max="7694" width="5.7109375" style="1" customWidth="1"/>
    <col min="7695" max="7695" width="7.7109375" style="1" customWidth="1"/>
    <col min="7696" max="7696" width="1.28515625" style="1" customWidth="1"/>
    <col min="7697" max="7700" width="6.140625" style="1" customWidth="1"/>
    <col min="7701" max="7701" width="7.85546875" style="1" customWidth="1"/>
    <col min="7702" max="7702" width="34" style="1" customWidth="1"/>
    <col min="7703" max="7704" width="25.42578125" style="1" customWidth="1"/>
    <col min="7705" max="7936" width="11.42578125" style="1"/>
    <col min="7937" max="7937" width="17.7109375" style="1" customWidth="1"/>
    <col min="7938" max="7938" width="18.85546875" style="1" customWidth="1"/>
    <col min="7939" max="7939" width="5.5703125" style="1" customWidth="1"/>
    <col min="7940" max="7940" width="25.85546875" style="1" customWidth="1"/>
    <col min="7941" max="7941" width="15.5703125" style="1" customWidth="1"/>
    <col min="7942" max="7942" width="17.28515625" style="1" customWidth="1"/>
    <col min="7943" max="7943" width="28.7109375" style="1" customWidth="1"/>
    <col min="7944" max="7944" width="16" style="1" customWidth="1"/>
    <col min="7945" max="7945" width="10.7109375" style="1" customWidth="1"/>
    <col min="7946" max="7946" width="18.85546875" style="1" customWidth="1"/>
    <col min="7947" max="7950" width="5.7109375" style="1" customWidth="1"/>
    <col min="7951" max="7951" width="7.7109375" style="1" customWidth="1"/>
    <col min="7952" max="7952" width="1.28515625" style="1" customWidth="1"/>
    <col min="7953" max="7956" width="6.140625" style="1" customWidth="1"/>
    <col min="7957" max="7957" width="7.85546875" style="1" customWidth="1"/>
    <col min="7958" max="7958" width="34" style="1" customWidth="1"/>
    <col min="7959" max="7960" width="25.42578125" style="1" customWidth="1"/>
    <col min="7961" max="8192" width="11.42578125" style="1"/>
    <col min="8193" max="8193" width="17.7109375" style="1" customWidth="1"/>
    <col min="8194" max="8194" width="18.85546875" style="1" customWidth="1"/>
    <col min="8195" max="8195" width="5.5703125" style="1" customWidth="1"/>
    <col min="8196" max="8196" width="25.85546875" style="1" customWidth="1"/>
    <col min="8197" max="8197" width="15.5703125" style="1" customWidth="1"/>
    <col min="8198" max="8198" width="17.28515625" style="1" customWidth="1"/>
    <col min="8199" max="8199" width="28.7109375" style="1" customWidth="1"/>
    <col min="8200" max="8200" width="16" style="1" customWidth="1"/>
    <col min="8201" max="8201" width="10.7109375" style="1" customWidth="1"/>
    <col min="8202" max="8202" width="18.85546875" style="1" customWidth="1"/>
    <col min="8203" max="8206" width="5.7109375" style="1" customWidth="1"/>
    <col min="8207" max="8207" width="7.7109375" style="1" customWidth="1"/>
    <col min="8208" max="8208" width="1.28515625" style="1" customWidth="1"/>
    <col min="8209" max="8212" width="6.140625" style="1" customWidth="1"/>
    <col min="8213" max="8213" width="7.85546875" style="1" customWidth="1"/>
    <col min="8214" max="8214" width="34" style="1" customWidth="1"/>
    <col min="8215" max="8216" width="25.42578125" style="1" customWidth="1"/>
    <col min="8217" max="8448" width="11.42578125" style="1"/>
    <col min="8449" max="8449" width="17.7109375" style="1" customWidth="1"/>
    <col min="8450" max="8450" width="18.85546875" style="1" customWidth="1"/>
    <col min="8451" max="8451" width="5.5703125" style="1" customWidth="1"/>
    <col min="8452" max="8452" width="25.85546875" style="1" customWidth="1"/>
    <col min="8453" max="8453" width="15.5703125" style="1" customWidth="1"/>
    <col min="8454" max="8454" width="17.28515625" style="1" customWidth="1"/>
    <col min="8455" max="8455" width="28.7109375" style="1" customWidth="1"/>
    <col min="8456" max="8456" width="16" style="1" customWidth="1"/>
    <col min="8457" max="8457" width="10.7109375" style="1" customWidth="1"/>
    <col min="8458" max="8458" width="18.85546875" style="1" customWidth="1"/>
    <col min="8459" max="8462" width="5.7109375" style="1" customWidth="1"/>
    <col min="8463" max="8463" width="7.7109375" style="1" customWidth="1"/>
    <col min="8464" max="8464" width="1.28515625" style="1" customWidth="1"/>
    <col min="8465" max="8468" width="6.140625" style="1" customWidth="1"/>
    <col min="8469" max="8469" width="7.85546875" style="1" customWidth="1"/>
    <col min="8470" max="8470" width="34" style="1" customWidth="1"/>
    <col min="8471" max="8472" width="25.42578125" style="1" customWidth="1"/>
    <col min="8473" max="8704" width="11.42578125" style="1"/>
    <col min="8705" max="8705" width="17.7109375" style="1" customWidth="1"/>
    <col min="8706" max="8706" width="18.85546875" style="1" customWidth="1"/>
    <col min="8707" max="8707" width="5.5703125" style="1" customWidth="1"/>
    <col min="8708" max="8708" width="25.85546875" style="1" customWidth="1"/>
    <col min="8709" max="8709" width="15.5703125" style="1" customWidth="1"/>
    <col min="8710" max="8710" width="17.28515625" style="1" customWidth="1"/>
    <col min="8711" max="8711" width="28.7109375" style="1" customWidth="1"/>
    <col min="8712" max="8712" width="16" style="1" customWidth="1"/>
    <col min="8713" max="8713" width="10.7109375" style="1" customWidth="1"/>
    <col min="8714" max="8714" width="18.85546875" style="1" customWidth="1"/>
    <col min="8715" max="8718" width="5.7109375" style="1" customWidth="1"/>
    <col min="8719" max="8719" width="7.7109375" style="1" customWidth="1"/>
    <col min="8720" max="8720" width="1.28515625" style="1" customWidth="1"/>
    <col min="8721" max="8724" width="6.140625" style="1" customWidth="1"/>
    <col min="8725" max="8725" width="7.85546875" style="1" customWidth="1"/>
    <col min="8726" max="8726" width="34" style="1" customWidth="1"/>
    <col min="8727" max="8728" width="25.42578125" style="1" customWidth="1"/>
    <col min="8729" max="8960" width="11.42578125" style="1"/>
    <col min="8961" max="8961" width="17.7109375" style="1" customWidth="1"/>
    <col min="8962" max="8962" width="18.85546875" style="1" customWidth="1"/>
    <col min="8963" max="8963" width="5.5703125" style="1" customWidth="1"/>
    <col min="8964" max="8964" width="25.85546875" style="1" customWidth="1"/>
    <col min="8965" max="8965" width="15.5703125" style="1" customWidth="1"/>
    <col min="8966" max="8966" width="17.28515625" style="1" customWidth="1"/>
    <col min="8967" max="8967" width="28.7109375" style="1" customWidth="1"/>
    <col min="8968" max="8968" width="16" style="1" customWidth="1"/>
    <col min="8969" max="8969" width="10.7109375" style="1" customWidth="1"/>
    <col min="8970" max="8970" width="18.85546875" style="1" customWidth="1"/>
    <col min="8971" max="8974" width="5.7109375" style="1" customWidth="1"/>
    <col min="8975" max="8975" width="7.7109375" style="1" customWidth="1"/>
    <col min="8976" max="8976" width="1.28515625" style="1" customWidth="1"/>
    <col min="8977" max="8980" width="6.140625" style="1" customWidth="1"/>
    <col min="8981" max="8981" width="7.85546875" style="1" customWidth="1"/>
    <col min="8982" max="8982" width="34" style="1" customWidth="1"/>
    <col min="8983" max="8984" width="25.42578125" style="1" customWidth="1"/>
    <col min="8985" max="9216" width="11.42578125" style="1"/>
    <col min="9217" max="9217" width="17.7109375" style="1" customWidth="1"/>
    <col min="9218" max="9218" width="18.85546875" style="1" customWidth="1"/>
    <col min="9219" max="9219" width="5.5703125" style="1" customWidth="1"/>
    <col min="9220" max="9220" width="25.85546875" style="1" customWidth="1"/>
    <col min="9221" max="9221" width="15.5703125" style="1" customWidth="1"/>
    <col min="9222" max="9222" width="17.28515625" style="1" customWidth="1"/>
    <col min="9223" max="9223" width="28.7109375" style="1" customWidth="1"/>
    <col min="9224" max="9224" width="16" style="1" customWidth="1"/>
    <col min="9225" max="9225" width="10.7109375" style="1" customWidth="1"/>
    <col min="9226" max="9226" width="18.85546875" style="1" customWidth="1"/>
    <col min="9227" max="9230" width="5.7109375" style="1" customWidth="1"/>
    <col min="9231" max="9231" width="7.7109375" style="1" customWidth="1"/>
    <col min="9232" max="9232" width="1.28515625" style="1" customWidth="1"/>
    <col min="9233" max="9236" width="6.140625" style="1" customWidth="1"/>
    <col min="9237" max="9237" width="7.85546875" style="1" customWidth="1"/>
    <col min="9238" max="9238" width="34" style="1" customWidth="1"/>
    <col min="9239" max="9240" width="25.42578125" style="1" customWidth="1"/>
    <col min="9241" max="9472" width="11.42578125" style="1"/>
    <col min="9473" max="9473" width="17.7109375" style="1" customWidth="1"/>
    <col min="9474" max="9474" width="18.85546875" style="1" customWidth="1"/>
    <col min="9475" max="9475" width="5.5703125" style="1" customWidth="1"/>
    <col min="9476" max="9476" width="25.85546875" style="1" customWidth="1"/>
    <col min="9477" max="9477" width="15.5703125" style="1" customWidth="1"/>
    <col min="9478" max="9478" width="17.28515625" style="1" customWidth="1"/>
    <col min="9479" max="9479" width="28.7109375" style="1" customWidth="1"/>
    <col min="9480" max="9480" width="16" style="1" customWidth="1"/>
    <col min="9481" max="9481" width="10.7109375" style="1" customWidth="1"/>
    <col min="9482" max="9482" width="18.85546875" style="1" customWidth="1"/>
    <col min="9483" max="9486" width="5.7109375" style="1" customWidth="1"/>
    <col min="9487" max="9487" width="7.7109375" style="1" customWidth="1"/>
    <col min="9488" max="9488" width="1.28515625" style="1" customWidth="1"/>
    <col min="9489" max="9492" width="6.140625" style="1" customWidth="1"/>
    <col min="9493" max="9493" width="7.85546875" style="1" customWidth="1"/>
    <col min="9494" max="9494" width="34" style="1" customWidth="1"/>
    <col min="9495" max="9496" width="25.42578125" style="1" customWidth="1"/>
    <col min="9497" max="9728" width="11.42578125" style="1"/>
    <col min="9729" max="9729" width="17.7109375" style="1" customWidth="1"/>
    <col min="9730" max="9730" width="18.85546875" style="1" customWidth="1"/>
    <col min="9731" max="9731" width="5.5703125" style="1" customWidth="1"/>
    <col min="9732" max="9732" width="25.85546875" style="1" customWidth="1"/>
    <col min="9733" max="9733" width="15.5703125" style="1" customWidth="1"/>
    <col min="9734" max="9734" width="17.28515625" style="1" customWidth="1"/>
    <col min="9735" max="9735" width="28.7109375" style="1" customWidth="1"/>
    <col min="9736" max="9736" width="16" style="1" customWidth="1"/>
    <col min="9737" max="9737" width="10.7109375" style="1" customWidth="1"/>
    <col min="9738" max="9738" width="18.85546875" style="1" customWidth="1"/>
    <col min="9739" max="9742" width="5.7109375" style="1" customWidth="1"/>
    <col min="9743" max="9743" width="7.7109375" style="1" customWidth="1"/>
    <col min="9744" max="9744" width="1.28515625" style="1" customWidth="1"/>
    <col min="9745" max="9748" width="6.140625" style="1" customWidth="1"/>
    <col min="9749" max="9749" width="7.85546875" style="1" customWidth="1"/>
    <col min="9750" max="9750" width="34" style="1" customWidth="1"/>
    <col min="9751" max="9752" width="25.42578125" style="1" customWidth="1"/>
    <col min="9753" max="9984" width="11.42578125" style="1"/>
    <col min="9985" max="9985" width="17.7109375" style="1" customWidth="1"/>
    <col min="9986" max="9986" width="18.85546875" style="1" customWidth="1"/>
    <col min="9987" max="9987" width="5.5703125" style="1" customWidth="1"/>
    <col min="9988" max="9988" width="25.85546875" style="1" customWidth="1"/>
    <col min="9989" max="9989" width="15.5703125" style="1" customWidth="1"/>
    <col min="9990" max="9990" width="17.28515625" style="1" customWidth="1"/>
    <col min="9991" max="9991" width="28.7109375" style="1" customWidth="1"/>
    <col min="9992" max="9992" width="16" style="1" customWidth="1"/>
    <col min="9993" max="9993" width="10.7109375" style="1" customWidth="1"/>
    <col min="9994" max="9994" width="18.85546875" style="1" customWidth="1"/>
    <col min="9995" max="9998" width="5.7109375" style="1" customWidth="1"/>
    <col min="9999" max="9999" width="7.7109375" style="1" customWidth="1"/>
    <col min="10000" max="10000" width="1.28515625" style="1" customWidth="1"/>
    <col min="10001" max="10004" width="6.140625" style="1" customWidth="1"/>
    <col min="10005" max="10005" width="7.85546875" style="1" customWidth="1"/>
    <col min="10006" max="10006" width="34" style="1" customWidth="1"/>
    <col min="10007" max="10008" width="25.42578125" style="1" customWidth="1"/>
    <col min="10009" max="10240" width="11.42578125" style="1"/>
    <col min="10241" max="10241" width="17.7109375" style="1" customWidth="1"/>
    <col min="10242" max="10242" width="18.85546875" style="1" customWidth="1"/>
    <col min="10243" max="10243" width="5.5703125" style="1" customWidth="1"/>
    <col min="10244" max="10244" width="25.85546875" style="1" customWidth="1"/>
    <col min="10245" max="10245" width="15.5703125" style="1" customWidth="1"/>
    <col min="10246" max="10246" width="17.28515625" style="1" customWidth="1"/>
    <col min="10247" max="10247" width="28.7109375" style="1" customWidth="1"/>
    <col min="10248" max="10248" width="16" style="1" customWidth="1"/>
    <col min="10249" max="10249" width="10.7109375" style="1" customWidth="1"/>
    <col min="10250" max="10250" width="18.85546875" style="1" customWidth="1"/>
    <col min="10251" max="10254" width="5.7109375" style="1" customWidth="1"/>
    <col min="10255" max="10255" width="7.7109375" style="1" customWidth="1"/>
    <col min="10256" max="10256" width="1.28515625" style="1" customWidth="1"/>
    <col min="10257" max="10260" width="6.140625" style="1" customWidth="1"/>
    <col min="10261" max="10261" width="7.85546875" style="1" customWidth="1"/>
    <col min="10262" max="10262" width="34" style="1" customWidth="1"/>
    <col min="10263" max="10264" width="25.42578125" style="1" customWidth="1"/>
    <col min="10265" max="10496" width="11.42578125" style="1"/>
    <col min="10497" max="10497" width="17.7109375" style="1" customWidth="1"/>
    <col min="10498" max="10498" width="18.85546875" style="1" customWidth="1"/>
    <col min="10499" max="10499" width="5.5703125" style="1" customWidth="1"/>
    <col min="10500" max="10500" width="25.85546875" style="1" customWidth="1"/>
    <col min="10501" max="10501" width="15.5703125" style="1" customWidth="1"/>
    <col min="10502" max="10502" width="17.28515625" style="1" customWidth="1"/>
    <col min="10503" max="10503" width="28.7109375" style="1" customWidth="1"/>
    <col min="10504" max="10504" width="16" style="1" customWidth="1"/>
    <col min="10505" max="10505" width="10.7109375" style="1" customWidth="1"/>
    <col min="10506" max="10506" width="18.85546875" style="1" customWidth="1"/>
    <col min="10507" max="10510" width="5.7109375" style="1" customWidth="1"/>
    <col min="10511" max="10511" width="7.7109375" style="1" customWidth="1"/>
    <col min="10512" max="10512" width="1.28515625" style="1" customWidth="1"/>
    <col min="10513" max="10516" width="6.140625" style="1" customWidth="1"/>
    <col min="10517" max="10517" width="7.85546875" style="1" customWidth="1"/>
    <col min="10518" max="10518" width="34" style="1" customWidth="1"/>
    <col min="10519" max="10520" width="25.42578125" style="1" customWidth="1"/>
    <col min="10521" max="10752" width="11.42578125" style="1"/>
    <col min="10753" max="10753" width="17.7109375" style="1" customWidth="1"/>
    <col min="10754" max="10754" width="18.85546875" style="1" customWidth="1"/>
    <col min="10755" max="10755" width="5.5703125" style="1" customWidth="1"/>
    <col min="10756" max="10756" width="25.85546875" style="1" customWidth="1"/>
    <col min="10757" max="10757" width="15.5703125" style="1" customWidth="1"/>
    <col min="10758" max="10758" width="17.28515625" style="1" customWidth="1"/>
    <col min="10759" max="10759" width="28.7109375" style="1" customWidth="1"/>
    <col min="10760" max="10760" width="16" style="1" customWidth="1"/>
    <col min="10761" max="10761" width="10.7109375" style="1" customWidth="1"/>
    <col min="10762" max="10762" width="18.85546875" style="1" customWidth="1"/>
    <col min="10763" max="10766" width="5.7109375" style="1" customWidth="1"/>
    <col min="10767" max="10767" width="7.7109375" style="1" customWidth="1"/>
    <col min="10768" max="10768" width="1.28515625" style="1" customWidth="1"/>
    <col min="10769" max="10772" width="6.140625" style="1" customWidth="1"/>
    <col min="10773" max="10773" width="7.85546875" style="1" customWidth="1"/>
    <col min="10774" max="10774" width="34" style="1" customWidth="1"/>
    <col min="10775" max="10776" width="25.42578125" style="1" customWidth="1"/>
    <col min="10777" max="11008" width="11.42578125" style="1"/>
    <col min="11009" max="11009" width="17.7109375" style="1" customWidth="1"/>
    <col min="11010" max="11010" width="18.85546875" style="1" customWidth="1"/>
    <col min="11011" max="11011" width="5.5703125" style="1" customWidth="1"/>
    <col min="11012" max="11012" width="25.85546875" style="1" customWidth="1"/>
    <col min="11013" max="11013" width="15.5703125" style="1" customWidth="1"/>
    <col min="11014" max="11014" width="17.28515625" style="1" customWidth="1"/>
    <col min="11015" max="11015" width="28.7109375" style="1" customWidth="1"/>
    <col min="11016" max="11016" width="16" style="1" customWidth="1"/>
    <col min="11017" max="11017" width="10.7109375" style="1" customWidth="1"/>
    <col min="11018" max="11018" width="18.85546875" style="1" customWidth="1"/>
    <col min="11019" max="11022" width="5.7109375" style="1" customWidth="1"/>
    <col min="11023" max="11023" width="7.7109375" style="1" customWidth="1"/>
    <col min="11024" max="11024" width="1.28515625" style="1" customWidth="1"/>
    <col min="11025" max="11028" width="6.140625" style="1" customWidth="1"/>
    <col min="11029" max="11029" width="7.85546875" style="1" customWidth="1"/>
    <col min="11030" max="11030" width="34" style="1" customWidth="1"/>
    <col min="11031" max="11032" width="25.42578125" style="1" customWidth="1"/>
    <col min="11033" max="11264" width="11.42578125" style="1"/>
    <col min="11265" max="11265" width="17.7109375" style="1" customWidth="1"/>
    <col min="11266" max="11266" width="18.85546875" style="1" customWidth="1"/>
    <col min="11267" max="11267" width="5.5703125" style="1" customWidth="1"/>
    <col min="11268" max="11268" width="25.85546875" style="1" customWidth="1"/>
    <col min="11269" max="11269" width="15.5703125" style="1" customWidth="1"/>
    <col min="11270" max="11270" width="17.28515625" style="1" customWidth="1"/>
    <col min="11271" max="11271" width="28.7109375" style="1" customWidth="1"/>
    <col min="11272" max="11272" width="16" style="1" customWidth="1"/>
    <col min="11273" max="11273" width="10.7109375" style="1" customWidth="1"/>
    <col min="11274" max="11274" width="18.85546875" style="1" customWidth="1"/>
    <col min="11275" max="11278" width="5.7109375" style="1" customWidth="1"/>
    <col min="11279" max="11279" width="7.7109375" style="1" customWidth="1"/>
    <col min="11280" max="11280" width="1.28515625" style="1" customWidth="1"/>
    <col min="11281" max="11284" width="6.140625" style="1" customWidth="1"/>
    <col min="11285" max="11285" width="7.85546875" style="1" customWidth="1"/>
    <col min="11286" max="11286" width="34" style="1" customWidth="1"/>
    <col min="11287" max="11288" width="25.42578125" style="1" customWidth="1"/>
    <col min="11289" max="11520" width="11.42578125" style="1"/>
    <col min="11521" max="11521" width="17.7109375" style="1" customWidth="1"/>
    <col min="11522" max="11522" width="18.85546875" style="1" customWidth="1"/>
    <col min="11523" max="11523" width="5.5703125" style="1" customWidth="1"/>
    <col min="11524" max="11524" width="25.85546875" style="1" customWidth="1"/>
    <col min="11525" max="11525" width="15.5703125" style="1" customWidth="1"/>
    <col min="11526" max="11526" width="17.28515625" style="1" customWidth="1"/>
    <col min="11527" max="11527" width="28.7109375" style="1" customWidth="1"/>
    <col min="11528" max="11528" width="16" style="1" customWidth="1"/>
    <col min="11529" max="11529" width="10.7109375" style="1" customWidth="1"/>
    <col min="11530" max="11530" width="18.85546875" style="1" customWidth="1"/>
    <col min="11531" max="11534" width="5.7109375" style="1" customWidth="1"/>
    <col min="11535" max="11535" width="7.7109375" style="1" customWidth="1"/>
    <col min="11536" max="11536" width="1.28515625" style="1" customWidth="1"/>
    <col min="11537" max="11540" width="6.140625" style="1" customWidth="1"/>
    <col min="11541" max="11541" width="7.85546875" style="1" customWidth="1"/>
    <col min="11542" max="11542" width="34" style="1" customWidth="1"/>
    <col min="11543" max="11544" width="25.42578125" style="1" customWidth="1"/>
    <col min="11545" max="11776" width="11.42578125" style="1"/>
    <col min="11777" max="11777" width="17.7109375" style="1" customWidth="1"/>
    <col min="11778" max="11778" width="18.85546875" style="1" customWidth="1"/>
    <col min="11779" max="11779" width="5.5703125" style="1" customWidth="1"/>
    <col min="11780" max="11780" width="25.85546875" style="1" customWidth="1"/>
    <col min="11781" max="11781" width="15.5703125" style="1" customWidth="1"/>
    <col min="11782" max="11782" width="17.28515625" style="1" customWidth="1"/>
    <col min="11783" max="11783" width="28.7109375" style="1" customWidth="1"/>
    <col min="11784" max="11784" width="16" style="1" customWidth="1"/>
    <col min="11785" max="11785" width="10.7109375" style="1" customWidth="1"/>
    <col min="11786" max="11786" width="18.85546875" style="1" customWidth="1"/>
    <col min="11787" max="11790" width="5.7109375" style="1" customWidth="1"/>
    <col min="11791" max="11791" width="7.7109375" style="1" customWidth="1"/>
    <col min="11792" max="11792" width="1.28515625" style="1" customWidth="1"/>
    <col min="11793" max="11796" width="6.140625" style="1" customWidth="1"/>
    <col min="11797" max="11797" width="7.85546875" style="1" customWidth="1"/>
    <col min="11798" max="11798" width="34" style="1" customWidth="1"/>
    <col min="11799" max="11800" width="25.42578125" style="1" customWidth="1"/>
    <col min="11801" max="12032" width="11.42578125" style="1"/>
    <col min="12033" max="12033" width="17.7109375" style="1" customWidth="1"/>
    <col min="12034" max="12034" width="18.85546875" style="1" customWidth="1"/>
    <col min="12035" max="12035" width="5.5703125" style="1" customWidth="1"/>
    <col min="12036" max="12036" width="25.85546875" style="1" customWidth="1"/>
    <col min="12037" max="12037" width="15.5703125" style="1" customWidth="1"/>
    <col min="12038" max="12038" width="17.28515625" style="1" customWidth="1"/>
    <col min="12039" max="12039" width="28.7109375" style="1" customWidth="1"/>
    <col min="12040" max="12040" width="16" style="1" customWidth="1"/>
    <col min="12041" max="12041" width="10.7109375" style="1" customWidth="1"/>
    <col min="12042" max="12042" width="18.85546875" style="1" customWidth="1"/>
    <col min="12043" max="12046" width="5.7109375" style="1" customWidth="1"/>
    <col min="12047" max="12047" width="7.7109375" style="1" customWidth="1"/>
    <col min="12048" max="12048" width="1.28515625" style="1" customWidth="1"/>
    <col min="12049" max="12052" width="6.140625" style="1" customWidth="1"/>
    <col min="12053" max="12053" width="7.85546875" style="1" customWidth="1"/>
    <col min="12054" max="12054" width="34" style="1" customWidth="1"/>
    <col min="12055" max="12056" width="25.42578125" style="1" customWidth="1"/>
    <col min="12057" max="12288" width="11.42578125" style="1"/>
    <col min="12289" max="12289" width="17.7109375" style="1" customWidth="1"/>
    <col min="12290" max="12290" width="18.85546875" style="1" customWidth="1"/>
    <col min="12291" max="12291" width="5.5703125" style="1" customWidth="1"/>
    <col min="12292" max="12292" width="25.85546875" style="1" customWidth="1"/>
    <col min="12293" max="12293" width="15.5703125" style="1" customWidth="1"/>
    <col min="12294" max="12294" width="17.28515625" style="1" customWidth="1"/>
    <col min="12295" max="12295" width="28.7109375" style="1" customWidth="1"/>
    <col min="12296" max="12296" width="16" style="1" customWidth="1"/>
    <col min="12297" max="12297" width="10.7109375" style="1" customWidth="1"/>
    <col min="12298" max="12298" width="18.85546875" style="1" customWidth="1"/>
    <col min="12299" max="12302" width="5.7109375" style="1" customWidth="1"/>
    <col min="12303" max="12303" width="7.7109375" style="1" customWidth="1"/>
    <col min="12304" max="12304" width="1.28515625" style="1" customWidth="1"/>
    <col min="12305" max="12308" width="6.140625" style="1" customWidth="1"/>
    <col min="12309" max="12309" width="7.85546875" style="1" customWidth="1"/>
    <col min="12310" max="12310" width="34" style="1" customWidth="1"/>
    <col min="12311" max="12312" width="25.42578125" style="1" customWidth="1"/>
    <col min="12313" max="12544" width="11.42578125" style="1"/>
    <col min="12545" max="12545" width="17.7109375" style="1" customWidth="1"/>
    <col min="12546" max="12546" width="18.85546875" style="1" customWidth="1"/>
    <col min="12547" max="12547" width="5.5703125" style="1" customWidth="1"/>
    <col min="12548" max="12548" width="25.85546875" style="1" customWidth="1"/>
    <col min="12549" max="12549" width="15.5703125" style="1" customWidth="1"/>
    <col min="12550" max="12550" width="17.28515625" style="1" customWidth="1"/>
    <col min="12551" max="12551" width="28.7109375" style="1" customWidth="1"/>
    <col min="12552" max="12552" width="16" style="1" customWidth="1"/>
    <col min="12553" max="12553" width="10.7109375" style="1" customWidth="1"/>
    <col min="12554" max="12554" width="18.85546875" style="1" customWidth="1"/>
    <col min="12555" max="12558" width="5.7109375" style="1" customWidth="1"/>
    <col min="12559" max="12559" width="7.7109375" style="1" customWidth="1"/>
    <col min="12560" max="12560" width="1.28515625" style="1" customWidth="1"/>
    <col min="12561" max="12564" width="6.140625" style="1" customWidth="1"/>
    <col min="12565" max="12565" width="7.85546875" style="1" customWidth="1"/>
    <col min="12566" max="12566" width="34" style="1" customWidth="1"/>
    <col min="12567" max="12568" width="25.42578125" style="1" customWidth="1"/>
    <col min="12569" max="12800" width="11.42578125" style="1"/>
    <col min="12801" max="12801" width="17.7109375" style="1" customWidth="1"/>
    <col min="12802" max="12802" width="18.85546875" style="1" customWidth="1"/>
    <col min="12803" max="12803" width="5.5703125" style="1" customWidth="1"/>
    <col min="12804" max="12804" width="25.85546875" style="1" customWidth="1"/>
    <col min="12805" max="12805" width="15.5703125" style="1" customWidth="1"/>
    <col min="12806" max="12806" width="17.28515625" style="1" customWidth="1"/>
    <col min="12807" max="12807" width="28.7109375" style="1" customWidth="1"/>
    <col min="12808" max="12808" width="16" style="1" customWidth="1"/>
    <col min="12809" max="12809" width="10.7109375" style="1" customWidth="1"/>
    <col min="12810" max="12810" width="18.85546875" style="1" customWidth="1"/>
    <col min="12811" max="12814" width="5.7109375" style="1" customWidth="1"/>
    <col min="12815" max="12815" width="7.7109375" style="1" customWidth="1"/>
    <col min="12816" max="12816" width="1.28515625" style="1" customWidth="1"/>
    <col min="12817" max="12820" width="6.140625" style="1" customWidth="1"/>
    <col min="12821" max="12821" width="7.85546875" style="1" customWidth="1"/>
    <col min="12822" max="12822" width="34" style="1" customWidth="1"/>
    <col min="12823" max="12824" width="25.42578125" style="1" customWidth="1"/>
    <col min="12825" max="13056" width="11.42578125" style="1"/>
    <col min="13057" max="13057" width="17.7109375" style="1" customWidth="1"/>
    <col min="13058" max="13058" width="18.85546875" style="1" customWidth="1"/>
    <col min="13059" max="13059" width="5.5703125" style="1" customWidth="1"/>
    <col min="13060" max="13060" width="25.85546875" style="1" customWidth="1"/>
    <col min="13061" max="13061" width="15.5703125" style="1" customWidth="1"/>
    <col min="13062" max="13062" width="17.28515625" style="1" customWidth="1"/>
    <col min="13063" max="13063" width="28.7109375" style="1" customWidth="1"/>
    <col min="13064" max="13064" width="16" style="1" customWidth="1"/>
    <col min="13065" max="13065" width="10.7109375" style="1" customWidth="1"/>
    <col min="13066" max="13066" width="18.85546875" style="1" customWidth="1"/>
    <col min="13067" max="13070" width="5.7109375" style="1" customWidth="1"/>
    <col min="13071" max="13071" width="7.7109375" style="1" customWidth="1"/>
    <col min="13072" max="13072" width="1.28515625" style="1" customWidth="1"/>
    <col min="13073" max="13076" width="6.140625" style="1" customWidth="1"/>
    <col min="13077" max="13077" width="7.85546875" style="1" customWidth="1"/>
    <col min="13078" max="13078" width="34" style="1" customWidth="1"/>
    <col min="13079" max="13080" width="25.42578125" style="1" customWidth="1"/>
    <col min="13081" max="13312" width="11.42578125" style="1"/>
    <col min="13313" max="13313" width="17.7109375" style="1" customWidth="1"/>
    <col min="13314" max="13314" width="18.85546875" style="1" customWidth="1"/>
    <col min="13315" max="13315" width="5.5703125" style="1" customWidth="1"/>
    <col min="13316" max="13316" width="25.85546875" style="1" customWidth="1"/>
    <col min="13317" max="13317" width="15.5703125" style="1" customWidth="1"/>
    <col min="13318" max="13318" width="17.28515625" style="1" customWidth="1"/>
    <col min="13319" max="13319" width="28.7109375" style="1" customWidth="1"/>
    <col min="13320" max="13320" width="16" style="1" customWidth="1"/>
    <col min="13321" max="13321" width="10.7109375" style="1" customWidth="1"/>
    <col min="13322" max="13322" width="18.85546875" style="1" customWidth="1"/>
    <col min="13323" max="13326" width="5.7109375" style="1" customWidth="1"/>
    <col min="13327" max="13327" width="7.7109375" style="1" customWidth="1"/>
    <col min="13328" max="13328" width="1.28515625" style="1" customWidth="1"/>
    <col min="13329" max="13332" width="6.140625" style="1" customWidth="1"/>
    <col min="13333" max="13333" width="7.85546875" style="1" customWidth="1"/>
    <col min="13334" max="13334" width="34" style="1" customWidth="1"/>
    <col min="13335" max="13336" width="25.42578125" style="1" customWidth="1"/>
    <col min="13337" max="13568" width="11.42578125" style="1"/>
    <col min="13569" max="13569" width="17.7109375" style="1" customWidth="1"/>
    <col min="13570" max="13570" width="18.85546875" style="1" customWidth="1"/>
    <col min="13571" max="13571" width="5.5703125" style="1" customWidth="1"/>
    <col min="13572" max="13572" width="25.85546875" style="1" customWidth="1"/>
    <col min="13573" max="13573" width="15.5703125" style="1" customWidth="1"/>
    <col min="13574" max="13574" width="17.28515625" style="1" customWidth="1"/>
    <col min="13575" max="13575" width="28.7109375" style="1" customWidth="1"/>
    <col min="13576" max="13576" width="16" style="1" customWidth="1"/>
    <col min="13577" max="13577" width="10.7109375" style="1" customWidth="1"/>
    <col min="13578" max="13578" width="18.85546875" style="1" customWidth="1"/>
    <col min="13579" max="13582" width="5.7109375" style="1" customWidth="1"/>
    <col min="13583" max="13583" width="7.7109375" style="1" customWidth="1"/>
    <col min="13584" max="13584" width="1.28515625" style="1" customWidth="1"/>
    <col min="13585" max="13588" width="6.140625" style="1" customWidth="1"/>
    <col min="13589" max="13589" width="7.85546875" style="1" customWidth="1"/>
    <col min="13590" max="13590" width="34" style="1" customWidth="1"/>
    <col min="13591" max="13592" width="25.42578125" style="1" customWidth="1"/>
    <col min="13593" max="13824" width="11.42578125" style="1"/>
    <col min="13825" max="13825" width="17.7109375" style="1" customWidth="1"/>
    <col min="13826" max="13826" width="18.85546875" style="1" customWidth="1"/>
    <col min="13827" max="13827" width="5.5703125" style="1" customWidth="1"/>
    <col min="13828" max="13828" width="25.85546875" style="1" customWidth="1"/>
    <col min="13829" max="13829" width="15.5703125" style="1" customWidth="1"/>
    <col min="13830" max="13830" width="17.28515625" style="1" customWidth="1"/>
    <col min="13831" max="13831" width="28.7109375" style="1" customWidth="1"/>
    <col min="13832" max="13832" width="16" style="1" customWidth="1"/>
    <col min="13833" max="13833" width="10.7109375" style="1" customWidth="1"/>
    <col min="13834" max="13834" width="18.85546875" style="1" customWidth="1"/>
    <col min="13835" max="13838" width="5.7109375" style="1" customWidth="1"/>
    <col min="13839" max="13839" width="7.7109375" style="1" customWidth="1"/>
    <col min="13840" max="13840" width="1.28515625" style="1" customWidth="1"/>
    <col min="13841" max="13844" width="6.140625" style="1" customWidth="1"/>
    <col min="13845" max="13845" width="7.85546875" style="1" customWidth="1"/>
    <col min="13846" max="13846" width="34" style="1" customWidth="1"/>
    <col min="13847" max="13848" width="25.42578125" style="1" customWidth="1"/>
    <col min="13849" max="14080" width="11.42578125" style="1"/>
    <col min="14081" max="14081" width="17.7109375" style="1" customWidth="1"/>
    <col min="14082" max="14082" width="18.85546875" style="1" customWidth="1"/>
    <col min="14083" max="14083" width="5.5703125" style="1" customWidth="1"/>
    <col min="14084" max="14084" width="25.85546875" style="1" customWidth="1"/>
    <col min="14085" max="14085" width="15.5703125" style="1" customWidth="1"/>
    <col min="14086" max="14086" width="17.28515625" style="1" customWidth="1"/>
    <col min="14087" max="14087" width="28.7109375" style="1" customWidth="1"/>
    <col min="14088" max="14088" width="16" style="1" customWidth="1"/>
    <col min="14089" max="14089" width="10.7109375" style="1" customWidth="1"/>
    <col min="14090" max="14090" width="18.85546875" style="1" customWidth="1"/>
    <col min="14091" max="14094" width="5.7109375" style="1" customWidth="1"/>
    <col min="14095" max="14095" width="7.7109375" style="1" customWidth="1"/>
    <col min="14096" max="14096" width="1.28515625" style="1" customWidth="1"/>
    <col min="14097" max="14100" width="6.140625" style="1" customWidth="1"/>
    <col min="14101" max="14101" width="7.85546875" style="1" customWidth="1"/>
    <col min="14102" max="14102" width="34" style="1" customWidth="1"/>
    <col min="14103" max="14104" width="25.42578125" style="1" customWidth="1"/>
    <col min="14105" max="14336" width="11.42578125" style="1"/>
    <col min="14337" max="14337" width="17.7109375" style="1" customWidth="1"/>
    <col min="14338" max="14338" width="18.85546875" style="1" customWidth="1"/>
    <col min="14339" max="14339" width="5.5703125" style="1" customWidth="1"/>
    <col min="14340" max="14340" width="25.85546875" style="1" customWidth="1"/>
    <col min="14341" max="14341" width="15.5703125" style="1" customWidth="1"/>
    <col min="14342" max="14342" width="17.28515625" style="1" customWidth="1"/>
    <col min="14343" max="14343" width="28.7109375" style="1" customWidth="1"/>
    <col min="14344" max="14344" width="16" style="1" customWidth="1"/>
    <col min="14345" max="14345" width="10.7109375" style="1" customWidth="1"/>
    <col min="14346" max="14346" width="18.85546875" style="1" customWidth="1"/>
    <col min="14347" max="14350" width="5.7109375" style="1" customWidth="1"/>
    <col min="14351" max="14351" width="7.7109375" style="1" customWidth="1"/>
    <col min="14352" max="14352" width="1.28515625" style="1" customWidth="1"/>
    <col min="14353" max="14356" width="6.140625" style="1" customWidth="1"/>
    <col min="14357" max="14357" width="7.85546875" style="1" customWidth="1"/>
    <col min="14358" max="14358" width="34" style="1" customWidth="1"/>
    <col min="14359" max="14360" width="25.42578125" style="1" customWidth="1"/>
    <col min="14361" max="14592" width="11.42578125" style="1"/>
    <col min="14593" max="14593" width="17.7109375" style="1" customWidth="1"/>
    <col min="14594" max="14594" width="18.85546875" style="1" customWidth="1"/>
    <col min="14595" max="14595" width="5.5703125" style="1" customWidth="1"/>
    <col min="14596" max="14596" width="25.85546875" style="1" customWidth="1"/>
    <col min="14597" max="14597" width="15.5703125" style="1" customWidth="1"/>
    <col min="14598" max="14598" width="17.28515625" style="1" customWidth="1"/>
    <col min="14599" max="14599" width="28.7109375" style="1" customWidth="1"/>
    <col min="14600" max="14600" width="16" style="1" customWidth="1"/>
    <col min="14601" max="14601" width="10.7109375" style="1" customWidth="1"/>
    <col min="14602" max="14602" width="18.85546875" style="1" customWidth="1"/>
    <col min="14603" max="14606" width="5.7109375" style="1" customWidth="1"/>
    <col min="14607" max="14607" width="7.7109375" style="1" customWidth="1"/>
    <col min="14608" max="14608" width="1.28515625" style="1" customWidth="1"/>
    <col min="14609" max="14612" width="6.140625" style="1" customWidth="1"/>
    <col min="14613" max="14613" width="7.85546875" style="1" customWidth="1"/>
    <col min="14614" max="14614" width="34" style="1" customWidth="1"/>
    <col min="14615" max="14616" width="25.42578125" style="1" customWidth="1"/>
    <col min="14617" max="14848" width="11.42578125" style="1"/>
    <col min="14849" max="14849" width="17.7109375" style="1" customWidth="1"/>
    <col min="14850" max="14850" width="18.85546875" style="1" customWidth="1"/>
    <col min="14851" max="14851" width="5.5703125" style="1" customWidth="1"/>
    <col min="14852" max="14852" width="25.85546875" style="1" customWidth="1"/>
    <col min="14853" max="14853" width="15.5703125" style="1" customWidth="1"/>
    <col min="14854" max="14854" width="17.28515625" style="1" customWidth="1"/>
    <col min="14855" max="14855" width="28.7109375" style="1" customWidth="1"/>
    <col min="14856" max="14856" width="16" style="1" customWidth="1"/>
    <col min="14857" max="14857" width="10.7109375" style="1" customWidth="1"/>
    <col min="14858" max="14858" width="18.85546875" style="1" customWidth="1"/>
    <col min="14859" max="14862" width="5.7109375" style="1" customWidth="1"/>
    <col min="14863" max="14863" width="7.7109375" style="1" customWidth="1"/>
    <col min="14864" max="14864" width="1.28515625" style="1" customWidth="1"/>
    <col min="14865" max="14868" width="6.140625" style="1" customWidth="1"/>
    <col min="14869" max="14869" width="7.85546875" style="1" customWidth="1"/>
    <col min="14870" max="14870" width="34" style="1" customWidth="1"/>
    <col min="14871" max="14872" width="25.42578125" style="1" customWidth="1"/>
    <col min="14873" max="15104" width="11.42578125" style="1"/>
    <col min="15105" max="15105" width="17.7109375" style="1" customWidth="1"/>
    <col min="15106" max="15106" width="18.85546875" style="1" customWidth="1"/>
    <col min="15107" max="15107" width="5.5703125" style="1" customWidth="1"/>
    <col min="15108" max="15108" width="25.85546875" style="1" customWidth="1"/>
    <col min="15109" max="15109" width="15.5703125" style="1" customWidth="1"/>
    <col min="15110" max="15110" width="17.28515625" style="1" customWidth="1"/>
    <col min="15111" max="15111" width="28.7109375" style="1" customWidth="1"/>
    <col min="15112" max="15112" width="16" style="1" customWidth="1"/>
    <col min="15113" max="15113" width="10.7109375" style="1" customWidth="1"/>
    <col min="15114" max="15114" width="18.85546875" style="1" customWidth="1"/>
    <col min="15115" max="15118" width="5.7109375" style="1" customWidth="1"/>
    <col min="15119" max="15119" width="7.7109375" style="1" customWidth="1"/>
    <col min="15120" max="15120" width="1.28515625" style="1" customWidth="1"/>
    <col min="15121" max="15124" width="6.140625" style="1" customWidth="1"/>
    <col min="15125" max="15125" width="7.85546875" style="1" customWidth="1"/>
    <col min="15126" max="15126" width="34" style="1" customWidth="1"/>
    <col min="15127" max="15128" width="25.42578125" style="1" customWidth="1"/>
    <col min="15129" max="15360" width="11.42578125" style="1"/>
    <col min="15361" max="15361" width="17.7109375" style="1" customWidth="1"/>
    <col min="15362" max="15362" width="18.85546875" style="1" customWidth="1"/>
    <col min="15363" max="15363" width="5.5703125" style="1" customWidth="1"/>
    <col min="15364" max="15364" width="25.85546875" style="1" customWidth="1"/>
    <col min="15365" max="15365" width="15.5703125" style="1" customWidth="1"/>
    <col min="15366" max="15366" width="17.28515625" style="1" customWidth="1"/>
    <col min="15367" max="15367" width="28.7109375" style="1" customWidth="1"/>
    <col min="15368" max="15368" width="16" style="1" customWidth="1"/>
    <col min="15369" max="15369" width="10.7109375" style="1" customWidth="1"/>
    <col min="15370" max="15370" width="18.85546875" style="1" customWidth="1"/>
    <col min="15371" max="15374" width="5.7109375" style="1" customWidth="1"/>
    <col min="15375" max="15375" width="7.7109375" style="1" customWidth="1"/>
    <col min="15376" max="15376" width="1.28515625" style="1" customWidth="1"/>
    <col min="15377" max="15380" width="6.140625" style="1" customWidth="1"/>
    <col min="15381" max="15381" width="7.85546875" style="1" customWidth="1"/>
    <col min="15382" max="15382" width="34" style="1" customWidth="1"/>
    <col min="15383" max="15384" width="25.42578125" style="1" customWidth="1"/>
    <col min="15385" max="15616" width="11.42578125" style="1"/>
    <col min="15617" max="15617" width="17.7109375" style="1" customWidth="1"/>
    <col min="15618" max="15618" width="18.85546875" style="1" customWidth="1"/>
    <col min="15619" max="15619" width="5.5703125" style="1" customWidth="1"/>
    <col min="15620" max="15620" width="25.85546875" style="1" customWidth="1"/>
    <col min="15621" max="15621" width="15.5703125" style="1" customWidth="1"/>
    <col min="15622" max="15622" width="17.28515625" style="1" customWidth="1"/>
    <col min="15623" max="15623" width="28.7109375" style="1" customWidth="1"/>
    <col min="15624" max="15624" width="16" style="1" customWidth="1"/>
    <col min="15625" max="15625" width="10.7109375" style="1" customWidth="1"/>
    <col min="15626" max="15626" width="18.85546875" style="1" customWidth="1"/>
    <col min="15627" max="15630" width="5.7109375" style="1" customWidth="1"/>
    <col min="15631" max="15631" width="7.7109375" style="1" customWidth="1"/>
    <col min="15632" max="15632" width="1.28515625" style="1" customWidth="1"/>
    <col min="15633" max="15636" width="6.140625" style="1" customWidth="1"/>
    <col min="15637" max="15637" width="7.85546875" style="1" customWidth="1"/>
    <col min="15638" max="15638" width="34" style="1" customWidth="1"/>
    <col min="15639" max="15640" width="25.42578125" style="1" customWidth="1"/>
    <col min="15641" max="15872" width="11.42578125" style="1"/>
    <col min="15873" max="15873" width="17.7109375" style="1" customWidth="1"/>
    <col min="15874" max="15874" width="18.85546875" style="1" customWidth="1"/>
    <col min="15875" max="15875" width="5.5703125" style="1" customWidth="1"/>
    <col min="15876" max="15876" width="25.85546875" style="1" customWidth="1"/>
    <col min="15877" max="15877" width="15.5703125" style="1" customWidth="1"/>
    <col min="15878" max="15878" width="17.28515625" style="1" customWidth="1"/>
    <col min="15879" max="15879" width="28.7109375" style="1" customWidth="1"/>
    <col min="15880" max="15880" width="16" style="1" customWidth="1"/>
    <col min="15881" max="15881" width="10.7109375" style="1" customWidth="1"/>
    <col min="15882" max="15882" width="18.85546875" style="1" customWidth="1"/>
    <col min="15883" max="15886" width="5.7109375" style="1" customWidth="1"/>
    <col min="15887" max="15887" width="7.7109375" style="1" customWidth="1"/>
    <col min="15888" max="15888" width="1.28515625" style="1" customWidth="1"/>
    <col min="15889" max="15892" width="6.140625" style="1" customWidth="1"/>
    <col min="15893" max="15893" width="7.85546875" style="1" customWidth="1"/>
    <col min="15894" max="15894" width="34" style="1" customWidth="1"/>
    <col min="15895" max="15896" width="25.42578125" style="1" customWidth="1"/>
    <col min="15897" max="16128" width="11.42578125" style="1"/>
    <col min="16129" max="16129" width="17.7109375" style="1" customWidth="1"/>
    <col min="16130" max="16130" width="18.85546875" style="1" customWidth="1"/>
    <col min="16131" max="16131" width="5.5703125" style="1" customWidth="1"/>
    <col min="16132" max="16132" width="25.85546875" style="1" customWidth="1"/>
    <col min="16133" max="16133" width="15.5703125" style="1" customWidth="1"/>
    <col min="16134" max="16134" width="17.28515625" style="1" customWidth="1"/>
    <col min="16135" max="16135" width="28.7109375" style="1" customWidth="1"/>
    <col min="16136" max="16136" width="16" style="1" customWidth="1"/>
    <col min="16137" max="16137" width="10.7109375" style="1" customWidth="1"/>
    <col min="16138" max="16138" width="18.85546875" style="1" customWidth="1"/>
    <col min="16139" max="16142" width="5.7109375" style="1" customWidth="1"/>
    <col min="16143" max="16143" width="7.7109375" style="1" customWidth="1"/>
    <col min="16144" max="16144" width="1.28515625" style="1" customWidth="1"/>
    <col min="16145" max="16148" width="6.140625" style="1" customWidth="1"/>
    <col min="16149" max="16149" width="7.85546875" style="1" customWidth="1"/>
    <col min="16150" max="16150" width="34" style="1" customWidth="1"/>
    <col min="16151" max="16152" width="25.42578125" style="1" customWidth="1"/>
    <col min="16153" max="16384" width="11.42578125" style="1"/>
  </cols>
  <sheetData>
    <row r="1" spans="1:24" ht="38.25" customHeight="1" thickBot="1" x14ac:dyDescent="0.3">
      <c r="A1" s="262"/>
      <c r="B1" s="262"/>
      <c r="C1" s="262"/>
      <c r="D1" s="262"/>
      <c r="E1" s="262"/>
      <c r="F1" s="262"/>
      <c r="G1" s="262"/>
      <c r="H1" s="262"/>
      <c r="I1" s="262"/>
      <c r="J1" s="262"/>
      <c r="K1" s="262"/>
      <c r="L1" s="262"/>
      <c r="M1" s="262"/>
      <c r="N1" s="262"/>
      <c r="O1" s="262"/>
      <c r="P1" s="262"/>
      <c r="Q1" s="262"/>
      <c r="R1" s="262"/>
      <c r="S1" s="262"/>
      <c r="T1" s="262"/>
      <c r="U1" s="262"/>
      <c r="V1" s="262"/>
    </row>
    <row r="2" spans="1:24" x14ac:dyDescent="0.25">
      <c r="A2" s="263"/>
      <c r="B2" s="266" t="s">
        <v>0</v>
      </c>
      <c r="C2" s="266"/>
      <c r="D2" s="266"/>
      <c r="E2" s="266"/>
      <c r="F2" s="266"/>
      <c r="G2" s="266"/>
      <c r="H2" s="266"/>
      <c r="I2" s="266"/>
      <c r="J2" s="266"/>
      <c r="K2" s="266"/>
      <c r="L2" s="266"/>
      <c r="M2" s="266"/>
      <c r="N2" s="266"/>
      <c r="O2" s="266"/>
      <c r="P2" s="266"/>
      <c r="Q2" s="266"/>
      <c r="R2" s="266"/>
      <c r="S2" s="266"/>
      <c r="T2" s="266"/>
      <c r="U2" s="266"/>
      <c r="V2" s="266"/>
      <c r="W2" s="267"/>
      <c r="X2" s="5" t="s">
        <v>1</v>
      </c>
    </row>
    <row r="3" spans="1:24" x14ac:dyDescent="0.25">
      <c r="A3" s="264"/>
      <c r="B3" s="268" t="s">
        <v>2</v>
      </c>
      <c r="C3" s="268"/>
      <c r="D3" s="268"/>
      <c r="E3" s="268"/>
      <c r="F3" s="268"/>
      <c r="G3" s="268"/>
      <c r="H3" s="268"/>
      <c r="I3" s="268"/>
      <c r="J3" s="268"/>
      <c r="K3" s="268"/>
      <c r="L3" s="268"/>
      <c r="M3" s="268"/>
      <c r="N3" s="268"/>
      <c r="O3" s="268"/>
      <c r="P3" s="268"/>
      <c r="Q3" s="268"/>
      <c r="R3" s="268"/>
      <c r="S3" s="268"/>
      <c r="T3" s="268"/>
      <c r="U3" s="268"/>
      <c r="V3" s="268"/>
      <c r="W3" s="269"/>
      <c r="X3" s="6" t="s">
        <v>3</v>
      </c>
    </row>
    <row r="4" spans="1:24" ht="28.5" x14ac:dyDescent="0.25">
      <c r="A4" s="264"/>
      <c r="B4" s="270" t="s">
        <v>4</v>
      </c>
      <c r="C4" s="270"/>
      <c r="D4" s="270"/>
      <c r="E4" s="270"/>
      <c r="F4" s="270"/>
      <c r="G4" s="270"/>
      <c r="H4" s="270"/>
      <c r="I4" s="270"/>
      <c r="J4" s="270"/>
      <c r="K4" s="270"/>
      <c r="L4" s="270"/>
      <c r="M4" s="270"/>
      <c r="N4" s="270"/>
      <c r="O4" s="270"/>
      <c r="P4" s="270"/>
      <c r="Q4" s="270"/>
      <c r="R4" s="270"/>
      <c r="S4" s="270"/>
      <c r="T4" s="270"/>
      <c r="U4" s="270"/>
      <c r="V4" s="270"/>
      <c r="W4" s="271"/>
      <c r="X4" s="7" t="s">
        <v>5</v>
      </c>
    </row>
    <row r="5" spans="1:24" ht="15.75" customHeight="1" thickBot="1" x14ac:dyDescent="0.3">
      <c r="A5" s="265"/>
      <c r="B5" s="272"/>
      <c r="C5" s="272"/>
      <c r="D5" s="272"/>
      <c r="E5" s="272"/>
      <c r="F5" s="272"/>
      <c r="G5" s="272"/>
      <c r="H5" s="272"/>
      <c r="I5" s="272"/>
      <c r="J5" s="272"/>
      <c r="K5" s="272"/>
      <c r="L5" s="272"/>
      <c r="M5" s="272"/>
      <c r="N5" s="272"/>
      <c r="O5" s="272"/>
      <c r="P5" s="272"/>
      <c r="Q5" s="272"/>
      <c r="R5" s="272"/>
      <c r="S5" s="272"/>
      <c r="T5" s="272"/>
      <c r="U5" s="272"/>
      <c r="V5" s="272"/>
      <c r="W5" s="273"/>
      <c r="X5" s="8" t="s">
        <v>6</v>
      </c>
    </row>
    <row r="6" spans="1:24" ht="6.75" customHeight="1" thickBot="1" x14ac:dyDescent="0.3">
      <c r="A6" s="259"/>
      <c r="B6" s="260"/>
      <c r="C6" s="260"/>
      <c r="D6" s="260"/>
      <c r="E6" s="260"/>
      <c r="F6" s="260"/>
      <c r="G6" s="260"/>
      <c r="H6" s="260"/>
      <c r="I6" s="260"/>
      <c r="J6" s="260"/>
      <c r="K6" s="260"/>
      <c r="L6" s="260"/>
      <c r="M6" s="260"/>
      <c r="N6" s="260"/>
      <c r="O6" s="260"/>
      <c r="P6" s="260"/>
      <c r="Q6" s="260"/>
      <c r="R6" s="260"/>
      <c r="S6" s="260"/>
      <c r="T6" s="260"/>
      <c r="U6" s="260"/>
      <c r="V6" s="260"/>
      <c r="W6" s="260"/>
      <c r="X6" s="261"/>
    </row>
    <row r="7" spans="1:24" ht="16.149999999999999" customHeight="1" thickBot="1" x14ac:dyDescent="0.3">
      <c r="A7" s="9" t="s">
        <v>7</v>
      </c>
      <c r="B7" s="274" t="s">
        <v>796</v>
      </c>
      <c r="C7" s="275"/>
      <c r="D7" s="275"/>
      <c r="E7" s="275"/>
      <c r="F7" s="275"/>
      <c r="G7" s="275"/>
      <c r="H7" s="275"/>
      <c r="I7" s="275"/>
      <c r="J7" s="275"/>
      <c r="K7" s="275"/>
      <c r="L7" s="275"/>
      <c r="M7" s="275"/>
      <c r="N7" s="275"/>
      <c r="O7" s="275"/>
      <c r="P7" s="275"/>
      <c r="Q7" s="275"/>
      <c r="R7" s="275"/>
      <c r="S7" s="275"/>
      <c r="T7" s="275"/>
      <c r="U7" s="275"/>
      <c r="V7" s="275"/>
      <c r="W7" s="275"/>
      <c r="X7" s="276"/>
    </row>
    <row r="8" spans="1:24" x14ac:dyDescent="0.25">
      <c r="A8" s="10"/>
      <c r="B8" s="10"/>
      <c r="C8" s="10"/>
      <c r="D8" s="10"/>
      <c r="E8" s="10"/>
      <c r="F8" s="10"/>
      <c r="G8" s="10"/>
      <c r="H8" s="10"/>
      <c r="I8" s="10"/>
      <c r="J8" s="10"/>
      <c r="K8" s="10"/>
      <c r="L8" s="10"/>
      <c r="M8" s="10"/>
      <c r="N8" s="10"/>
      <c r="O8" s="10"/>
      <c r="P8" s="10"/>
      <c r="Q8" s="10"/>
      <c r="R8" s="10"/>
      <c r="S8" s="10"/>
      <c r="T8" s="10"/>
      <c r="U8" s="10"/>
      <c r="V8" s="10"/>
    </row>
    <row r="9" spans="1:24" x14ac:dyDescent="0.25">
      <c r="A9" s="277" t="s">
        <v>8</v>
      </c>
      <c r="B9" s="277" t="s">
        <v>9</v>
      </c>
      <c r="C9" s="277" t="s">
        <v>10</v>
      </c>
      <c r="D9" s="277" t="s">
        <v>11</v>
      </c>
      <c r="E9" s="277" t="s">
        <v>12</v>
      </c>
      <c r="F9" s="277" t="s">
        <v>13</v>
      </c>
      <c r="G9" s="277" t="s">
        <v>14</v>
      </c>
      <c r="H9" s="277" t="s">
        <v>15</v>
      </c>
      <c r="I9" s="277" t="s">
        <v>16</v>
      </c>
      <c r="J9" s="277" t="s">
        <v>17</v>
      </c>
      <c r="K9" s="283" t="s">
        <v>18</v>
      </c>
      <c r="L9" s="283"/>
      <c r="M9" s="283"/>
      <c r="N9" s="283"/>
      <c r="O9" s="283"/>
      <c r="P9" s="277"/>
      <c r="Q9" s="277" t="s">
        <v>19</v>
      </c>
      <c r="R9" s="277"/>
      <c r="S9" s="277"/>
      <c r="T9" s="277"/>
      <c r="U9" s="277"/>
      <c r="V9" s="277" t="s">
        <v>20</v>
      </c>
      <c r="W9" s="277" t="s">
        <v>21</v>
      </c>
      <c r="X9" s="277" t="s">
        <v>22</v>
      </c>
    </row>
    <row r="10" spans="1:24" ht="42.75" x14ac:dyDescent="0.25">
      <c r="A10" s="277"/>
      <c r="B10" s="277"/>
      <c r="C10" s="277"/>
      <c r="D10" s="277"/>
      <c r="E10" s="277"/>
      <c r="F10" s="277"/>
      <c r="G10" s="277"/>
      <c r="H10" s="277"/>
      <c r="I10" s="277"/>
      <c r="J10" s="277"/>
      <c r="K10" s="11" t="s">
        <v>23</v>
      </c>
      <c r="L10" s="11" t="s">
        <v>24</v>
      </c>
      <c r="M10" s="11" t="s">
        <v>25</v>
      </c>
      <c r="N10" s="11" t="s">
        <v>26</v>
      </c>
      <c r="O10" s="11" t="s">
        <v>27</v>
      </c>
      <c r="P10" s="277"/>
      <c r="Q10" s="11" t="s">
        <v>28</v>
      </c>
      <c r="R10" s="11" t="s">
        <v>24</v>
      </c>
      <c r="S10" s="11" t="s">
        <v>25</v>
      </c>
      <c r="T10" s="11" t="s">
        <v>26</v>
      </c>
      <c r="U10" s="11" t="s">
        <v>27</v>
      </c>
      <c r="V10" s="277"/>
      <c r="W10" s="277"/>
      <c r="X10" s="277"/>
    </row>
    <row r="11" spans="1:24" ht="180" x14ac:dyDescent="0.25">
      <c r="A11" s="294" t="s">
        <v>29</v>
      </c>
      <c r="B11" s="287" t="s">
        <v>763</v>
      </c>
      <c r="C11" s="21">
        <v>1</v>
      </c>
      <c r="D11" s="21" t="s">
        <v>764</v>
      </c>
      <c r="E11" s="21" t="s">
        <v>762</v>
      </c>
      <c r="F11" s="21" t="s">
        <v>765</v>
      </c>
      <c r="G11" s="48" t="s">
        <v>766</v>
      </c>
      <c r="H11" s="21">
        <v>2</v>
      </c>
      <c r="I11" s="21" t="s">
        <v>767</v>
      </c>
      <c r="J11" s="21" t="s">
        <v>768</v>
      </c>
      <c r="K11" s="35"/>
      <c r="L11" s="35">
        <v>0.5</v>
      </c>
      <c r="M11" s="35"/>
      <c r="N11" s="35">
        <v>0.5</v>
      </c>
      <c r="O11" s="35">
        <v>1</v>
      </c>
      <c r="P11" s="277"/>
      <c r="Q11" s="21"/>
      <c r="R11" s="21"/>
      <c r="S11" s="21"/>
      <c r="T11" s="21"/>
      <c r="U11" s="21"/>
      <c r="V11" s="21"/>
      <c r="W11" s="22"/>
      <c r="X11" s="22"/>
    </row>
    <row r="12" spans="1:24" ht="165" x14ac:dyDescent="0.25">
      <c r="A12" s="295"/>
      <c r="B12" s="287"/>
      <c r="C12" s="21">
        <v>2</v>
      </c>
      <c r="D12" s="123" t="s">
        <v>769</v>
      </c>
      <c r="E12" s="21" t="s">
        <v>762</v>
      </c>
      <c r="F12" s="100" t="s">
        <v>770</v>
      </c>
      <c r="G12" s="21" t="s">
        <v>771</v>
      </c>
      <c r="H12" s="21">
        <v>40</v>
      </c>
      <c r="I12" s="21" t="s">
        <v>767</v>
      </c>
      <c r="J12" s="21" t="s">
        <v>772</v>
      </c>
      <c r="K12" s="16"/>
      <c r="L12" s="16">
        <v>0.5</v>
      </c>
      <c r="M12" s="16"/>
      <c r="N12" s="16">
        <v>0.5</v>
      </c>
      <c r="O12" s="16">
        <v>1</v>
      </c>
      <c r="P12" s="277"/>
      <c r="Q12" s="21"/>
      <c r="R12" s="21"/>
      <c r="S12" s="21"/>
      <c r="T12" s="21"/>
      <c r="U12" s="21"/>
      <c r="V12" s="21"/>
      <c r="W12" s="22"/>
      <c r="X12" s="22"/>
    </row>
    <row r="13" spans="1:24" x14ac:dyDescent="0.25">
      <c r="A13" s="296"/>
      <c r="B13" s="287"/>
      <c r="C13" s="21">
        <v>3</v>
      </c>
      <c r="D13" s="21"/>
      <c r="E13" s="21"/>
      <c r="F13" s="21"/>
      <c r="G13" s="21"/>
      <c r="H13" s="21"/>
      <c r="I13" s="21"/>
      <c r="J13" s="21"/>
      <c r="K13" s="21"/>
      <c r="L13" s="21"/>
      <c r="M13" s="21"/>
      <c r="N13" s="21"/>
      <c r="O13" s="21"/>
      <c r="P13" s="277"/>
      <c r="Q13" s="21"/>
      <c r="R13" s="21"/>
      <c r="S13" s="21"/>
      <c r="T13" s="21"/>
      <c r="U13" s="21"/>
      <c r="V13" s="21"/>
      <c r="W13" s="22"/>
      <c r="X13" s="22"/>
    </row>
    <row r="14" spans="1:24" hidden="1" x14ac:dyDescent="0.25">
      <c r="A14" s="50"/>
      <c r="B14" s="294"/>
      <c r="C14" s="21">
        <v>1</v>
      </c>
      <c r="D14" s="21"/>
      <c r="E14" s="21"/>
      <c r="F14" s="21"/>
      <c r="G14" s="21"/>
      <c r="H14" s="21"/>
      <c r="I14" s="21"/>
      <c r="J14" s="21"/>
      <c r="K14" s="21"/>
      <c r="L14" s="21"/>
      <c r="M14" s="21"/>
      <c r="N14" s="21"/>
      <c r="O14" s="21"/>
      <c r="P14" s="277"/>
      <c r="Q14" s="21"/>
      <c r="R14" s="21"/>
      <c r="S14" s="21"/>
      <c r="T14" s="21"/>
      <c r="U14" s="21"/>
      <c r="V14" s="21"/>
      <c r="W14" s="22"/>
      <c r="X14" s="22"/>
    </row>
    <row r="15" spans="1:24" hidden="1" x14ac:dyDescent="0.25">
      <c r="A15" s="50"/>
      <c r="B15" s="295"/>
      <c r="C15" s="21">
        <v>2</v>
      </c>
      <c r="D15" s="21"/>
      <c r="E15" s="21"/>
      <c r="F15" s="21"/>
      <c r="G15" s="21"/>
      <c r="H15" s="21"/>
      <c r="I15" s="21"/>
      <c r="J15" s="21"/>
      <c r="K15" s="21"/>
      <c r="L15" s="21"/>
      <c r="M15" s="21"/>
      <c r="N15" s="21"/>
      <c r="O15" s="21"/>
      <c r="P15" s="277"/>
      <c r="Q15" s="21"/>
      <c r="R15" s="21"/>
      <c r="S15" s="21"/>
      <c r="T15" s="21"/>
      <c r="U15" s="21"/>
      <c r="V15" s="21"/>
      <c r="W15" s="22"/>
      <c r="X15" s="22"/>
    </row>
    <row r="16" spans="1:24" hidden="1" x14ac:dyDescent="0.25">
      <c r="A16" s="50"/>
      <c r="B16" s="296"/>
      <c r="C16" s="21">
        <v>3</v>
      </c>
      <c r="D16" s="21"/>
      <c r="E16" s="21"/>
      <c r="F16" s="21"/>
      <c r="G16" s="21"/>
      <c r="H16" s="21"/>
      <c r="I16" s="21"/>
      <c r="J16" s="21"/>
      <c r="K16" s="21"/>
      <c r="L16" s="21"/>
      <c r="M16" s="21"/>
      <c r="N16" s="21"/>
      <c r="O16" s="21"/>
      <c r="P16" s="277"/>
      <c r="Q16" s="21"/>
      <c r="R16" s="21"/>
      <c r="S16" s="21"/>
      <c r="T16" s="21"/>
      <c r="U16" s="21"/>
      <c r="V16" s="21"/>
      <c r="W16" s="22"/>
      <c r="X16" s="22"/>
    </row>
    <row r="17" spans="1:25" s="3" customFormat="1" ht="27.75" customHeight="1" x14ac:dyDescent="0.25">
      <c r="A17" s="277" t="s">
        <v>54</v>
      </c>
      <c r="B17" s="23" t="s">
        <v>799</v>
      </c>
      <c r="C17" s="288" t="s">
        <v>55</v>
      </c>
      <c r="D17" s="289"/>
      <c r="E17" s="24" t="s">
        <v>56</v>
      </c>
      <c r="F17" s="1"/>
      <c r="G17" s="25"/>
      <c r="H17" s="25"/>
      <c r="I17" s="297" t="s">
        <v>57</v>
      </c>
      <c r="J17" s="278" t="s">
        <v>611</v>
      </c>
      <c r="K17" s="279"/>
      <c r="L17" s="279"/>
      <c r="M17" s="279"/>
      <c r="N17" s="279"/>
      <c r="O17" s="279"/>
      <c r="P17" s="279"/>
      <c r="Q17" s="279"/>
      <c r="R17" s="280"/>
      <c r="S17" s="281" t="s">
        <v>58</v>
      </c>
      <c r="T17" s="281"/>
      <c r="U17" s="281"/>
      <c r="V17" s="282" t="s">
        <v>59</v>
      </c>
      <c r="W17" s="282"/>
      <c r="X17" s="282"/>
      <c r="Y17" s="1"/>
    </row>
    <row r="18" spans="1:25" s="3" customFormat="1" ht="38.25" customHeight="1" x14ac:dyDescent="0.25">
      <c r="A18" s="277"/>
      <c r="B18" s="23" t="s">
        <v>60</v>
      </c>
      <c r="C18" s="290"/>
      <c r="D18" s="291"/>
      <c r="E18" s="24" t="s">
        <v>61</v>
      </c>
      <c r="F18" s="400" t="s">
        <v>773</v>
      </c>
      <c r="G18" s="400"/>
      <c r="H18" s="481"/>
      <c r="I18" s="297"/>
      <c r="J18" s="284" t="s">
        <v>774</v>
      </c>
      <c r="K18" s="285"/>
      <c r="L18" s="285"/>
      <c r="M18" s="285"/>
      <c r="N18" s="285"/>
      <c r="O18" s="285"/>
      <c r="P18" s="285"/>
      <c r="Q18" s="285"/>
      <c r="R18" s="286"/>
      <c r="S18" s="281"/>
      <c r="T18" s="281"/>
      <c r="U18" s="281"/>
      <c r="V18" s="282" t="s">
        <v>61</v>
      </c>
      <c r="W18" s="282"/>
      <c r="X18" s="282"/>
      <c r="Y18" s="1"/>
    </row>
    <row r="19" spans="1:25" s="3" customFormat="1" ht="33.75" customHeight="1" x14ac:dyDescent="0.25">
      <c r="A19" s="277"/>
      <c r="B19" s="23" t="s">
        <v>62</v>
      </c>
      <c r="C19" s="292"/>
      <c r="D19" s="293"/>
      <c r="E19" s="24" t="s">
        <v>63</v>
      </c>
      <c r="F19" s="400" t="s">
        <v>775</v>
      </c>
      <c r="G19" s="400"/>
      <c r="H19" s="481"/>
      <c r="I19" s="297"/>
      <c r="J19" s="284" t="s">
        <v>777</v>
      </c>
      <c r="K19" s="285"/>
      <c r="L19" s="285"/>
      <c r="M19" s="285"/>
      <c r="N19" s="285"/>
      <c r="O19" s="285"/>
      <c r="P19" s="285"/>
      <c r="Q19" s="285"/>
      <c r="R19" s="286"/>
      <c r="S19" s="281"/>
      <c r="T19" s="281"/>
      <c r="U19" s="281"/>
      <c r="V19" s="282" t="s">
        <v>64</v>
      </c>
      <c r="W19" s="282"/>
      <c r="X19" s="282"/>
      <c r="Y19" s="1"/>
    </row>
  </sheetData>
  <mergeCells count="38">
    <mergeCell ref="B11:B13"/>
    <mergeCell ref="B14:B16"/>
    <mergeCell ref="A17:A19"/>
    <mergeCell ref="C17:D19"/>
    <mergeCell ref="J18:R18"/>
    <mergeCell ref="J19:R19"/>
    <mergeCell ref="S17:U19"/>
    <mergeCell ref="V17:X17"/>
    <mergeCell ref="J9:J10"/>
    <mergeCell ref="K9:O9"/>
    <mergeCell ref="P9:P16"/>
    <mergeCell ref="Q9:U9"/>
    <mergeCell ref="V9:V10"/>
    <mergeCell ref="W9:W10"/>
    <mergeCell ref="V18:X18"/>
    <mergeCell ref="V19:X19"/>
    <mergeCell ref="X9:X10"/>
    <mergeCell ref="G9:G10"/>
    <mergeCell ref="H9:H10"/>
    <mergeCell ref="I9:I10"/>
    <mergeCell ref="I17:I19"/>
    <mergeCell ref="J17:R17"/>
    <mergeCell ref="A6:X6"/>
    <mergeCell ref="A11:A13"/>
    <mergeCell ref="F18:H18"/>
    <mergeCell ref="F19:H19"/>
    <mergeCell ref="A1:V1"/>
    <mergeCell ref="A2:A5"/>
    <mergeCell ref="B2:W2"/>
    <mergeCell ref="B3:W3"/>
    <mergeCell ref="B4:W5"/>
    <mergeCell ref="B7:X7"/>
    <mergeCell ref="A9:A10"/>
    <mergeCell ref="B9:B10"/>
    <mergeCell ref="C9:C10"/>
    <mergeCell ref="D9:D10"/>
    <mergeCell ref="E9:E10"/>
    <mergeCell ref="F9:F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7D51B-7AD0-4B2F-BCB8-BAF63B533173}">
  <dimension ref="A1:X21"/>
  <sheetViews>
    <sheetView topLeftCell="C1" zoomScale="70" zoomScaleNormal="70" workbookViewId="0">
      <selection activeCell="V11" sqref="V11"/>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28515625" style="1" customWidth="1"/>
    <col min="11" max="14" width="5.7109375" style="1" customWidth="1"/>
    <col min="15" max="15" width="7.7109375" style="1" customWidth="1"/>
    <col min="16" max="16" width="1.42578125" style="4" customWidth="1"/>
    <col min="17" max="20" width="6.140625" style="1" customWidth="1"/>
    <col min="21" max="21" width="7.85546875" style="1" customWidth="1"/>
    <col min="22" max="22" width="34" style="1" customWidth="1"/>
    <col min="23" max="24" width="25.42578125" style="1" customWidth="1"/>
    <col min="25" max="16384" width="10.28515625" style="1"/>
  </cols>
  <sheetData>
    <row r="1" spans="1:24" ht="15.75" thickBot="1" x14ac:dyDescent="0.3">
      <c r="A1" s="260"/>
      <c r="B1" s="260"/>
      <c r="C1" s="260"/>
      <c r="D1" s="260"/>
      <c r="E1" s="260"/>
      <c r="F1" s="260"/>
      <c r="G1" s="260"/>
      <c r="H1" s="260"/>
      <c r="I1" s="260"/>
      <c r="J1" s="260"/>
      <c r="K1" s="260"/>
      <c r="L1" s="260"/>
      <c r="M1" s="260"/>
      <c r="N1" s="260"/>
      <c r="O1" s="260"/>
      <c r="P1" s="260"/>
      <c r="Q1" s="260"/>
      <c r="R1" s="260"/>
      <c r="S1" s="260"/>
      <c r="T1" s="260"/>
      <c r="U1" s="260"/>
      <c r="V1" s="260"/>
    </row>
    <row r="2" spans="1:24" x14ac:dyDescent="0.25">
      <c r="A2" s="263"/>
      <c r="B2" s="318" t="s">
        <v>0</v>
      </c>
      <c r="C2" s="319"/>
      <c r="D2" s="319"/>
      <c r="E2" s="319"/>
      <c r="F2" s="319"/>
      <c r="G2" s="319"/>
      <c r="H2" s="319"/>
      <c r="I2" s="319"/>
      <c r="J2" s="319"/>
      <c r="K2" s="319"/>
      <c r="L2" s="319"/>
      <c r="M2" s="319"/>
      <c r="N2" s="319"/>
      <c r="O2" s="319"/>
      <c r="P2" s="319"/>
      <c r="Q2" s="319"/>
      <c r="R2" s="319"/>
      <c r="S2" s="319"/>
      <c r="T2" s="319"/>
      <c r="U2" s="319"/>
      <c r="V2" s="319"/>
      <c r="W2" s="320"/>
      <c r="X2" s="5" t="s">
        <v>1</v>
      </c>
    </row>
    <row r="3" spans="1:24" x14ac:dyDescent="0.25">
      <c r="A3" s="264"/>
      <c r="B3" s="321" t="s">
        <v>2</v>
      </c>
      <c r="C3" s="322"/>
      <c r="D3" s="322"/>
      <c r="E3" s="322"/>
      <c r="F3" s="322"/>
      <c r="G3" s="322"/>
      <c r="H3" s="322"/>
      <c r="I3" s="322"/>
      <c r="J3" s="322"/>
      <c r="K3" s="322"/>
      <c r="L3" s="322"/>
      <c r="M3" s="322"/>
      <c r="N3" s="322"/>
      <c r="O3" s="322"/>
      <c r="P3" s="322"/>
      <c r="Q3" s="322"/>
      <c r="R3" s="322"/>
      <c r="S3" s="322"/>
      <c r="T3" s="322"/>
      <c r="U3" s="322"/>
      <c r="V3" s="322"/>
      <c r="W3" s="323"/>
      <c r="X3" s="6" t="s">
        <v>3</v>
      </c>
    </row>
    <row r="4" spans="1:24" ht="28.5" x14ac:dyDescent="0.25">
      <c r="A4" s="264"/>
      <c r="B4" s="324" t="s">
        <v>65</v>
      </c>
      <c r="C4" s="325"/>
      <c r="D4" s="325"/>
      <c r="E4" s="325"/>
      <c r="F4" s="325"/>
      <c r="G4" s="325"/>
      <c r="H4" s="325"/>
      <c r="I4" s="325"/>
      <c r="J4" s="325"/>
      <c r="K4" s="325"/>
      <c r="L4" s="325"/>
      <c r="M4" s="325"/>
      <c r="N4" s="325"/>
      <c r="O4" s="325"/>
      <c r="P4" s="325"/>
      <c r="Q4" s="325"/>
      <c r="R4" s="325"/>
      <c r="S4" s="325"/>
      <c r="T4" s="325"/>
      <c r="U4" s="325"/>
      <c r="V4" s="325"/>
      <c r="W4" s="326"/>
      <c r="X4" s="7" t="s">
        <v>66</v>
      </c>
    </row>
    <row r="5" spans="1:24" ht="15.75" customHeight="1" thickBot="1" x14ac:dyDescent="0.3">
      <c r="A5" s="265"/>
      <c r="B5" s="327"/>
      <c r="C5" s="328"/>
      <c r="D5" s="328"/>
      <c r="E5" s="328"/>
      <c r="F5" s="328"/>
      <c r="G5" s="328"/>
      <c r="H5" s="328"/>
      <c r="I5" s="328"/>
      <c r="J5" s="328"/>
      <c r="K5" s="328"/>
      <c r="L5" s="328"/>
      <c r="M5" s="328"/>
      <c r="N5" s="328"/>
      <c r="O5" s="328"/>
      <c r="P5" s="328"/>
      <c r="Q5" s="328"/>
      <c r="R5" s="328"/>
      <c r="S5" s="328"/>
      <c r="T5" s="328"/>
      <c r="U5" s="328"/>
      <c r="V5" s="328"/>
      <c r="W5" s="329"/>
      <c r="X5" s="8" t="s">
        <v>6</v>
      </c>
    </row>
    <row r="6" spans="1:24" ht="15.75" thickBot="1" x14ac:dyDescent="0.3">
      <c r="A6" s="259"/>
      <c r="B6" s="261"/>
      <c r="C6" s="261"/>
      <c r="D6" s="261"/>
      <c r="E6" s="261"/>
      <c r="F6" s="261"/>
      <c r="G6" s="261"/>
      <c r="H6" s="261"/>
      <c r="I6" s="261"/>
      <c r="J6" s="261"/>
      <c r="K6" s="261"/>
      <c r="L6" s="261"/>
      <c r="M6" s="261"/>
      <c r="N6" s="261"/>
      <c r="O6" s="261"/>
      <c r="P6" s="261"/>
      <c r="Q6" s="261"/>
      <c r="R6" s="261"/>
      <c r="S6" s="261"/>
      <c r="T6" s="261"/>
      <c r="U6" s="261"/>
      <c r="V6" s="261"/>
      <c r="W6" s="261"/>
      <c r="X6" s="261"/>
    </row>
    <row r="7" spans="1:24" ht="15.75" thickBot="1" x14ac:dyDescent="0.3">
      <c r="A7" s="29" t="s">
        <v>7</v>
      </c>
      <c r="B7" s="274" t="s">
        <v>787</v>
      </c>
      <c r="C7" s="275"/>
      <c r="D7" s="275"/>
      <c r="E7" s="275"/>
      <c r="F7" s="275"/>
      <c r="G7" s="275"/>
      <c r="H7" s="275"/>
      <c r="I7" s="275"/>
      <c r="J7" s="275"/>
      <c r="K7" s="275"/>
      <c r="L7" s="275"/>
      <c r="M7" s="275"/>
      <c r="N7" s="275"/>
      <c r="O7" s="275"/>
      <c r="P7" s="275"/>
      <c r="Q7" s="275"/>
      <c r="R7" s="275"/>
      <c r="S7" s="275"/>
      <c r="T7" s="275"/>
      <c r="U7" s="275"/>
      <c r="V7" s="275"/>
      <c r="W7" s="275"/>
      <c r="X7" s="276"/>
    </row>
    <row r="8" spans="1:24" x14ac:dyDescent="0.25">
      <c r="A8" s="10"/>
      <c r="B8" s="10"/>
      <c r="C8" s="10"/>
      <c r="D8" s="10"/>
      <c r="E8" s="10"/>
      <c r="F8" s="10"/>
      <c r="G8" s="10"/>
      <c r="H8" s="10"/>
      <c r="I8" s="10"/>
      <c r="J8" s="10"/>
      <c r="K8" s="10"/>
      <c r="L8" s="10"/>
      <c r="M8" s="10"/>
      <c r="N8" s="10"/>
      <c r="O8" s="10"/>
      <c r="P8" s="10"/>
      <c r="Q8" s="10"/>
      <c r="R8" s="10"/>
      <c r="S8" s="10"/>
      <c r="T8" s="10"/>
      <c r="U8" s="10"/>
      <c r="V8" s="10"/>
    </row>
    <row r="9" spans="1:24" s="2" customFormat="1" x14ac:dyDescent="0.25">
      <c r="A9" s="330" t="s">
        <v>8</v>
      </c>
      <c r="B9" s="330" t="s">
        <v>9</v>
      </c>
      <c r="C9" s="330" t="s">
        <v>10</v>
      </c>
      <c r="D9" s="330" t="s">
        <v>11</v>
      </c>
      <c r="E9" s="330" t="s">
        <v>12</v>
      </c>
      <c r="F9" s="330" t="s">
        <v>13</v>
      </c>
      <c r="G9" s="330" t="s">
        <v>14</v>
      </c>
      <c r="H9" s="330" t="s">
        <v>15</v>
      </c>
      <c r="I9" s="330" t="s">
        <v>16</v>
      </c>
      <c r="J9" s="330" t="s">
        <v>17</v>
      </c>
      <c r="K9" s="349" t="s">
        <v>18</v>
      </c>
      <c r="L9" s="350"/>
      <c r="M9" s="350"/>
      <c r="N9" s="350"/>
      <c r="O9" s="351"/>
      <c r="P9" s="330"/>
      <c r="Q9" s="353" t="s">
        <v>19</v>
      </c>
      <c r="R9" s="354"/>
      <c r="S9" s="354"/>
      <c r="T9" s="354"/>
      <c r="U9" s="355"/>
      <c r="V9" s="330" t="s">
        <v>20</v>
      </c>
      <c r="W9" s="330" t="s">
        <v>21</v>
      </c>
      <c r="X9" s="330" t="s">
        <v>22</v>
      </c>
    </row>
    <row r="10" spans="1:24" s="2" customFormat="1" ht="42.75" x14ac:dyDescent="0.25">
      <c r="A10" s="331"/>
      <c r="B10" s="331"/>
      <c r="C10" s="331"/>
      <c r="D10" s="331"/>
      <c r="E10" s="331"/>
      <c r="F10" s="331"/>
      <c r="G10" s="331"/>
      <c r="H10" s="331"/>
      <c r="I10" s="331"/>
      <c r="J10" s="331"/>
      <c r="K10" s="30" t="s">
        <v>23</v>
      </c>
      <c r="L10" s="30" t="s">
        <v>24</v>
      </c>
      <c r="M10" s="30" t="s">
        <v>25</v>
      </c>
      <c r="N10" s="30" t="s">
        <v>26</v>
      </c>
      <c r="O10" s="30" t="s">
        <v>27</v>
      </c>
      <c r="P10" s="352"/>
      <c r="Q10" s="30" t="s">
        <v>28</v>
      </c>
      <c r="R10" s="30" t="s">
        <v>24</v>
      </c>
      <c r="S10" s="30" t="s">
        <v>25</v>
      </c>
      <c r="T10" s="30" t="s">
        <v>26</v>
      </c>
      <c r="U10" s="30" t="s">
        <v>27</v>
      </c>
      <c r="V10" s="331"/>
      <c r="W10" s="331"/>
      <c r="X10" s="331"/>
    </row>
    <row r="11" spans="1:24" ht="165.75" x14ac:dyDescent="0.25">
      <c r="A11" s="294" t="s">
        <v>29</v>
      </c>
      <c r="B11" s="294" t="s">
        <v>121</v>
      </c>
      <c r="C11" s="21">
        <v>1</v>
      </c>
      <c r="D11" s="21" t="s">
        <v>122</v>
      </c>
      <c r="E11" s="21" t="s">
        <v>123</v>
      </c>
      <c r="F11" s="21" t="s">
        <v>124</v>
      </c>
      <c r="G11" s="112" t="s">
        <v>801</v>
      </c>
      <c r="H11" s="44">
        <v>1</v>
      </c>
      <c r="I11" s="21" t="s">
        <v>125</v>
      </c>
      <c r="J11" s="21" t="s">
        <v>126</v>
      </c>
      <c r="K11" s="35">
        <v>0.25</v>
      </c>
      <c r="L11" s="35">
        <v>0.25</v>
      </c>
      <c r="M11" s="35">
        <v>0.25</v>
      </c>
      <c r="N11" s="35">
        <v>0.25</v>
      </c>
      <c r="O11" s="35">
        <f t="shared" ref="O11:O18" si="0">SUM(K11:N11)</f>
        <v>1</v>
      </c>
      <c r="P11" s="352"/>
      <c r="Q11" s="143">
        <v>0.25</v>
      </c>
      <c r="R11" s="153"/>
      <c r="S11" s="153"/>
      <c r="T11" s="153"/>
      <c r="U11" s="153"/>
      <c r="V11" s="164" t="s">
        <v>880</v>
      </c>
      <c r="W11" s="141"/>
      <c r="X11" s="141"/>
    </row>
    <row r="12" spans="1:24" ht="140.25" x14ac:dyDescent="0.25">
      <c r="A12" s="295"/>
      <c r="B12" s="295"/>
      <c r="C12" s="21">
        <v>2</v>
      </c>
      <c r="D12" s="21" t="s">
        <v>127</v>
      </c>
      <c r="E12" s="21" t="s">
        <v>123</v>
      </c>
      <c r="F12" s="21" t="s">
        <v>128</v>
      </c>
      <c r="G12" s="102" t="s">
        <v>129</v>
      </c>
      <c r="H12" s="44">
        <v>1</v>
      </c>
      <c r="I12" s="21" t="s">
        <v>125</v>
      </c>
      <c r="J12" s="16" t="s">
        <v>130</v>
      </c>
      <c r="K12" s="35">
        <v>0.25</v>
      </c>
      <c r="L12" s="35">
        <v>0.25</v>
      </c>
      <c r="M12" s="35">
        <v>0.25</v>
      </c>
      <c r="N12" s="35">
        <v>0.25</v>
      </c>
      <c r="O12" s="35">
        <f t="shared" si="0"/>
        <v>1</v>
      </c>
      <c r="P12" s="352"/>
      <c r="Q12" s="143">
        <v>0.25</v>
      </c>
      <c r="R12" s="153"/>
      <c r="S12" s="153"/>
      <c r="T12" s="153"/>
      <c r="U12" s="153"/>
      <c r="V12" s="164" t="s">
        <v>881</v>
      </c>
      <c r="W12" s="141"/>
      <c r="X12" s="141"/>
    </row>
    <row r="13" spans="1:24" ht="267.75" x14ac:dyDescent="0.25">
      <c r="A13" s="295"/>
      <c r="B13" s="295"/>
      <c r="C13" s="21">
        <v>3</v>
      </c>
      <c r="D13" s="21" t="s">
        <v>131</v>
      </c>
      <c r="E13" s="21" t="s">
        <v>123</v>
      </c>
      <c r="F13" s="21" t="s">
        <v>132</v>
      </c>
      <c r="G13" s="21" t="s">
        <v>133</v>
      </c>
      <c r="H13" s="44">
        <v>1</v>
      </c>
      <c r="I13" s="21" t="s">
        <v>125</v>
      </c>
      <c r="J13" s="21" t="s">
        <v>134</v>
      </c>
      <c r="K13" s="35">
        <v>0.25</v>
      </c>
      <c r="L13" s="35">
        <v>0.25</v>
      </c>
      <c r="M13" s="35">
        <v>0.25</v>
      </c>
      <c r="N13" s="35">
        <v>0.25</v>
      </c>
      <c r="O13" s="35">
        <f t="shared" si="0"/>
        <v>1</v>
      </c>
      <c r="P13" s="352"/>
      <c r="Q13" s="143">
        <v>0.25</v>
      </c>
      <c r="R13" s="153"/>
      <c r="S13" s="153"/>
      <c r="T13" s="153"/>
      <c r="U13" s="153"/>
      <c r="V13" s="164" t="s">
        <v>882</v>
      </c>
      <c r="W13" s="141"/>
      <c r="X13" s="141"/>
    </row>
    <row r="14" spans="1:24" ht="105" x14ac:dyDescent="0.25">
      <c r="A14" s="295"/>
      <c r="B14" s="295"/>
      <c r="C14" s="21">
        <v>4</v>
      </c>
      <c r="D14" s="21" t="s">
        <v>135</v>
      </c>
      <c r="E14" s="21" t="s">
        <v>123</v>
      </c>
      <c r="F14" s="21" t="s">
        <v>136</v>
      </c>
      <c r="G14" s="21" t="s">
        <v>137</v>
      </c>
      <c r="H14" s="44">
        <v>1</v>
      </c>
      <c r="I14" s="21" t="s">
        <v>125</v>
      </c>
      <c r="J14" s="21" t="s">
        <v>138</v>
      </c>
      <c r="K14" s="35">
        <v>0.25</v>
      </c>
      <c r="L14" s="35">
        <v>0.25</v>
      </c>
      <c r="M14" s="35">
        <v>0.25</v>
      </c>
      <c r="N14" s="35">
        <v>0.25</v>
      </c>
      <c r="O14" s="35">
        <f t="shared" si="0"/>
        <v>1</v>
      </c>
      <c r="P14" s="352"/>
      <c r="Q14" s="143">
        <v>0.25</v>
      </c>
      <c r="R14" s="153"/>
      <c r="S14" s="153"/>
      <c r="T14" s="153"/>
      <c r="U14" s="153"/>
      <c r="V14" s="164" t="s">
        <v>883</v>
      </c>
      <c r="W14" s="141"/>
      <c r="X14" s="141"/>
    </row>
    <row r="15" spans="1:24" ht="153" x14ac:dyDescent="0.25">
      <c r="A15" s="295"/>
      <c r="B15" s="295"/>
      <c r="C15" s="21">
        <v>5</v>
      </c>
      <c r="D15" s="21" t="s">
        <v>139</v>
      </c>
      <c r="E15" s="21" t="s">
        <v>123</v>
      </c>
      <c r="F15" s="21" t="s">
        <v>140</v>
      </c>
      <c r="G15" s="43" t="s">
        <v>141</v>
      </c>
      <c r="H15" s="44">
        <v>1</v>
      </c>
      <c r="I15" s="21" t="s">
        <v>125</v>
      </c>
      <c r="J15" s="21" t="s">
        <v>142</v>
      </c>
      <c r="K15" s="35">
        <v>0.25</v>
      </c>
      <c r="L15" s="35">
        <v>0.25</v>
      </c>
      <c r="M15" s="35">
        <v>0.25</v>
      </c>
      <c r="N15" s="35">
        <v>0.25</v>
      </c>
      <c r="O15" s="35">
        <f t="shared" si="0"/>
        <v>1</v>
      </c>
      <c r="P15" s="352"/>
      <c r="Q15" s="143">
        <v>0.25</v>
      </c>
      <c r="R15" s="153"/>
      <c r="S15" s="153"/>
      <c r="T15" s="153"/>
      <c r="U15" s="153"/>
      <c r="V15" s="164" t="s">
        <v>884</v>
      </c>
      <c r="W15" s="141"/>
      <c r="X15" s="141"/>
    </row>
    <row r="16" spans="1:24" ht="114.75" x14ac:dyDescent="0.25">
      <c r="A16" s="295"/>
      <c r="B16" s="295"/>
      <c r="C16" s="21">
        <v>6</v>
      </c>
      <c r="D16" s="21" t="s">
        <v>143</v>
      </c>
      <c r="E16" s="21" t="s">
        <v>123</v>
      </c>
      <c r="F16" s="21" t="s">
        <v>802</v>
      </c>
      <c r="G16" s="21" t="s">
        <v>144</v>
      </c>
      <c r="H16" s="44">
        <v>1</v>
      </c>
      <c r="I16" s="21" t="s">
        <v>125</v>
      </c>
      <c r="J16" s="21" t="s">
        <v>145</v>
      </c>
      <c r="K16" s="35">
        <v>0.25</v>
      </c>
      <c r="L16" s="35">
        <v>0.25</v>
      </c>
      <c r="M16" s="35">
        <v>0.25</v>
      </c>
      <c r="N16" s="35">
        <v>0.25</v>
      </c>
      <c r="O16" s="35">
        <f t="shared" si="0"/>
        <v>1</v>
      </c>
      <c r="P16" s="352"/>
      <c r="Q16" s="143">
        <v>0.25</v>
      </c>
      <c r="R16" s="153"/>
      <c r="S16" s="153"/>
      <c r="T16" s="153"/>
      <c r="U16" s="153"/>
      <c r="V16" s="164" t="s">
        <v>885</v>
      </c>
      <c r="W16" s="140"/>
      <c r="X16" s="141"/>
    </row>
    <row r="17" spans="1:24" ht="114.75" x14ac:dyDescent="0.25">
      <c r="A17" s="295"/>
      <c r="B17" s="295"/>
      <c r="C17" s="21">
        <v>7</v>
      </c>
      <c r="D17" s="21" t="s">
        <v>146</v>
      </c>
      <c r="E17" s="21" t="s">
        <v>123</v>
      </c>
      <c r="F17" s="21" t="s">
        <v>147</v>
      </c>
      <c r="G17" s="43" t="s">
        <v>148</v>
      </c>
      <c r="H17" s="113">
        <v>1</v>
      </c>
      <c r="I17" s="21" t="s">
        <v>125</v>
      </c>
      <c r="J17" s="21" t="s">
        <v>149</v>
      </c>
      <c r="K17" s="35">
        <v>1</v>
      </c>
      <c r="L17" s="21">
        <v>0</v>
      </c>
      <c r="M17" s="21">
        <v>0</v>
      </c>
      <c r="N17" s="21">
        <v>0</v>
      </c>
      <c r="O17" s="35">
        <f t="shared" si="0"/>
        <v>1</v>
      </c>
      <c r="P17" s="352"/>
      <c r="Q17" s="143">
        <v>0.4</v>
      </c>
      <c r="R17" s="153"/>
      <c r="S17" s="153"/>
      <c r="T17" s="153"/>
      <c r="U17" s="153"/>
      <c r="V17" s="164" t="s">
        <v>886</v>
      </c>
      <c r="W17" s="140" t="s">
        <v>887</v>
      </c>
      <c r="X17" s="140" t="s">
        <v>888</v>
      </c>
    </row>
    <row r="18" spans="1:24" ht="75" x14ac:dyDescent="0.25">
      <c r="A18" s="296"/>
      <c r="B18" s="296"/>
      <c r="C18" s="21">
        <v>8</v>
      </c>
      <c r="D18" s="21" t="s">
        <v>150</v>
      </c>
      <c r="E18" s="21" t="s">
        <v>123</v>
      </c>
      <c r="F18" s="21" t="s">
        <v>151</v>
      </c>
      <c r="G18" s="43" t="s">
        <v>152</v>
      </c>
      <c r="H18" s="114">
        <v>4</v>
      </c>
      <c r="I18" s="21" t="s">
        <v>125</v>
      </c>
      <c r="J18" s="21" t="s">
        <v>153</v>
      </c>
      <c r="K18" s="35">
        <v>0</v>
      </c>
      <c r="L18" s="35">
        <v>0.33</v>
      </c>
      <c r="M18" s="35">
        <v>0.33</v>
      </c>
      <c r="N18" s="35">
        <v>0.33500000000000002</v>
      </c>
      <c r="O18" s="35">
        <f t="shared" si="0"/>
        <v>0.99500000000000011</v>
      </c>
      <c r="P18" s="331"/>
      <c r="Q18" s="143">
        <v>0</v>
      </c>
      <c r="R18" s="153"/>
      <c r="S18" s="153"/>
      <c r="T18" s="153"/>
      <c r="U18" s="153"/>
      <c r="V18" s="165" t="s">
        <v>889</v>
      </c>
      <c r="W18" s="141"/>
      <c r="X18" s="141"/>
    </row>
    <row r="19" spans="1:24" s="28" customFormat="1" ht="28.5" x14ac:dyDescent="0.25">
      <c r="A19" s="332" t="s">
        <v>54</v>
      </c>
      <c r="B19" s="39" t="s">
        <v>686</v>
      </c>
      <c r="C19" s="300" t="s">
        <v>55</v>
      </c>
      <c r="D19" s="301"/>
      <c r="E19" s="40" t="s">
        <v>56</v>
      </c>
      <c r="F19" s="41"/>
      <c r="G19" s="41"/>
      <c r="H19" s="41"/>
      <c r="I19" s="335" t="s">
        <v>57</v>
      </c>
      <c r="J19" s="307" t="s">
        <v>56</v>
      </c>
      <c r="K19" s="308"/>
      <c r="L19" s="308"/>
      <c r="M19" s="308"/>
      <c r="N19" s="308"/>
      <c r="O19" s="308"/>
      <c r="P19" s="308"/>
      <c r="Q19" s="308"/>
      <c r="R19" s="309"/>
      <c r="S19" s="340" t="s">
        <v>58</v>
      </c>
      <c r="T19" s="341"/>
      <c r="U19" s="342"/>
      <c r="V19" s="314" t="s">
        <v>59</v>
      </c>
      <c r="W19" s="312"/>
      <c r="X19" s="315"/>
    </row>
    <row r="20" spans="1:24" s="28" customFormat="1" ht="42.75" x14ac:dyDescent="0.25">
      <c r="A20" s="333"/>
      <c r="B20" s="39" t="s">
        <v>60</v>
      </c>
      <c r="C20" s="302"/>
      <c r="D20" s="303"/>
      <c r="E20" s="40" t="s">
        <v>61</v>
      </c>
      <c r="F20" s="41" t="s">
        <v>154</v>
      </c>
      <c r="G20" s="41"/>
      <c r="H20" s="41"/>
      <c r="I20" s="336"/>
      <c r="J20" s="314" t="s">
        <v>155</v>
      </c>
      <c r="K20" s="312"/>
      <c r="L20" s="312"/>
      <c r="M20" s="312"/>
      <c r="N20" s="312"/>
      <c r="O20" s="312"/>
      <c r="P20" s="312"/>
      <c r="Q20" s="312"/>
      <c r="R20" s="315"/>
      <c r="S20" s="343"/>
      <c r="T20" s="344"/>
      <c r="U20" s="345"/>
      <c r="V20" s="314" t="s">
        <v>119</v>
      </c>
      <c r="W20" s="312"/>
      <c r="X20" s="315"/>
    </row>
    <row r="21" spans="1:24" s="28" customFormat="1" x14ac:dyDescent="0.25">
      <c r="A21" s="334"/>
      <c r="B21" s="39" t="s">
        <v>62</v>
      </c>
      <c r="C21" s="304"/>
      <c r="D21" s="305"/>
      <c r="E21" s="40" t="s">
        <v>63</v>
      </c>
      <c r="F21" s="316" t="s">
        <v>156</v>
      </c>
      <c r="G21" s="316"/>
      <c r="H21" s="41"/>
      <c r="I21" s="337"/>
      <c r="J21" s="314" t="s">
        <v>803</v>
      </c>
      <c r="K21" s="312"/>
      <c r="L21" s="312"/>
      <c r="M21" s="312"/>
      <c r="N21" s="312"/>
      <c r="O21" s="312"/>
      <c r="P21" s="312"/>
      <c r="Q21" s="312"/>
      <c r="R21" s="315"/>
      <c r="S21" s="346"/>
      <c r="T21" s="347"/>
      <c r="U21" s="348"/>
      <c r="V21" s="338" t="s">
        <v>64</v>
      </c>
      <c r="W21" s="316"/>
      <c r="X21" s="339"/>
    </row>
  </sheetData>
  <mergeCells count="36">
    <mergeCell ref="V20:X20"/>
    <mergeCell ref="F21:G21"/>
    <mergeCell ref="J21:R21"/>
    <mergeCell ref="V21:X21"/>
    <mergeCell ref="X9:X10"/>
    <mergeCell ref="J19:R19"/>
    <mergeCell ref="S19:U21"/>
    <mergeCell ref="V19:X19"/>
    <mergeCell ref="J20:R20"/>
    <mergeCell ref="J9:J10"/>
    <mergeCell ref="K9:O9"/>
    <mergeCell ref="P9:P18"/>
    <mergeCell ref="Q9:U9"/>
    <mergeCell ref="V9:V10"/>
    <mergeCell ref="W9:W10"/>
    <mergeCell ref="A11:A18"/>
    <mergeCell ref="B11:B18"/>
    <mergeCell ref="A19:A21"/>
    <mergeCell ref="C19:D21"/>
    <mergeCell ref="I19:I21"/>
    <mergeCell ref="B7:X7"/>
    <mergeCell ref="A9:A10"/>
    <mergeCell ref="B9:B10"/>
    <mergeCell ref="C9:C10"/>
    <mergeCell ref="D9:D10"/>
    <mergeCell ref="E9:E10"/>
    <mergeCell ref="F9:F10"/>
    <mergeCell ref="G9:G10"/>
    <mergeCell ref="H9:H10"/>
    <mergeCell ref="I9:I10"/>
    <mergeCell ref="A6:X6"/>
    <mergeCell ref="A1:V1"/>
    <mergeCell ref="A2:A5"/>
    <mergeCell ref="B2:W2"/>
    <mergeCell ref="B3:W3"/>
    <mergeCell ref="B4:W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92CE-D794-4563-BFD6-3BADF14E2B2F}">
  <dimension ref="A1:X16"/>
  <sheetViews>
    <sheetView showGridLines="0" topLeftCell="E1" zoomScale="70" zoomScaleNormal="70" workbookViewId="0">
      <selection activeCell="K12" sqref="K12"/>
    </sheetView>
  </sheetViews>
  <sheetFormatPr baseColWidth="10" defaultColWidth="10.28515625" defaultRowHeight="15.75" x14ac:dyDescent="0.25"/>
  <cols>
    <col min="1" max="1" width="23.85546875" style="53" customWidth="1"/>
    <col min="2" max="2" width="22.42578125" style="53" customWidth="1"/>
    <col min="3" max="3" width="5.42578125" style="53" customWidth="1"/>
    <col min="4" max="4" width="28.140625" style="53" customWidth="1"/>
    <col min="5" max="5" width="27.5703125" style="53" customWidth="1"/>
    <col min="6" max="6" width="25" style="53" customWidth="1"/>
    <col min="7" max="7" width="28.5703125" style="53" customWidth="1"/>
    <col min="8" max="8" width="16.140625" style="53" customWidth="1"/>
    <col min="9" max="9" width="12.28515625" style="53" customWidth="1"/>
    <col min="10" max="10" width="18.85546875" style="53" customWidth="1"/>
    <col min="11" max="14" width="5.85546875" style="53" customWidth="1"/>
    <col min="15" max="15" width="7.7109375" style="53" customWidth="1"/>
    <col min="16" max="16" width="1.42578125" style="60" customWidth="1"/>
    <col min="17" max="20" width="6.140625" style="53" customWidth="1"/>
    <col min="21" max="21" width="7.85546875" style="53" customWidth="1"/>
    <col min="22" max="22" width="34.140625" style="53" customWidth="1"/>
    <col min="23" max="24" width="25.5703125" style="53" customWidth="1"/>
    <col min="25" max="16384" width="10.28515625" style="53"/>
  </cols>
  <sheetData>
    <row r="1" spans="1:24" ht="38.25" customHeight="1" thickBot="1" x14ac:dyDescent="0.3">
      <c r="A1" s="359"/>
      <c r="B1" s="359"/>
      <c r="C1" s="359"/>
      <c r="D1" s="359"/>
      <c r="E1" s="359"/>
      <c r="F1" s="359"/>
      <c r="G1" s="359"/>
      <c r="H1" s="359"/>
      <c r="I1" s="359"/>
      <c r="J1" s="359"/>
      <c r="K1" s="359"/>
      <c r="L1" s="359"/>
      <c r="M1" s="359"/>
      <c r="N1" s="359"/>
      <c r="O1" s="359"/>
      <c r="P1" s="359"/>
      <c r="Q1" s="359"/>
      <c r="R1" s="359"/>
      <c r="S1" s="359"/>
      <c r="T1" s="359"/>
      <c r="U1" s="359"/>
      <c r="V1" s="359"/>
    </row>
    <row r="2" spans="1:24" x14ac:dyDescent="0.25">
      <c r="A2" s="360"/>
      <c r="B2" s="363" t="s">
        <v>0</v>
      </c>
      <c r="C2" s="363"/>
      <c r="D2" s="363"/>
      <c r="E2" s="363"/>
      <c r="F2" s="363"/>
      <c r="G2" s="363"/>
      <c r="H2" s="363"/>
      <c r="I2" s="363"/>
      <c r="J2" s="363"/>
      <c r="K2" s="363"/>
      <c r="L2" s="363"/>
      <c r="M2" s="363"/>
      <c r="N2" s="363"/>
      <c r="O2" s="363"/>
      <c r="P2" s="363"/>
      <c r="Q2" s="363"/>
      <c r="R2" s="363"/>
      <c r="S2" s="363"/>
      <c r="T2" s="363"/>
      <c r="U2" s="363"/>
      <c r="V2" s="363"/>
      <c r="W2" s="364"/>
      <c r="X2" s="54" t="s">
        <v>1</v>
      </c>
    </row>
    <row r="3" spans="1:24" x14ac:dyDescent="0.25">
      <c r="A3" s="361"/>
      <c r="B3" s="365" t="s">
        <v>2</v>
      </c>
      <c r="C3" s="365"/>
      <c r="D3" s="365"/>
      <c r="E3" s="365"/>
      <c r="F3" s="365"/>
      <c r="G3" s="365"/>
      <c r="H3" s="365"/>
      <c r="I3" s="365"/>
      <c r="J3" s="365"/>
      <c r="K3" s="365"/>
      <c r="L3" s="365"/>
      <c r="M3" s="365"/>
      <c r="N3" s="365"/>
      <c r="O3" s="365"/>
      <c r="P3" s="365"/>
      <c r="Q3" s="365"/>
      <c r="R3" s="365"/>
      <c r="S3" s="365"/>
      <c r="T3" s="365"/>
      <c r="U3" s="365"/>
      <c r="V3" s="365"/>
      <c r="W3" s="366"/>
      <c r="X3" s="55" t="s">
        <v>3</v>
      </c>
    </row>
    <row r="4" spans="1:24" ht="31.5" x14ac:dyDescent="0.25">
      <c r="A4" s="361"/>
      <c r="B4" s="367" t="s">
        <v>4</v>
      </c>
      <c r="C4" s="367"/>
      <c r="D4" s="367"/>
      <c r="E4" s="367"/>
      <c r="F4" s="367"/>
      <c r="G4" s="367"/>
      <c r="H4" s="367"/>
      <c r="I4" s="367"/>
      <c r="J4" s="367"/>
      <c r="K4" s="367"/>
      <c r="L4" s="367"/>
      <c r="M4" s="367"/>
      <c r="N4" s="367"/>
      <c r="O4" s="367"/>
      <c r="P4" s="367"/>
      <c r="Q4" s="367"/>
      <c r="R4" s="367"/>
      <c r="S4" s="367"/>
      <c r="T4" s="367"/>
      <c r="U4" s="367"/>
      <c r="V4" s="367"/>
      <c r="W4" s="368"/>
      <c r="X4" s="56" t="s">
        <v>5</v>
      </c>
    </row>
    <row r="5" spans="1:24" ht="15.75" customHeight="1" thickBot="1" x14ac:dyDescent="0.3">
      <c r="A5" s="362"/>
      <c r="B5" s="369"/>
      <c r="C5" s="369"/>
      <c r="D5" s="369"/>
      <c r="E5" s="369"/>
      <c r="F5" s="369"/>
      <c r="G5" s="369"/>
      <c r="H5" s="369"/>
      <c r="I5" s="369"/>
      <c r="J5" s="369"/>
      <c r="K5" s="369"/>
      <c r="L5" s="369"/>
      <c r="M5" s="369"/>
      <c r="N5" s="369"/>
      <c r="O5" s="369"/>
      <c r="P5" s="369"/>
      <c r="Q5" s="369"/>
      <c r="R5" s="369"/>
      <c r="S5" s="369"/>
      <c r="T5" s="369"/>
      <c r="U5" s="369"/>
      <c r="V5" s="369"/>
      <c r="W5" s="370"/>
      <c r="X5" s="57" t="s">
        <v>6</v>
      </c>
    </row>
    <row r="6" spans="1:24" ht="6.75" customHeight="1" thickBot="1" x14ac:dyDescent="0.3">
      <c r="A6" s="356"/>
      <c r="B6" s="357"/>
      <c r="C6" s="357"/>
      <c r="D6" s="357"/>
      <c r="E6" s="357"/>
      <c r="F6" s="357"/>
      <c r="G6" s="357"/>
      <c r="H6" s="357"/>
      <c r="I6" s="357"/>
      <c r="J6" s="357"/>
      <c r="K6" s="357"/>
      <c r="L6" s="357"/>
      <c r="M6" s="357"/>
      <c r="N6" s="357"/>
      <c r="O6" s="357"/>
      <c r="P6" s="357"/>
      <c r="Q6" s="357"/>
      <c r="R6" s="357"/>
      <c r="S6" s="357"/>
      <c r="T6" s="357"/>
      <c r="U6" s="357"/>
      <c r="V6" s="357"/>
      <c r="W6" s="357"/>
      <c r="X6" s="358"/>
    </row>
    <row r="7" spans="1:24" ht="15.95" customHeight="1" thickBot="1" x14ac:dyDescent="0.3">
      <c r="A7" s="69" t="s">
        <v>7</v>
      </c>
      <c r="B7" s="371" t="s">
        <v>406</v>
      </c>
      <c r="C7" s="372"/>
      <c r="D7" s="372"/>
      <c r="E7" s="372"/>
      <c r="F7" s="372"/>
      <c r="G7" s="372"/>
      <c r="H7" s="372"/>
      <c r="I7" s="372"/>
      <c r="J7" s="372"/>
      <c r="K7" s="372"/>
      <c r="L7" s="372"/>
      <c r="M7" s="372"/>
      <c r="N7" s="372"/>
      <c r="O7" s="372"/>
      <c r="P7" s="372"/>
      <c r="Q7" s="372"/>
      <c r="R7" s="372"/>
      <c r="S7" s="372"/>
      <c r="T7" s="372"/>
      <c r="U7" s="372"/>
      <c r="V7" s="372"/>
      <c r="W7" s="372"/>
      <c r="X7" s="373"/>
    </row>
    <row r="8" spans="1:24" x14ac:dyDescent="0.25">
      <c r="A8" s="58"/>
      <c r="B8" s="58"/>
      <c r="C8" s="58"/>
      <c r="D8" s="58"/>
      <c r="E8" s="58"/>
      <c r="F8" s="58"/>
      <c r="G8" s="58"/>
      <c r="H8" s="58"/>
      <c r="I8" s="58"/>
      <c r="J8" s="58"/>
      <c r="K8" s="58"/>
      <c r="L8" s="58"/>
      <c r="M8" s="58"/>
      <c r="N8" s="58"/>
      <c r="O8" s="58"/>
      <c r="P8" s="58"/>
      <c r="Q8" s="58"/>
      <c r="R8" s="58"/>
      <c r="S8" s="58"/>
      <c r="T8" s="58"/>
      <c r="U8" s="58"/>
      <c r="V8" s="58"/>
    </row>
    <row r="9" spans="1:24" x14ac:dyDescent="0.25">
      <c r="A9" s="374" t="s">
        <v>8</v>
      </c>
      <c r="B9" s="374" t="s">
        <v>9</v>
      </c>
      <c r="C9" s="374" t="s">
        <v>10</v>
      </c>
      <c r="D9" s="374" t="s">
        <v>11</v>
      </c>
      <c r="E9" s="374" t="s">
        <v>12</v>
      </c>
      <c r="F9" s="374" t="s">
        <v>13</v>
      </c>
      <c r="G9" s="374" t="s">
        <v>14</v>
      </c>
      <c r="H9" s="374" t="s">
        <v>15</v>
      </c>
      <c r="I9" s="374" t="s">
        <v>16</v>
      </c>
      <c r="J9" s="374" t="s">
        <v>17</v>
      </c>
      <c r="K9" s="390" t="s">
        <v>18</v>
      </c>
      <c r="L9" s="390"/>
      <c r="M9" s="390"/>
      <c r="N9" s="390"/>
      <c r="O9" s="390"/>
      <c r="P9" s="374"/>
      <c r="Q9" s="374" t="s">
        <v>19</v>
      </c>
      <c r="R9" s="374"/>
      <c r="S9" s="374"/>
      <c r="T9" s="374"/>
      <c r="U9" s="374"/>
      <c r="V9" s="374" t="s">
        <v>20</v>
      </c>
      <c r="W9" s="374" t="s">
        <v>21</v>
      </c>
      <c r="X9" s="374" t="s">
        <v>22</v>
      </c>
    </row>
    <row r="10" spans="1:24" ht="47.25" x14ac:dyDescent="0.25">
      <c r="A10" s="374"/>
      <c r="B10" s="374"/>
      <c r="C10" s="374"/>
      <c r="D10" s="374"/>
      <c r="E10" s="374"/>
      <c r="F10" s="374"/>
      <c r="G10" s="374"/>
      <c r="H10" s="374"/>
      <c r="I10" s="374"/>
      <c r="J10" s="374"/>
      <c r="K10" s="70" t="s">
        <v>23</v>
      </c>
      <c r="L10" s="70" t="s">
        <v>24</v>
      </c>
      <c r="M10" s="70" t="s">
        <v>25</v>
      </c>
      <c r="N10" s="70" t="s">
        <v>26</v>
      </c>
      <c r="O10" s="70" t="s">
        <v>27</v>
      </c>
      <c r="P10" s="374"/>
      <c r="Q10" s="70" t="s">
        <v>28</v>
      </c>
      <c r="R10" s="70" t="s">
        <v>24</v>
      </c>
      <c r="S10" s="70" t="s">
        <v>25</v>
      </c>
      <c r="T10" s="70" t="s">
        <v>26</v>
      </c>
      <c r="U10" s="70" t="s">
        <v>27</v>
      </c>
      <c r="V10" s="374"/>
      <c r="W10" s="374"/>
      <c r="X10" s="374"/>
    </row>
    <row r="11" spans="1:24" ht="280.5" x14ac:dyDescent="0.25">
      <c r="A11" s="375" t="s">
        <v>157</v>
      </c>
      <c r="B11" s="375" t="s">
        <v>158</v>
      </c>
      <c r="C11" s="105">
        <v>1</v>
      </c>
      <c r="D11" s="105" t="s">
        <v>159</v>
      </c>
      <c r="E11" s="115" t="s">
        <v>160</v>
      </c>
      <c r="F11" s="116" t="s">
        <v>804</v>
      </c>
      <c r="G11" s="116" t="s">
        <v>805</v>
      </c>
      <c r="H11" s="106">
        <v>1</v>
      </c>
      <c r="I11" s="115" t="s">
        <v>125</v>
      </c>
      <c r="J11" s="105" t="s">
        <v>161</v>
      </c>
      <c r="K11" s="72">
        <v>0.25</v>
      </c>
      <c r="L11" s="72">
        <v>0.25</v>
      </c>
      <c r="M11" s="72">
        <v>0.25</v>
      </c>
      <c r="N11" s="72">
        <v>0.25</v>
      </c>
      <c r="O11" s="72">
        <f>K11+L11+M11+N11</f>
        <v>1</v>
      </c>
      <c r="P11" s="374"/>
      <c r="Q11" s="175">
        <v>0.25</v>
      </c>
      <c r="R11" s="175"/>
      <c r="S11" s="175"/>
      <c r="T11" s="175"/>
      <c r="U11" s="175">
        <f>Q11+R11+S11+T11</f>
        <v>0.25</v>
      </c>
      <c r="V11" s="176" t="s">
        <v>930</v>
      </c>
      <c r="W11" s="177" t="s">
        <v>931</v>
      </c>
      <c r="X11" s="178" t="s">
        <v>932</v>
      </c>
    </row>
    <row r="12" spans="1:24" ht="409.5" x14ac:dyDescent="0.25">
      <c r="A12" s="375"/>
      <c r="B12" s="375"/>
      <c r="C12" s="105">
        <v>2</v>
      </c>
      <c r="D12" s="115" t="s">
        <v>806</v>
      </c>
      <c r="E12" s="115" t="s">
        <v>162</v>
      </c>
      <c r="F12" s="105" t="s">
        <v>163</v>
      </c>
      <c r="G12" s="71" t="s">
        <v>164</v>
      </c>
      <c r="H12" s="106">
        <v>1</v>
      </c>
      <c r="I12" s="115" t="s">
        <v>125</v>
      </c>
      <c r="J12" s="115" t="s">
        <v>165</v>
      </c>
      <c r="K12" s="72">
        <v>0.25</v>
      </c>
      <c r="L12" s="72">
        <v>0.25</v>
      </c>
      <c r="M12" s="72">
        <v>0.25</v>
      </c>
      <c r="N12" s="72">
        <v>0.25</v>
      </c>
      <c r="O12" s="72">
        <f>K12+L12+M12+N12</f>
        <v>1</v>
      </c>
      <c r="P12" s="374"/>
      <c r="Q12" s="175">
        <v>0.25</v>
      </c>
      <c r="R12" s="175"/>
      <c r="S12" s="175"/>
      <c r="T12" s="175"/>
      <c r="U12" s="175">
        <f>Q12+R12+S12+T12</f>
        <v>0.25</v>
      </c>
      <c r="V12" s="176" t="s">
        <v>933</v>
      </c>
      <c r="W12" s="177" t="s">
        <v>931</v>
      </c>
      <c r="X12" s="178" t="s">
        <v>932</v>
      </c>
    </row>
    <row r="13" spans="1:24" ht="318.75" x14ac:dyDescent="0.25">
      <c r="A13" s="375"/>
      <c r="B13" s="105" t="s">
        <v>166</v>
      </c>
      <c r="C13" s="105">
        <v>3</v>
      </c>
      <c r="D13" s="105" t="s">
        <v>167</v>
      </c>
      <c r="E13" s="115" t="s">
        <v>162</v>
      </c>
      <c r="F13" s="105" t="s">
        <v>168</v>
      </c>
      <c r="G13" s="71" t="s">
        <v>169</v>
      </c>
      <c r="H13" s="106">
        <v>1</v>
      </c>
      <c r="I13" s="115" t="s">
        <v>125</v>
      </c>
      <c r="J13" s="105" t="s">
        <v>170</v>
      </c>
      <c r="K13" s="72">
        <v>0.25</v>
      </c>
      <c r="L13" s="72">
        <v>0.25</v>
      </c>
      <c r="M13" s="72">
        <v>0.25</v>
      </c>
      <c r="N13" s="72">
        <v>0.25</v>
      </c>
      <c r="O13" s="72">
        <f>K13+L13+M13+N13</f>
        <v>1</v>
      </c>
      <c r="P13" s="374"/>
      <c r="Q13" s="175">
        <v>0.25</v>
      </c>
      <c r="R13" s="175"/>
      <c r="S13" s="175"/>
      <c r="T13" s="175"/>
      <c r="U13" s="175">
        <f>Q13+R13+S13+T13</f>
        <v>0.25</v>
      </c>
      <c r="V13" s="176" t="s">
        <v>934</v>
      </c>
      <c r="W13" s="177" t="s">
        <v>931</v>
      </c>
      <c r="X13" s="178" t="s">
        <v>932</v>
      </c>
    </row>
    <row r="14" spans="1:24" s="77" customFormat="1" x14ac:dyDescent="0.25">
      <c r="A14" s="374" t="s">
        <v>54</v>
      </c>
      <c r="B14" s="74" t="s">
        <v>797</v>
      </c>
      <c r="C14" s="376" t="s">
        <v>55</v>
      </c>
      <c r="D14" s="377"/>
      <c r="E14" s="75" t="s">
        <v>56</v>
      </c>
      <c r="F14" s="76"/>
      <c r="G14" s="76"/>
      <c r="H14" s="76"/>
      <c r="I14" s="382" t="s">
        <v>57</v>
      </c>
      <c r="J14" s="383" t="s">
        <v>56</v>
      </c>
      <c r="K14" s="384"/>
      <c r="L14" s="384"/>
      <c r="M14" s="384"/>
      <c r="N14" s="384"/>
      <c r="O14" s="384"/>
      <c r="P14" s="384"/>
      <c r="Q14" s="384"/>
      <c r="R14" s="385"/>
      <c r="S14" s="386" t="s">
        <v>58</v>
      </c>
      <c r="T14" s="386"/>
      <c r="U14" s="386"/>
      <c r="V14" s="387" t="s">
        <v>59</v>
      </c>
      <c r="W14" s="387"/>
      <c r="X14" s="387"/>
    </row>
    <row r="15" spans="1:24" s="77" customFormat="1" x14ac:dyDescent="0.25">
      <c r="A15" s="374"/>
      <c r="B15" s="74" t="s">
        <v>60</v>
      </c>
      <c r="C15" s="378"/>
      <c r="D15" s="379"/>
      <c r="E15" s="75" t="s">
        <v>61</v>
      </c>
      <c r="F15" s="388" t="s">
        <v>172</v>
      </c>
      <c r="G15" s="388"/>
      <c r="H15" s="389"/>
      <c r="I15" s="382"/>
      <c r="J15" s="391" t="s">
        <v>173</v>
      </c>
      <c r="K15" s="392"/>
      <c r="L15" s="392"/>
      <c r="M15" s="392"/>
      <c r="N15" s="392"/>
      <c r="O15" s="392"/>
      <c r="P15" s="392"/>
      <c r="Q15" s="392"/>
      <c r="R15" s="393"/>
      <c r="S15" s="386"/>
      <c r="T15" s="386"/>
      <c r="U15" s="386"/>
      <c r="V15" s="387" t="s">
        <v>61</v>
      </c>
      <c r="W15" s="387"/>
      <c r="X15" s="387"/>
    </row>
    <row r="16" spans="1:24" s="77" customFormat="1" ht="29.25" customHeight="1" x14ac:dyDescent="0.25">
      <c r="A16" s="374"/>
      <c r="B16" s="74" t="s">
        <v>62</v>
      </c>
      <c r="C16" s="380"/>
      <c r="D16" s="381"/>
      <c r="E16" s="75" t="s">
        <v>63</v>
      </c>
      <c r="F16" s="388" t="s">
        <v>174</v>
      </c>
      <c r="G16" s="388"/>
      <c r="H16" s="389"/>
      <c r="I16" s="382"/>
      <c r="J16" s="391" t="s">
        <v>175</v>
      </c>
      <c r="K16" s="392"/>
      <c r="L16" s="392"/>
      <c r="M16" s="392"/>
      <c r="N16" s="392"/>
      <c r="O16" s="392"/>
      <c r="P16" s="392"/>
      <c r="Q16" s="392"/>
      <c r="R16" s="393"/>
      <c r="S16" s="386"/>
      <c r="T16" s="386"/>
      <c r="U16" s="386"/>
      <c r="V16" s="387" t="s">
        <v>64</v>
      </c>
      <c r="W16" s="387"/>
      <c r="X16" s="387"/>
    </row>
  </sheetData>
  <mergeCells count="37">
    <mergeCell ref="J14:R14"/>
    <mergeCell ref="S14:U16"/>
    <mergeCell ref="V14:X14"/>
    <mergeCell ref="F15:H15"/>
    <mergeCell ref="J9:J10"/>
    <mergeCell ref="K9:O9"/>
    <mergeCell ref="P9:P13"/>
    <mergeCell ref="Q9:U9"/>
    <mergeCell ref="V9:V10"/>
    <mergeCell ref="W9:W10"/>
    <mergeCell ref="J15:R15"/>
    <mergeCell ref="V15:X15"/>
    <mergeCell ref="F16:H16"/>
    <mergeCell ref="J16:R16"/>
    <mergeCell ref="V16:X16"/>
    <mergeCell ref="A11:A13"/>
    <mergeCell ref="B11:B12"/>
    <mergeCell ref="A14:A16"/>
    <mergeCell ref="C14:D16"/>
    <mergeCell ref="I14:I16"/>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1C318-92FC-4D93-B441-B8FB0896BC09}">
  <dimension ref="A1:X23"/>
  <sheetViews>
    <sheetView showGridLines="0" zoomScale="70" zoomScaleNormal="70" workbookViewId="0">
      <selection activeCell="I12" sqref="I12"/>
    </sheetView>
  </sheetViews>
  <sheetFormatPr baseColWidth="10" defaultColWidth="8.140625" defaultRowHeight="15" x14ac:dyDescent="0.25"/>
  <cols>
    <col min="1" max="1" width="17.85546875" style="144" customWidth="1"/>
    <col min="2" max="2" width="18.85546875" style="144" customWidth="1"/>
    <col min="3" max="3" width="5.5703125" style="144" customWidth="1"/>
    <col min="4" max="4" width="25.85546875" style="144" customWidth="1"/>
    <col min="5" max="5" width="15.5703125" style="144" customWidth="1"/>
    <col min="6" max="6" width="17.28515625" style="144" customWidth="1"/>
    <col min="7" max="7" width="28.7109375" style="144" customWidth="1"/>
    <col min="8" max="8" width="16.140625" style="144" customWidth="1"/>
    <col min="9" max="9" width="10.7109375" style="144" customWidth="1"/>
    <col min="10" max="10" width="18.85546875" style="144" customWidth="1"/>
    <col min="11" max="14" width="5.85546875" style="144" customWidth="1"/>
    <col min="15" max="15" width="7.7109375" style="144" customWidth="1"/>
    <col min="16" max="16" width="1.5703125" style="144" customWidth="1"/>
    <col min="17" max="21" width="7.7109375" style="144" customWidth="1"/>
    <col min="22" max="22" width="36.42578125" style="144" customWidth="1"/>
    <col min="23" max="23" width="25" style="144" customWidth="1"/>
    <col min="24" max="24" width="24.42578125" style="144" customWidth="1"/>
    <col min="25" max="256" width="8.140625" style="144"/>
    <col min="257" max="257" width="17.85546875" style="144" customWidth="1"/>
    <col min="258" max="258" width="18.85546875" style="144" customWidth="1"/>
    <col min="259" max="259" width="5.5703125" style="144" customWidth="1"/>
    <col min="260" max="260" width="25.85546875" style="144" customWidth="1"/>
    <col min="261" max="261" width="15.5703125" style="144" customWidth="1"/>
    <col min="262" max="262" width="17.28515625" style="144" customWidth="1"/>
    <col min="263" max="263" width="28.7109375" style="144" customWidth="1"/>
    <col min="264" max="264" width="16.140625" style="144" customWidth="1"/>
    <col min="265" max="265" width="10.7109375" style="144" customWidth="1"/>
    <col min="266" max="266" width="18.85546875" style="144" customWidth="1"/>
    <col min="267" max="270" width="5.85546875" style="144" customWidth="1"/>
    <col min="271" max="271" width="7.7109375" style="144" customWidth="1"/>
    <col min="272" max="272" width="1.5703125" style="144" customWidth="1"/>
    <col min="273" max="277" width="7.7109375" style="144" customWidth="1"/>
    <col min="278" max="278" width="36.42578125" style="144" customWidth="1"/>
    <col min="279" max="279" width="25" style="144" customWidth="1"/>
    <col min="280" max="280" width="24.42578125" style="144" customWidth="1"/>
    <col min="281" max="512" width="8.140625" style="144"/>
    <col min="513" max="513" width="17.85546875" style="144" customWidth="1"/>
    <col min="514" max="514" width="18.85546875" style="144" customWidth="1"/>
    <col min="515" max="515" width="5.5703125" style="144" customWidth="1"/>
    <col min="516" max="516" width="25.85546875" style="144" customWidth="1"/>
    <col min="517" max="517" width="15.5703125" style="144" customWidth="1"/>
    <col min="518" max="518" width="17.28515625" style="144" customWidth="1"/>
    <col min="519" max="519" width="28.7109375" style="144" customWidth="1"/>
    <col min="520" max="520" width="16.140625" style="144" customWidth="1"/>
    <col min="521" max="521" width="10.7109375" style="144" customWidth="1"/>
    <col min="522" max="522" width="18.85546875" style="144" customWidth="1"/>
    <col min="523" max="526" width="5.85546875" style="144" customWidth="1"/>
    <col min="527" max="527" width="7.7109375" style="144" customWidth="1"/>
    <col min="528" max="528" width="1.5703125" style="144" customWidth="1"/>
    <col min="529" max="533" width="7.7109375" style="144" customWidth="1"/>
    <col min="534" max="534" width="36.42578125" style="144" customWidth="1"/>
    <col min="535" max="535" width="25" style="144" customWidth="1"/>
    <col min="536" max="536" width="24.42578125" style="144" customWidth="1"/>
    <col min="537" max="768" width="8.140625" style="144"/>
    <col min="769" max="769" width="17.85546875" style="144" customWidth="1"/>
    <col min="770" max="770" width="18.85546875" style="144" customWidth="1"/>
    <col min="771" max="771" width="5.5703125" style="144" customWidth="1"/>
    <col min="772" max="772" width="25.85546875" style="144" customWidth="1"/>
    <col min="773" max="773" width="15.5703125" style="144" customWidth="1"/>
    <col min="774" max="774" width="17.28515625" style="144" customWidth="1"/>
    <col min="775" max="775" width="28.7109375" style="144" customWidth="1"/>
    <col min="776" max="776" width="16.140625" style="144" customWidth="1"/>
    <col min="777" max="777" width="10.7109375" style="144" customWidth="1"/>
    <col min="778" max="778" width="18.85546875" style="144" customWidth="1"/>
    <col min="779" max="782" width="5.85546875" style="144" customWidth="1"/>
    <col min="783" max="783" width="7.7109375" style="144" customWidth="1"/>
    <col min="784" max="784" width="1.5703125" style="144" customWidth="1"/>
    <col min="785" max="789" width="7.7109375" style="144" customWidth="1"/>
    <col min="790" max="790" width="36.42578125" style="144" customWidth="1"/>
    <col min="791" max="791" width="25" style="144" customWidth="1"/>
    <col min="792" max="792" width="24.42578125" style="144" customWidth="1"/>
    <col min="793" max="1024" width="8.140625" style="144"/>
    <col min="1025" max="1025" width="17.85546875" style="144" customWidth="1"/>
    <col min="1026" max="1026" width="18.85546875" style="144" customWidth="1"/>
    <col min="1027" max="1027" width="5.5703125" style="144" customWidth="1"/>
    <col min="1028" max="1028" width="25.85546875" style="144" customWidth="1"/>
    <col min="1029" max="1029" width="15.5703125" style="144" customWidth="1"/>
    <col min="1030" max="1030" width="17.28515625" style="144" customWidth="1"/>
    <col min="1031" max="1031" width="28.7109375" style="144" customWidth="1"/>
    <col min="1032" max="1032" width="16.140625" style="144" customWidth="1"/>
    <col min="1033" max="1033" width="10.7109375" style="144" customWidth="1"/>
    <col min="1034" max="1034" width="18.85546875" style="144" customWidth="1"/>
    <col min="1035" max="1038" width="5.85546875" style="144" customWidth="1"/>
    <col min="1039" max="1039" width="7.7109375" style="144" customWidth="1"/>
    <col min="1040" max="1040" width="1.5703125" style="144" customWidth="1"/>
    <col min="1041" max="1045" width="7.7109375" style="144" customWidth="1"/>
    <col min="1046" max="1046" width="36.42578125" style="144" customWidth="1"/>
    <col min="1047" max="1047" width="25" style="144" customWidth="1"/>
    <col min="1048" max="1048" width="24.42578125" style="144" customWidth="1"/>
    <col min="1049" max="1280" width="8.140625" style="144"/>
    <col min="1281" max="1281" width="17.85546875" style="144" customWidth="1"/>
    <col min="1282" max="1282" width="18.85546875" style="144" customWidth="1"/>
    <col min="1283" max="1283" width="5.5703125" style="144" customWidth="1"/>
    <col min="1284" max="1284" width="25.85546875" style="144" customWidth="1"/>
    <col min="1285" max="1285" width="15.5703125" style="144" customWidth="1"/>
    <col min="1286" max="1286" width="17.28515625" style="144" customWidth="1"/>
    <col min="1287" max="1287" width="28.7109375" style="144" customWidth="1"/>
    <col min="1288" max="1288" width="16.140625" style="144" customWidth="1"/>
    <col min="1289" max="1289" width="10.7109375" style="144" customWidth="1"/>
    <col min="1290" max="1290" width="18.85546875" style="144" customWidth="1"/>
    <col min="1291" max="1294" width="5.85546875" style="144" customWidth="1"/>
    <col min="1295" max="1295" width="7.7109375" style="144" customWidth="1"/>
    <col min="1296" max="1296" width="1.5703125" style="144" customWidth="1"/>
    <col min="1297" max="1301" width="7.7109375" style="144" customWidth="1"/>
    <col min="1302" max="1302" width="36.42578125" style="144" customWidth="1"/>
    <col min="1303" max="1303" width="25" style="144" customWidth="1"/>
    <col min="1304" max="1304" width="24.42578125" style="144" customWidth="1"/>
    <col min="1305" max="1536" width="8.140625" style="144"/>
    <col min="1537" max="1537" width="17.85546875" style="144" customWidth="1"/>
    <col min="1538" max="1538" width="18.85546875" style="144" customWidth="1"/>
    <col min="1539" max="1539" width="5.5703125" style="144" customWidth="1"/>
    <col min="1540" max="1540" width="25.85546875" style="144" customWidth="1"/>
    <col min="1541" max="1541" width="15.5703125" style="144" customWidth="1"/>
    <col min="1542" max="1542" width="17.28515625" style="144" customWidth="1"/>
    <col min="1543" max="1543" width="28.7109375" style="144" customWidth="1"/>
    <col min="1544" max="1544" width="16.140625" style="144" customWidth="1"/>
    <col min="1545" max="1545" width="10.7109375" style="144" customWidth="1"/>
    <col min="1546" max="1546" width="18.85546875" style="144" customWidth="1"/>
    <col min="1547" max="1550" width="5.85546875" style="144" customWidth="1"/>
    <col min="1551" max="1551" width="7.7109375" style="144" customWidth="1"/>
    <col min="1552" max="1552" width="1.5703125" style="144" customWidth="1"/>
    <col min="1553" max="1557" width="7.7109375" style="144" customWidth="1"/>
    <col min="1558" max="1558" width="36.42578125" style="144" customWidth="1"/>
    <col min="1559" max="1559" width="25" style="144" customWidth="1"/>
    <col min="1560" max="1560" width="24.42578125" style="144" customWidth="1"/>
    <col min="1561" max="1792" width="8.140625" style="144"/>
    <col min="1793" max="1793" width="17.85546875" style="144" customWidth="1"/>
    <col min="1794" max="1794" width="18.85546875" style="144" customWidth="1"/>
    <col min="1795" max="1795" width="5.5703125" style="144" customWidth="1"/>
    <col min="1796" max="1796" width="25.85546875" style="144" customWidth="1"/>
    <col min="1797" max="1797" width="15.5703125" style="144" customWidth="1"/>
    <col min="1798" max="1798" width="17.28515625" style="144" customWidth="1"/>
    <col min="1799" max="1799" width="28.7109375" style="144" customWidth="1"/>
    <col min="1800" max="1800" width="16.140625" style="144" customWidth="1"/>
    <col min="1801" max="1801" width="10.7109375" style="144" customWidth="1"/>
    <col min="1802" max="1802" width="18.85546875" style="144" customWidth="1"/>
    <col min="1803" max="1806" width="5.85546875" style="144" customWidth="1"/>
    <col min="1807" max="1807" width="7.7109375" style="144" customWidth="1"/>
    <col min="1808" max="1808" width="1.5703125" style="144" customWidth="1"/>
    <col min="1809" max="1813" width="7.7109375" style="144" customWidth="1"/>
    <col min="1814" max="1814" width="36.42578125" style="144" customWidth="1"/>
    <col min="1815" max="1815" width="25" style="144" customWidth="1"/>
    <col min="1816" max="1816" width="24.42578125" style="144" customWidth="1"/>
    <col min="1817" max="2048" width="8.140625" style="144"/>
    <col min="2049" max="2049" width="17.85546875" style="144" customWidth="1"/>
    <col min="2050" max="2050" width="18.85546875" style="144" customWidth="1"/>
    <col min="2051" max="2051" width="5.5703125" style="144" customWidth="1"/>
    <col min="2052" max="2052" width="25.85546875" style="144" customWidth="1"/>
    <col min="2053" max="2053" width="15.5703125" style="144" customWidth="1"/>
    <col min="2054" max="2054" width="17.28515625" style="144" customWidth="1"/>
    <col min="2055" max="2055" width="28.7109375" style="144" customWidth="1"/>
    <col min="2056" max="2056" width="16.140625" style="144" customWidth="1"/>
    <col min="2057" max="2057" width="10.7109375" style="144" customWidth="1"/>
    <col min="2058" max="2058" width="18.85546875" style="144" customWidth="1"/>
    <col min="2059" max="2062" width="5.85546875" style="144" customWidth="1"/>
    <col min="2063" max="2063" width="7.7109375" style="144" customWidth="1"/>
    <col min="2064" max="2064" width="1.5703125" style="144" customWidth="1"/>
    <col min="2065" max="2069" width="7.7109375" style="144" customWidth="1"/>
    <col min="2070" max="2070" width="36.42578125" style="144" customWidth="1"/>
    <col min="2071" max="2071" width="25" style="144" customWidth="1"/>
    <col min="2072" max="2072" width="24.42578125" style="144" customWidth="1"/>
    <col min="2073" max="2304" width="8.140625" style="144"/>
    <col min="2305" max="2305" width="17.85546875" style="144" customWidth="1"/>
    <col min="2306" max="2306" width="18.85546875" style="144" customWidth="1"/>
    <col min="2307" max="2307" width="5.5703125" style="144" customWidth="1"/>
    <col min="2308" max="2308" width="25.85546875" style="144" customWidth="1"/>
    <col min="2309" max="2309" width="15.5703125" style="144" customWidth="1"/>
    <col min="2310" max="2310" width="17.28515625" style="144" customWidth="1"/>
    <col min="2311" max="2311" width="28.7109375" style="144" customWidth="1"/>
    <col min="2312" max="2312" width="16.140625" style="144" customWidth="1"/>
    <col min="2313" max="2313" width="10.7109375" style="144" customWidth="1"/>
    <col min="2314" max="2314" width="18.85546875" style="144" customWidth="1"/>
    <col min="2315" max="2318" width="5.85546875" style="144" customWidth="1"/>
    <col min="2319" max="2319" width="7.7109375" style="144" customWidth="1"/>
    <col min="2320" max="2320" width="1.5703125" style="144" customWidth="1"/>
    <col min="2321" max="2325" width="7.7109375" style="144" customWidth="1"/>
    <col min="2326" max="2326" width="36.42578125" style="144" customWidth="1"/>
    <col min="2327" max="2327" width="25" style="144" customWidth="1"/>
    <col min="2328" max="2328" width="24.42578125" style="144" customWidth="1"/>
    <col min="2329" max="2560" width="8.140625" style="144"/>
    <col min="2561" max="2561" width="17.85546875" style="144" customWidth="1"/>
    <col min="2562" max="2562" width="18.85546875" style="144" customWidth="1"/>
    <col min="2563" max="2563" width="5.5703125" style="144" customWidth="1"/>
    <col min="2564" max="2564" width="25.85546875" style="144" customWidth="1"/>
    <col min="2565" max="2565" width="15.5703125" style="144" customWidth="1"/>
    <col min="2566" max="2566" width="17.28515625" style="144" customWidth="1"/>
    <col min="2567" max="2567" width="28.7109375" style="144" customWidth="1"/>
    <col min="2568" max="2568" width="16.140625" style="144" customWidth="1"/>
    <col min="2569" max="2569" width="10.7109375" style="144" customWidth="1"/>
    <col min="2570" max="2570" width="18.85546875" style="144" customWidth="1"/>
    <col min="2571" max="2574" width="5.85546875" style="144" customWidth="1"/>
    <col min="2575" max="2575" width="7.7109375" style="144" customWidth="1"/>
    <col min="2576" max="2576" width="1.5703125" style="144" customWidth="1"/>
    <col min="2577" max="2581" width="7.7109375" style="144" customWidth="1"/>
    <col min="2582" max="2582" width="36.42578125" style="144" customWidth="1"/>
    <col min="2583" max="2583" width="25" style="144" customWidth="1"/>
    <col min="2584" max="2584" width="24.42578125" style="144" customWidth="1"/>
    <col min="2585" max="2816" width="8.140625" style="144"/>
    <col min="2817" max="2817" width="17.85546875" style="144" customWidth="1"/>
    <col min="2818" max="2818" width="18.85546875" style="144" customWidth="1"/>
    <col min="2819" max="2819" width="5.5703125" style="144" customWidth="1"/>
    <col min="2820" max="2820" width="25.85546875" style="144" customWidth="1"/>
    <col min="2821" max="2821" width="15.5703125" style="144" customWidth="1"/>
    <col min="2822" max="2822" width="17.28515625" style="144" customWidth="1"/>
    <col min="2823" max="2823" width="28.7109375" style="144" customWidth="1"/>
    <col min="2824" max="2824" width="16.140625" style="144" customWidth="1"/>
    <col min="2825" max="2825" width="10.7109375" style="144" customWidth="1"/>
    <col min="2826" max="2826" width="18.85546875" style="144" customWidth="1"/>
    <col min="2827" max="2830" width="5.85546875" style="144" customWidth="1"/>
    <col min="2831" max="2831" width="7.7109375" style="144" customWidth="1"/>
    <col min="2832" max="2832" width="1.5703125" style="144" customWidth="1"/>
    <col min="2833" max="2837" width="7.7109375" style="144" customWidth="1"/>
    <col min="2838" max="2838" width="36.42578125" style="144" customWidth="1"/>
    <col min="2839" max="2839" width="25" style="144" customWidth="1"/>
    <col min="2840" max="2840" width="24.42578125" style="144" customWidth="1"/>
    <col min="2841" max="3072" width="8.140625" style="144"/>
    <col min="3073" max="3073" width="17.85546875" style="144" customWidth="1"/>
    <col min="3074" max="3074" width="18.85546875" style="144" customWidth="1"/>
    <col min="3075" max="3075" width="5.5703125" style="144" customWidth="1"/>
    <col min="3076" max="3076" width="25.85546875" style="144" customWidth="1"/>
    <col min="3077" max="3077" width="15.5703125" style="144" customWidth="1"/>
    <col min="3078" max="3078" width="17.28515625" style="144" customWidth="1"/>
    <col min="3079" max="3079" width="28.7109375" style="144" customWidth="1"/>
    <col min="3080" max="3080" width="16.140625" style="144" customWidth="1"/>
    <col min="3081" max="3081" width="10.7109375" style="144" customWidth="1"/>
    <col min="3082" max="3082" width="18.85546875" style="144" customWidth="1"/>
    <col min="3083" max="3086" width="5.85546875" style="144" customWidth="1"/>
    <col min="3087" max="3087" width="7.7109375" style="144" customWidth="1"/>
    <col min="3088" max="3088" width="1.5703125" style="144" customWidth="1"/>
    <col min="3089" max="3093" width="7.7109375" style="144" customWidth="1"/>
    <col min="3094" max="3094" width="36.42578125" style="144" customWidth="1"/>
    <col min="3095" max="3095" width="25" style="144" customWidth="1"/>
    <col min="3096" max="3096" width="24.42578125" style="144" customWidth="1"/>
    <col min="3097" max="3328" width="8.140625" style="144"/>
    <col min="3329" max="3329" width="17.85546875" style="144" customWidth="1"/>
    <col min="3330" max="3330" width="18.85546875" style="144" customWidth="1"/>
    <col min="3331" max="3331" width="5.5703125" style="144" customWidth="1"/>
    <col min="3332" max="3332" width="25.85546875" style="144" customWidth="1"/>
    <col min="3333" max="3333" width="15.5703125" style="144" customWidth="1"/>
    <col min="3334" max="3334" width="17.28515625" style="144" customWidth="1"/>
    <col min="3335" max="3335" width="28.7109375" style="144" customWidth="1"/>
    <col min="3336" max="3336" width="16.140625" style="144" customWidth="1"/>
    <col min="3337" max="3337" width="10.7109375" style="144" customWidth="1"/>
    <col min="3338" max="3338" width="18.85546875" style="144" customWidth="1"/>
    <col min="3339" max="3342" width="5.85546875" style="144" customWidth="1"/>
    <col min="3343" max="3343" width="7.7109375" style="144" customWidth="1"/>
    <col min="3344" max="3344" width="1.5703125" style="144" customWidth="1"/>
    <col min="3345" max="3349" width="7.7109375" style="144" customWidth="1"/>
    <col min="3350" max="3350" width="36.42578125" style="144" customWidth="1"/>
    <col min="3351" max="3351" width="25" style="144" customWidth="1"/>
    <col min="3352" max="3352" width="24.42578125" style="144" customWidth="1"/>
    <col min="3353" max="3584" width="8.140625" style="144"/>
    <col min="3585" max="3585" width="17.85546875" style="144" customWidth="1"/>
    <col min="3586" max="3586" width="18.85546875" style="144" customWidth="1"/>
    <col min="3587" max="3587" width="5.5703125" style="144" customWidth="1"/>
    <col min="3588" max="3588" width="25.85546875" style="144" customWidth="1"/>
    <col min="3589" max="3589" width="15.5703125" style="144" customWidth="1"/>
    <col min="3590" max="3590" width="17.28515625" style="144" customWidth="1"/>
    <col min="3591" max="3591" width="28.7109375" style="144" customWidth="1"/>
    <col min="3592" max="3592" width="16.140625" style="144" customWidth="1"/>
    <col min="3593" max="3593" width="10.7109375" style="144" customWidth="1"/>
    <col min="3594" max="3594" width="18.85546875" style="144" customWidth="1"/>
    <col min="3595" max="3598" width="5.85546875" style="144" customWidth="1"/>
    <col min="3599" max="3599" width="7.7109375" style="144" customWidth="1"/>
    <col min="3600" max="3600" width="1.5703125" style="144" customWidth="1"/>
    <col min="3601" max="3605" width="7.7109375" style="144" customWidth="1"/>
    <col min="3606" max="3606" width="36.42578125" style="144" customWidth="1"/>
    <col min="3607" max="3607" width="25" style="144" customWidth="1"/>
    <col min="3608" max="3608" width="24.42578125" style="144" customWidth="1"/>
    <col min="3609" max="3840" width="8.140625" style="144"/>
    <col min="3841" max="3841" width="17.85546875" style="144" customWidth="1"/>
    <col min="3842" max="3842" width="18.85546875" style="144" customWidth="1"/>
    <col min="3843" max="3843" width="5.5703125" style="144" customWidth="1"/>
    <col min="3844" max="3844" width="25.85546875" style="144" customWidth="1"/>
    <col min="3845" max="3845" width="15.5703125" style="144" customWidth="1"/>
    <col min="3846" max="3846" width="17.28515625" style="144" customWidth="1"/>
    <col min="3847" max="3847" width="28.7109375" style="144" customWidth="1"/>
    <col min="3848" max="3848" width="16.140625" style="144" customWidth="1"/>
    <col min="3849" max="3849" width="10.7109375" style="144" customWidth="1"/>
    <col min="3850" max="3850" width="18.85546875" style="144" customWidth="1"/>
    <col min="3851" max="3854" width="5.85546875" style="144" customWidth="1"/>
    <col min="3855" max="3855" width="7.7109375" style="144" customWidth="1"/>
    <col min="3856" max="3856" width="1.5703125" style="144" customWidth="1"/>
    <col min="3857" max="3861" width="7.7109375" style="144" customWidth="1"/>
    <col min="3862" max="3862" width="36.42578125" style="144" customWidth="1"/>
    <col min="3863" max="3863" width="25" style="144" customWidth="1"/>
    <col min="3864" max="3864" width="24.42578125" style="144" customWidth="1"/>
    <col min="3865" max="4096" width="8.140625" style="144"/>
    <col min="4097" max="4097" width="17.85546875" style="144" customWidth="1"/>
    <col min="4098" max="4098" width="18.85546875" style="144" customWidth="1"/>
    <col min="4099" max="4099" width="5.5703125" style="144" customWidth="1"/>
    <col min="4100" max="4100" width="25.85546875" style="144" customWidth="1"/>
    <col min="4101" max="4101" width="15.5703125" style="144" customWidth="1"/>
    <col min="4102" max="4102" width="17.28515625" style="144" customWidth="1"/>
    <col min="4103" max="4103" width="28.7109375" style="144" customWidth="1"/>
    <col min="4104" max="4104" width="16.140625" style="144" customWidth="1"/>
    <col min="4105" max="4105" width="10.7109375" style="144" customWidth="1"/>
    <col min="4106" max="4106" width="18.85546875" style="144" customWidth="1"/>
    <col min="4107" max="4110" width="5.85546875" style="144" customWidth="1"/>
    <col min="4111" max="4111" width="7.7109375" style="144" customWidth="1"/>
    <col min="4112" max="4112" width="1.5703125" style="144" customWidth="1"/>
    <col min="4113" max="4117" width="7.7109375" style="144" customWidth="1"/>
    <col min="4118" max="4118" width="36.42578125" style="144" customWidth="1"/>
    <col min="4119" max="4119" width="25" style="144" customWidth="1"/>
    <col min="4120" max="4120" width="24.42578125" style="144" customWidth="1"/>
    <col min="4121" max="4352" width="8.140625" style="144"/>
    <col min="4353" max="4353" width="17.85546875" style="144" customWidth="1"/>
    <col min="4354" max="4354" width="18.85546875" style="144" customWidth="1"/>
    <col min="4355" max="4355" width="5.5703125" style="144" customWidth="1"/>
    <col min="4356" max="4356" width="25.85546875" style="144" customWidth="1"/>
    <col min="4357" max="4357" width="15.5703125" style="144" customWidth="1"/>
    <col min="4358" max="4358" width="17.28515625" style="144" customWidth="1"/>
    <col min="4359" max="4359" width="28.7109375" style="144" customWidth="1"/>
    <col min="4360" max="4360" width="16.140625" style="144" customWidth="1"/>
    <col min="4361" max="4361" width="10.7109375" style="144" customWidth="1"/>
    <col min="4362" max="4362" width="18.85546875" style="144" customWidth="1"/>
    <col min="4363" max="4366" width="5.85546875" style="144" customWidth="1"/>
    <col min="4367" max="4367" width="7.7109375" style="144" customWidth="1"/>
    <col min="4368" max="4368" width="1.5703125" style="144" customWidth="1"/>
    <col min="4369" max="4373" width="7.7109375" style="144" customWidth="1"/>
    <col min="4374" max="4374" width="36.42578125" style="144" customWidth="1"/>
    <col min="4375" max="4375" width="25" style="144" customWidth="1"/>
    <col min="4376" max="4376" width="24.42578125" style="144" customWidth="1"/>
    <col min="4377" max="4608" width="8.140625" style="144"/>
    <col min="4609" max="4609" width="17.85546875" style="144" customWidth="1"/>
    <col min="4610" max="4610" width="18.85546875" style="144" customWidth="1"/>
    <col min="4611" max="4611" width="5.5703125" style="144" customWidth="1"/>
    <col min="4612" max="4612" width="25.85546875" style="144" customWidth="1"/>
    <col min="4613" max="4613" width="15.5703125" style="144" customWidth="1"/>
    <col min="4614" max="4614" width="17.28515625" style="144" customWidth="1"/>
    <col min="4615" max="4615" width="28.7109375" style="144" customWidth="1"/>
    <col min="4616" max="4616" width="16.140625" style="144" customWidth="1"/>
    <col min="4617" max="4617" width="10.7109375" style="144" customWidth="1"/>
    <col min="4618" max="4618" width="18.85546875" style="144" customWidth="1"/>
    <col min="4619" max="4622" width="5.85546875" style="144" customWidth="1"/>
    <col min="4623" max="4623" width="7.7109375" style="144" customWidth="1"/>
    <col min="4624" max="4624" width="1.5703125" style="144" customWidth="1"/>
    <col min="4625" max="4629" width="7.7109375" style="144" customWidth="1"/>
    <col min="4630" max="4630" width="36.42578125" style="144" customWidth="1"/>
    <col min="4631" max="4631" width="25" style="144" customWidth="1"/>
    <col min="4632" max="4632" width="24.42578125" style="144" customWidth="1"/>
    <col min="4633" max="4864" width="8.140625" style="144"/>
    <col min="4865" max="4865" width="17.85546875" style="144" customWidth="1"/>
    <col min="4866" max="4866" width="18.85546875" style="144" customWidth="1"/>
    <col min="4867" max="4867" width="5.5703125" style="144" customWidth="1"/>
    <col min="4868" max="4868" width="25.85546875" style="144" customWidth="1"/>
    <col min="4869" max="4869" width="15.5703125" style="144" customWidth="1"/>
    <col min="4870" max="4870" width="17.28515625" style="144" customWidth="1"/>
    <col min="4871" max="4871" width="28.7109375" style="144" customWidth="1"/>
    <col min="4872" max="4872" width="16.140625" style="144" customWidth="1"/>
    <col min="4873" max="4873" width="10.7109375" style="144" customWidth="1"/>
    <col min="4874" max="4874" width="18.85546875" style="144" customWidth="1"/>
    <col min="4875" max="4878" width="5.85546875" style="144" customWidth="1"/>
    <col min="4879" max="4879" width="7.7109375" style="144" customWidth="1"/>
    <col min="4880" max="4880" width="1.5703125" style="144" customWidth="1"/>
    <col min="4881" max="4885" width="7.7109375" style="144" customWidth="1"/>
    <col min="4886" max="4886" width="36.42578125" style="144" customWidth="1"/>
    <col min="4887" max="4887" width="25" style="144" customWidth="1"/>
    <col min="4888" max="4888" width="24.42578125" style="144" customWidth="1"/>
    <col min="4889" max="5120" width="8.140625" style="144"/>
    <col min="5121" max="5121" width="17.85546875" style="144" customWidth="1"/>
    <col min="5122" max="5122" width="18.85546875" style="144" customWidth="1"/>
    <col min="5123" max="5123" width="5.5703125" style="144" customWidth="1"/>
    <col min="5124" max="5124" width="25.85546875" style="144" customWidth="1"/>
    <col min="5125" max="5125" width="15.5703125" style="144" customWidth="1"/>
    <col min="5126" max="5126" width="17.28515625" style="144" customWidth="1"/>
    <col min="5127" max="5127" width="28.7109375" style="144" customWidth="1"/>
    <col min="5128" max="5128" width="16.140625" style="144" customWidth="1"/>
    <col min="5129" max="5129" width="10.7109375" style="144" customWidth="1"/>
    <col min="5130" max="5130" width="18.85546875" style="144" customWidth="1"/>
    <col min="5131" max="5134" width="5.85546875" style="144" customWidth="1"/>
    <col min="5135" max="5135" width="7.7109375" style="144" customWidth="1"/>
    <col min="5136" max="5136" width="1.5703125" style="144" customWidth="1"/>
    <col min="5137" max="5141" width="7.7109375" style="144" customWidth="1"/>
    <col min="5142" max="5142" width="36.42578125" style="144" customWidth="1"/>
    <col min="5143" max="5143" width="25" style="144" customWidth="1"/>
    <col min="5144" max="5144" width="24.42578125" style="144" customWidth="1"/>
    <col min="5145" max="5376" width="8.140625" style="144"/>
    <col min="5377" max="5377" width="17.85546875" style="144" customWidth="1"/>
    <col min="5378" max="5378" width="18.85546875" style="144" customWidth="1"/>
    <col min="5379" max="5379" width="5.5703125" style="144" customWidth="1"/>
    <col min="5380" max="5380" width="25.85546875" style="144" customWidth="1"/>
    <col min="5381" max="5381" width="15.5703125" style="144" customWidth="1"/>
    <col min="5382" max="5382" width="17.28515625" style="144" customWidth="1"/>
    <col min="5383" max="5383" width="28.7109375" style="144" customWidth="1"/>
    <col min="5384" max="5384" width="16.140625" style="144" customWidth="1"/>
    <col min="5385" max="5385" width="10.7109375" style="144" customWidth="1"/>
    <col min="5386" max="5386" width="18.85546875" style="144" customWidth="1"/>
    <col min="5387" max="5390" width="5.85546875" style="144" customWidth="1"/>
    <col min="5391" max="5391" width="7.7109375" style="144" customWidth="1"/>
    <col min="5392" max="5392" width="1.5703125" style="144" customWidth="1"/>
    <col min="5393" max="5397" width="7.7109375" style="144" customWidth="1"/>
    <col min="5398" max="5398" width="36.42578125" style="144" customWidth="1"/>
    <col min="5399" max="5399" width="25" style="144" customWidth="1"/>
    <col min="5400" max="5400" width="24.42578125" style="144" customWidth="1"/>
    <col min="5401" max="5632" width="8.140625" style="144"/>
    <col min="5633" max="5633" width="17.85546875" style="144" customWidth="1"/>
    <col min="5634" max="5634" width="18.85546875" style="144" customWidth="1"/>
    <col min="5635" max="5635" width="5.5703125" style="144" customWidth="1"/>
    <col min="5636" max="5636" width="25.85546875" style="144" customWidth="1"/>
    <col min="5637" max="5637" width="15.5703125" style="144" customWidth="1"/>
    <col min="5638" max="5638" width="17.28515625" style="144" customWidth="1"/>
    <col min="5639" max="5639" width="28.7109375" style="144" customWidth="1"/>
    <col min="5640" max="5640" width="16.140625" style="144" customWidth="1"/>
    <col min="5641" max="5641" width="10.7109375" style="144" customWidth="1"/>
    <col min="5642" max="5642" width="18.85546875" style="144" customWidth="1"/>
    <col min="5643" max="5646" width="5.85546875" style="144" customWidth="1"/>
    <col min="5647" max="5647" width="7.7109375" style="144" customWidth="1"/>
    <col min="5648" max="5648" width="1.5703125" style="144" customWidth="1"/>
    <col min="5649" max="5653" width="7.7109375" style="144" customWidth="1"/>
    <col min="5654" max="5654" width="36.42578125" style="144" customWidth="1"/>
    <col min="5655" max="5655" width="25" style="144" customWidth="1"/>
    <col min="5656" max="5656" width="24.42578125" style="144" customWidth="1"/>
    <col min="5657" max="5888" width="8.140625" style="144"/>
    <col min="5889" max="5889" width="17.85546875" style="144" customWidth="1"/>
    <col min="5890" max="5890" width="18.85546875" style="144" customWidth="1"/>
    <col min="5891" max="5891" width="5.5703125" style="144" customWidth="1"/>
    <col min="5892" max="5892" width="25.85546875" style="144" customWidth="1"/>
    <col min="5893" max="5893" width="15.5703125" style="144" customWidth="1"/>
    <col min="5894" max="5894" width="17.28515625" style="144" customWidth="1"/>
    <col min="5895" max="5895" width="28.7109375" style="144" customWidth="1"/>
    <col min="5896" max="5896" width="16.140625" style="144" customWidth="1"/>
    <col min="5897" max="5897" width="10.7109375" style="144" customWidth="1"/>
    <col min="5898" max="5898" width="18.85546875" style="144" customWidth="1"/>
    <col min="5899" max="5902" width="5.85546875" style="144" customWidth="1"/>
    <col min="5903" max="5903" width="7.7109375" style="144" customWidth="1"/>
    <col min="5904" max="5904" width="1.5703125" style="144" customWidth="1"/>
    <col min="5905" max="5909" width="7.7109375" style="144" customWidth="1"/>
    <col min="5910" max="5910" width="36.42578125" style="144" customWidth="1"/>
    <col min="5911" max="5911" width="25" style="144" customWidth="1"/>
    <col min="5912" max="5912" width="24.42578125" style="144" customWidth="1"/>
    <col min="5913" max="6144" width="8.140625" style="144"/>
    <col min="6145" max="6145" width="17.85546875" style="144" customWidth="1"/>
    <col min="6146" max="6146" width="18.85546875" style="144" customWidth="1"/>
    <col min="6147" max="6147" width="5.5703125" style="144" customWidth="1"/>
    <col min="6148" max="6148" width="25.85546875" style="144" customWidth="1"/>
    <col min="6149" max="6149" width="15.5703125" style="144" customWidth="1"/>
    <col min="6150" max="6150" width="17.28515625" style="144" customWidth="1"/>
    <col min="6151" max="6151" width="28.7109375" style="144" customWidth="1"/>
    <col min="6152" max="6152" width="16.140625" style="144" customWidth="1"/>
    <col min="6153" max="6153" width="10.7109375" style="144" customWidth="1"/>
    <col min="6154" max="6154" width="18.85546875" style="144" customWidth="1"/>
    <col min="6155" max="6158" width="5.85546875" style="144" customWidth="1"/>
    <col min="6159" max="6159" width="7.7109375" style="144" customWidth="1"/>
    <col min="6160" max="6160" width="1.5703125" style="144" customWidth="1"/>
    <col min="6161" max="6165" width="7.7109375" style="144" customWidth="1"/>
    <col min="6166" max="6166" width="36.42578125" style="144" customWidth="1"/>
    <col min="6167" max="6167" width="25" style="144" customWidth="1"/>
    <col min="6168" max="6168" width="24.42578125" style="144" customWidth="1"/>
    <col min="6169" max="6400" width="8.140625" style="144"/>
    <col min="6401" max="6401" width="17.85546875" style="144" customWidth="1"/>
    <col min="6402" max="6402" width="18.85546875" style="144" customWidth="1"/>
    <col min="6403" max="6403" width="5.5703125" style="144" customWidth="1"/>
    <col min="6404" max="6404" width="25.85546875" style="144" customWidth="1"/>
    <col min="6405" max="6405" width="15.5703125" style="144" customWidth="1"/>
    <col min="6406" max="6406" width="17.28515625" style="144" customWidth="1"/>
    <col min="6407" max="6407" width="28.7109375" style="144" customWidth="1"/>
    <col min="6408" max="6408" width="16.140625" style="144" customWidth="1"/>
    <col min="6409" max="6409" width="10.7109375" style="144" customWidth="1"/>
    <col min="6410" max="6410" width="18.85546875" style="144" customWidth="1"/>
    <col min="6411" max="6414" width="5.85546875" style="144" customWidth="1"/>
    <col min="6415" max="6415" width="7.7109375" style="144" customWidth="1"/>
    <col min="6416" max="6416" width="1.5703125" style="144" customWidth="1"/>
    <col min="6417" max="6421" width="7.7109375" style="144" customWidth="1"/>
    <col min="6422" max="6422" width="36.42578125" style="144" customWidth="1"/>
    <col min="6423" max="6423" width="25" style="144" customWidth="1"/>
    <col min="6424" max="6424" width="24.42578125" style="144" customWidth="1"/>
    <col min="6425" max="6656" width="8.140625" style="144"/>
    <col min="6657" max="6657" width="17.85546875" style="144" customWidth="1"/>
    <col min="6658" max="6658" width="18.85546875" style="144" customWidth="1"/>
    <col min="6659" max="6659" width="5.5703125" style="144" customWidth="1"/>
    <col min="6660" max="6660" width="25.85546875" style="144" customWidth="1"/>
    <col min="6661" max="6661" width="15.5703125" style="144" customWidth="1"/>
    <col min="6662" max="6662" width="17.28515625" style="144" customWidth="1"/>
    <col min="6663" max="6663" width="28.7109375" style="144" customWidth="1"/>
    <col min="6664" max="6664" width="16.140625" style="144" customWidth="1"/>
    <col min="6665" max="6665" width="10.7109375" style="144" customWidth="1"/>
    <col min="6666" max="6666" width="18.85546875" style="144" customWidth="1"/>
    <col min="6667" max="6670" width="5.85546875" style="144" customWidth="1"/>
    <col min="6671" max="6671" width="7.7109375" style="144" customWidth="1"/>
    <col min="6672" max="6672" width="1.5703125" style="144" customWidth="1"/>
    <col min="6673" max="6677" width="7.7109375" style="144" customWidth="1"/>
    <col min="6678" max="6678" width="36.42578125" style="144" customWidth="1"/>
    <col min="6679" max="6679" width="25" style="144" customWidth="1"/>
    <col min="6680" max="6680" width="24.42578125" style="144" customWidth="1"/>
    <col min="6681" max="6912" width="8.140625" style="144"/>
    <col min="6913" max="6913" width="17.85546875" style="144" customWidth="1"/>
    <col min="6914" max="6914" width="18.85546875" style="144" customWidth="1"/>
    <col min="6915" max="6915" width="5.5703125" style="144" customWidth="1"/>
    <col min="6916" max="6916" width="25.85546875" style="144" customWidth="1"/>
    <col min="6917" max="6917" width="15.5703125" style="144" customWidth="1"/>
    <col min="6918" max="6918" width="17.28515625" style="144" customWidth="1"/>
    <col min="6919" max="6919" width="28.7109375" style="144" customWidth="1"/>
    <col min="6920" max="6920" width="16.140625" style="144" customWidth="1"/>
    <col min="6921" max="6921" width="10.7109375" style="144" customWidth="1"/>
    <col min="6922" max="6922" width="18.85546875" style="144" customWidth="1"/>
    <col min="6923" max="6926" width="5.85546875" style="144" customWidth="1"/>
    <col min="6927" max="6927" width="7.7109375" style="144" customWidth="1"/>
    <col min="6928" max="6928" width="1.5703125" style="144" customWidth="1"/>
    <col min="6929" max="6933" width="7.7109375" style="144" customWidth="1"/>
    <col min="6934" max="6934" width="36.42578125" style="144" customWidth="1"/>
    <col min="6935" max="6935" width="25" style="144" customWidth="1"/>
    <col min="6936" max="6936" width="24.42578125" style="144" customWidth="1"/>
    <col min="6937" max="7168" width="8.140625" style="144"/>
    <col min="7169" max="7169" width="17.85546875" style="144" customWidth="1"/>
    <col min="7170" max="7170" width="18.85546875" style="144" customWidth="1"/>
    <col min="7171" max="7171" width="5.5703125" style="144" customWidth="1"/>
    <col min="7172" max="7172" width="25.85546875" style="144" customWidth="1"/>
    <col min="7173" max="7173" width="15.5703125" style="144" customWidth="1"/>
    <col min="7174" max="7174" width="17.28515625" style="144" customWidth="1"/>
    <col min="7175" max="7175" width="28.7109375" style="144" customWidth="1"/>
    <col min="7176" max="7176" width="16.140625" style="144" customWidth="1"/>
    <col min="7177" max="7177" width="10.7109375" style="144" customWidth="1"/>
    <col min="7178" max="7178" width="18.85546875" style="144" customWidth="1"/>
    <col min="7179" max="7182" width="5.85546875" style="144" customWidth="1"/>
    <col min="7183" max="7183" width="7.7109375" style="144" customWidth="1"/>
    <col min="7184" max="7184" width="1.5703125" style="144" customWidth="1"/>
    <col min="7185" max="7189" width="7.7109375" style="144" customWidth="1"/>
    <col min="7190" max="7190" width="36.42578125" style="144" customWidth="1"/>
    <col min="7191" max="7191" width="25" style="144" customWidth="1"/>
    <col min="7192" max="7192" width="24.42578125" style="144" customWidth="1"/>
    <col min="7193" max="7424" width="8.140625" style="144"/>
    <col min="7425" max="7425" width="17.85546875" style="144" customWidth="1"/>
    <col min="7426" max="7426" width="18.85546875" style="144" customWidth="1"/>
    <col min="7427" max="7427" width="5.5703125" style="144" customWidth="1"/>
    <col min="7428" max="7428" width="25.85546875" style="144" customWidth="1"/>
    <col min="7429" max="7429" width="15.5703125" style="144" customWidth="1"/>
    <col min="7430" max="7430" width="17.28515625" style="144" customWidth="1"/>
    <col min="7431" max="7431" width="28.7109375" style="144" customWidth="1"/>
    <col min="7432" max="7432" width="16.140625" style="144" customWidth="1"/>
    <col min="7433" max="7433" width="10.7109375" style="144" customWidth="1"/>
    <col min="7434" max="7434" width="18.85546875" style="144" customWidth="1"/>
    <col min="7435" max="7438" width="5.85546875" style="144" customWidth="1"/>
    <col min="7439" max="7439" width="7.7109375" style="144" customWidth="1"/>
    <col min="7440" max="7440" width="1.5703125" style="144" customWidth="1"/>
    <col min="7441" max="7445" width="7.7109375" style="144" customWidth="1"/>
    <col min="7446" max="7446" width="36.42578125" style="144" customWidth="1"/>
    <col min="7447" max="7447" width="25" style="144" customWidth="1"/>
    <col min="7448" max="7448" width="24.42578125" style="144" customWidth="1"/>
    <col min="7449" max="7680" width="8.140625" style="144"/>
    <col min="7681" max="7681" width="17.85546875" style="144" customWidth="1"/>
    <col min="7682" max="7682" width="18.85546875" style="144" customWidth="1"/>
    <col min="7683" max="7683" width="5.5703125" style="144" customWidth="1"/>
    <col min="7684" max="7684" width="25.85546875" style="144" customWidth="1"/>
    <col min="7685" max="7685" width="15.5703125" style="144" customWidth="1"/>
    <col min="7686" max="7686" width="17.28515625" style="144" customWidth="1"/>
    <col min="7687" max="7687" width="28.7109375" style="144" customWidth="1"/>
    <col min="7688" max="7688" width="16.140625" style="144" customWidth="1"/>
    <col min="7689" max="7689" width="10.7109375" style="144" customWidth="1"/>
    <col min="7690" max="7690" width="18.85546875" style="144" customWidth="1"/>
    <col min="7691" max="7694" width="5.85546875" style="144" customWidth="1"/>
    <col min="7695" max="7695" width="7.7109375" style="144" customWidth="1"/>
    <col min="7696" max="7696" width="1.5703125" style="144" customWidth="1"/>
    <col min="7697" max="7701" width="7.7109375" style="144" customWidth="1"/>
    <col min="7702" max="7702" width="36.42578125" style="144" customWidth="1"/>
    <col min="7703" max="7703" width="25" style="144" customWidth="1"/>
    <col min="7704" max="7704" width="24.42578125" style="144" customWidth="1"/>
    <col min="7705" max="7936" width="8.140625" style="144"/>
    <col min="7937" max="7937" width="17.85546875" style="144" customWidth="1"/>
    <col min="7938" max="7938" width="18.85546875" style="144" customWidth="1"/>
    <col min="7939" max="7939" width="5.5703125" style="144" customWidth="1"/>
    <col min="7940" max="7940" width="25.85546875" style="144" customWidth="1"/>
    <col min="7941" max="7941" width="15.5703125" style="144" customWidth="1"/>
    <col min="7942" max="7942" width="17.28515625" style="144" customWidth="1"/>
    <col min="7943" max="7943" width="28.7109375" style="144" customWidth="1"/>
    <col min="7944" max="7944" width="16.140625" style="144" customWidth="1"/>
    <col min="7945" max="7945" width="10.7109375" style="144" customWidth="1"/>
    <col min="7946" max="7946" width="18.85546875" style="144" customWidth="1"/>
    <col min="7947" max="7950" width="5.85546875" style="144" customWidth="1"/>
    <col min="7951" max="7951" width="7.7109375" style="144" customWidth="1"/>
    <col min="7952" max="7952" width="1.5703125" style="144" customWidth="1"/>
    <col min="7953" max="7957" width="7.7109375" style="144" customWidth="1"/>
    <col min="7958" max="7958" width="36.42578125" style="144" customWidth="1"/>
    <col min="7959" max="7959" width="25" style="144" customWidth="1"/>
    <col min="7960" max="7960" width="24.42578125" style="144" customWidth="1"/>
    <col min="7961" max="8192" width="8.140625" style="144"/>
    <col min="8193" max="8193" width="17.85546875" style="144" customWidth="1"/>
    <col min="8194" max="8194" width="18.85546875" style="144" customWidth="1"/>
    <col min="8195" max="8195" width="5.5703125" style="144" customWidth="1"/>
    <col min="8196" max="8196" width="25.85546875" style="144" customWidth="1"/>
    <col min="8197" max="8197" width="15.5703125" style="144" customWidth="1"/>
    <col min="8198" max="8198" width="17.28515625" style="144" customWidth="1"/>
    <col min="8199" max="8199" width="28.7109375" style="144" customWidth="1"/>
    <col min="8200" max="8200" width="16.140625" style="144" customWidth="1"/>
    <col min="8201" max="8201" width="10.7109375" style="144" customWidth="1"/>
    <col min="8202" max="8202" width="18.85546875" style="144" customWidth="1"/>
    <col min="8203" max="8206" width="5.85546875" style="144" customWidth="1"/>
    <col min="8207" max="8207" width="7.7109375" style="144" customWidth="1"/>
    <col min="8208" max="8208" width="1.5703125" style="144" customWidth="1"/>
    <col min="8209" max="8213" width="7.7109375" style="144" customWidth="1"/>
    <col min="8214" max="8214" width="36.42578125" style="144" customWidth="1"/>
    <col min="8215" max="8215" width="25" style="144" customWidth="1"/>
    <col min="8216" max="8216" width="24.42578125" style="144" customWidth="1"/>
    <col min="8217" max="8448" width="8.140625" style="144"/>
    <col min="8449" max="8449" width="17.85546875" style="144" customWidth="1"/>
    <col min="8450" max="8450" width="18.85546875" style="144" customWidth="1"/>
    <col min="8451" max="8451" width="5.5703125" style="144" customWidth="1"/>
    <col min="8452" max="8452" width="25.85546875" style="144" customWidth="1"/>
    <col min="8453" max="8453" width="15.5703125" style="144" customWidth="1"/>
    <col min="8454" max="8454" width="17.28515625" style="144" customWidth="1"/>
    <col min="8455" max="8455" width="28.7109375" style="144" customWidth="1"/>
    <col min="8456" max="8456" width="16.140625" style="144" customWidth="1"/>
    <col min="8457" max="8457" width="10.7109375" style="144" customWidth="1"/>
    <col min="8458" max="8458" width="18.85546875" style="144" customWidth="1"/>
    <col min="8459" max="8462" width="5.85546875" style="144" customWidth="1"/>
    <col min="8463" max="8463" width="7.7109375" style="144" customWidth="1"/>
    <col min="8464" max="8464" width="1.5703125" style="144" customWidth="1"/>
    <col min="8465" max="8469" width="7.7109375" style="144" customWidth="1"/>
    <col min="8470" max="8470" width="36.42578125" style="144" customWidth="1"/>
    <col min="8471" max="8471" width="25" style="144" customWidth="1"/>
    <col min="8472" max="8472" width="24.42578125" style="144" customWidth="1"/>
    <col min="8473" max="8704" width="8.140625" style="144"/>
    <col min="8705" max="8705" width="17.85546875" style="144" customWidth="1"/>
    <col min="8706" max="8706" width="18.85546875" style="144" customWidth="1"/>
    <col min="8707" max="8707" width="5.5703125" style="144" customWidth="1"/>
    <col min="8708" max="8708" width="25.85546875" style="144" customWidth="1"/>
    <col min="8709" max="8709" width="15.5703125" style="144" customWidth="1"/>
    <col min="8710" max="8710" width="17.28515625" style="144" customWidth="1"/>
    <col min="8711" max="8711" width="28.7109375" style="144" customWidth="1"/>
    <col min="8712" max="8712" width="16.140625" style="144" customWidth="1"/>
    <col min="8713" max="8713" width="10.7109375" style="144" customWidth="1"/>
    <col min="8714" max="8714" width="18.85546875" style="144" customWidth="1"/>
    <col min="8715" max="8718" width="5.85546875" style="144" customWidth="1"/>
    <col min="8719" max="8719" width="7.7109375" style="144" customWidth="1"/>
    <col min="8720" max="8720" width="1.5703125" style="144" customWidth="1"/>
    <col min="8721" max="8725" width="7.7109375" style="144" customWidth="1"/>
    <col min="8726" max="8726" width="36.42578125" style="144" customWidth="1"/>
    <col min="8727" max="8727" width="25" style="144" customWidth="1"/>
    <col min="8728" max="8728" width="24.42578125" style="144" customWidth="1"/>
    <col min="8729" max="8960" width="8.140625" style="144"/>
    <col min="8961" max="8961" width="17.85546875" style="144" customWidth="1"/>
    <col min="8962" max="8962" width="18.85546875" style="144" customWidth="1"/>
    <col min="8963" max="8963" width="5.5703125" style="144" customWidth="1"/>
    <col min="8964" max="8964" width="25.85546875" style="144" customWidth="1"/>
    <col min="8965" max="8965" width="15.5703125" style="144" customWidth="1"/>
    <col min="8966" max="8966" width="17.28515625" style="144" customWidth="1"/>
    <col min="8967" max="8967" width="28.7109375" style="144" customWidth="1"/>
    <col min="8968" max="8968" width="16.140625" style="144" customWidth="1"/>
    <col min="8969" max="8969" width="10.7109375" style="144" customWidth="1"/>
    <col min="8970" max="8970" width="18.85546875" style="144" customWidth="1"/>
    <col min="8971" max="8974" width="5.85546875" style="144" customWidth="1"/>
    <col min="8975" max="8975" width="7.7109375" style="144" customWidth="1"/>
    <col min="8976" max="8976" width="1.5703125" style="144" customWidth="1"/>
    <col min="8977" max="8981" width="7.7109375" style="144" customWidth="1"/>
    <col min="8982" max="8982" width="36.42578125" style="144" customWidth="1"/>
    <col min="8983" max="8983" width="25" style="144" customWidth="1"/>
    <col min="8984" max="8984" width="24.42578125" style="144" customWidth="1"/>
    <col min="8985" max="9216" width="8.140625" style="144"/>
    <col min="9217" max="9217" width="17.85546875" style="144" customWidth="1"/>
    <col min="9218" max="9218" width="18.85546875" style="144" customWidth="1"/>
    <col min="9219" max="9219" width="5.5703125" style="144" customWidth="1"/>
    <col min="9220" max="9220" width="25.85546875" style="144" customWidth="1"/>
    <col min="9221" max="9221" width="15.5703125" style="144" customWidth="1"/>
    <col min="9222" max="9222" width="17.28515625" style="144" customWidth="1"/>
    <col min="9223" max="9223" width="28.7109375" style="144" customWidth="1"/>
    <col min="9224" max="9224" width="16.140625" style="144" customWidth="1"/>
    <col min="9225" max="9225" width="10.7109375" style="144" customWidth="1"/>
    <col min="9226" max="9226" width="18.85546875" style="144" customWidth="1"/>
    <col min="9227" max="9230" width="5.85546875" style="144" customWidth="1"/>
    <col min="9231" max="9231" width="7.7109375" style="144" customWidth="1"/>
    <col min="9232" max="9232" width="1.5703125" style="144" customWidth="1"/>
    <col min="9233" max="9237" width="7.7109375" style="144" customWidth="1"/>
    <col min="9238" max="9238" width="36.42578125" style="144" customWidth="1"/>
    <col min="9239" max="9239" width="25" style="144" customWidth="1"/>
    <col min="9240" max="9240" width="24.42578125" style="144" customWidth="1"/>
    <col min="9241" max="9472" width="8.140625" style="144"/>
    <col min="9473" max="9473" width="17.85546875" style="144" customWidth="1"/>
    <col min="9474" max="9474" width="18.85546875" style="144" customWidth="1"/>
    <col min="9475" max="9475" width="5.5703125" style="144" customWidth="1"/>
    <col min="9476" max="9476" width="25.85546875" style="144" customWidth="1"/>
    <col min="9477" max="9477" width="15.5703125" style="144" customWidth="1"/>
    <col min="9478" max="9478" width="17.28515625" style="144" customWidth="1"/>
    <col min="9479" max="9479" width="28.7109375" style="144" customWidth="1"/>
    <col min="9480" max="9480" width="16.140625" style="144" customWidth="1"/>
    <col min="9481" max="9481" width="10.7109375" style="144" customWidth="1"/>
    <col min="9482" max="9482" width="18.85546875" style="144" customWidth="1"/>
    <col min="9483" max="9486" width="5.85546875" style="144" customWidth="1"/>
    <col min="9487" max="9487" width="7.7109375" style="144" customWidth="1"/>
    <col min="9488" max="9488" width="1.5703125" style="144" customWidth="1"/>
    <col min="9489" max="9493" width="7.7109375" style="144" customWidth="1"/>
    <col min="9494" max="9494" width="36.42578125" style="144" customWidth="1"/>
    <col min="9495" max="9495" width="25" style="144" customWidth="1"/>
    <col min="9496" max="9496" width="24.42578125" style="144" customWidth="1"/>
    <col min="9497" max="9728" width="8.140625" style="144"/>
    <col min="9729" max="9729" width="17.85546875" style="144" customWidth="1"/>
    <col min="9730" max="9730" width="18.85546875" style="144" customWidth="1"/>
    <col min="9731" max="9731" width="5.5703125" style="144" customWidth="1"/>
    <col min="9732" max="9732" width="25.85546875" style="144" customWidth="1"/>
    <col min="9733" max="9733" width="15.5703125" style="144" customWidth="1"/>
    <col min="9734" max="9734" width="17.28515625" style="144" customWidth="1"/>
    <col min="9735" max="9735" width="28.7109375" style="144" customWidth="1"/>
    <col min="9736" max="9736" width="16.140625" style="144" customWidth="1"/>
    <col min="9737" max="9737" width="10.7109375" style="144" customWidth="1"/>
    <col min="9738" max="9738" width="18.85546875" style="144" customWidth="1"/>
    <col min="9739" max="9742" width="5.85546875" style="144" customWidth="1"/>
    <col min="9743" max="9743" width="7.7109375" style="144" customWidth="1"/>
    <col min="9744" max="9744" width="1.5703125" style="144" customWidth="1"/>
    <col min="9745" max="9749" width="7.7109375" style="144" customWidth="1"/>
    <col min="9750" max="9750" width="36.42578125" style="144" customWidth="1"/>
    <col min="9751" max="9751" width="25" style="144" customWidth="1"/>
    <col min="9752" max="9752" width="24.42578125" style="144" customWidth="1"/>
    <col min="9753" max="9984" width="8.140625" style="144"/>
    <col min="9985" max="9985" width="17.85546875" style="144" customWidth="1"/>
    <col min="9986" max="9986" width="18.85546875" style="144" customWidth="1"/>
    <col min="9987" max="9987" width="5.5703125" style="144" customWidth="1"/>
    <col min="9988" max="9988" width="25.85546875" style="144" customWidth="1"/>
    <col min="9989" max="9989" width="15.5703125" style="144" customWidth="1"/>
    <col min="9990" max="9990" width="17.28515625" style="144" customWidth="1"/>
    <col min="9991" max="9991" width="28.7109375" style="144" customWidth="1"/>
    <col min="9992" max="9992" width="16.140625" style="144" customWidth="1"/>
    <col min="9993" max="9993" width="10.7109375" style="144" customWidth="1"/>
    <col min="9994" max="9994" width="18.85546875" style="144" customWidth="1"/>
    <col min="9995" max="9998" width="5.85546875" style="144" customWidth="1"/>
    <col min="9999" max="9999" width="7.7109375" style="144" customWidth="1"/>
    <col min="10000" max="10000" width="1.5703125" style="144" customWidth="1"/>
    <col min="10001" max="10005" width="7.7109375" style="144" customWidth="1"/>
    <col min="10006" max="10006" width="36.42578125" style="144" customWidth="1"/>
    <col min="10007" max="10007" width="25" style="144" customWidth="1"/>
    <col min="10008" max="10008" width="24.42578125" style="144" customWidth="1"/>
    <col min="10009" max="10240" width="8.140625" style="144"/>
    <col min="10241" max="10241" width="17.85546875" style="144" customWidth="1"/>
    <col min="10242" max="10242" width="18.85546875" style="144" customWidth="1"/>
    <col min="10243" max="10243" width="5.5703125" style="144" customWidth="1"/>
    <col min="10244" max="10244" width="25.85546875" style="144" customWidth="1"/>
    <col min="10245" max="10245" width="15.5703125" style="144" customWidth="1"/>
    <col min="10246" max="10246" width="17.28515625" style="144" customWidth="1"/>
    <col min="10247" max="10247" width="28.7109375" style="144" customWidth="1"/>
    <col min="10248" max="10248" width="16.140625" style="144" customWidth="1"/>
    <col min="10249" max="10249" width="10.7109375" style="144" customWidth="1"/>
    <col min="10250" max="10250" width="18.85546875" style="144" customWidth="1"/>
    <col min="10251" max="10254" width="5.85546875" style="144" customWidth="1"/>
    <col min="10255" max="10255" width="7.7109375" style="144" customWidth="1"/>
    <col min="10256" max="10256" width="1.5703125" style="144" customWidth="1"/>
    <col min="10257" max="10261" width="7.7109375" style="144" customWidth="1"/>
    <col min="10262" max="10262" width="36.42578125" style="144" customWidth="1"/>
    <col min="10263" max="10263" width="25" style="144" customWidth="1"/>
    <col min="10264" max="10264" width="24.42578125" style="144" customWidth="1"/>
    <col min="10265" max="10496" width="8.140625" style="144"/>
    <col min="10497" max="10497" width="17.85546875" style="144" customWidth="1"/>
    <col min="10498" max="10498" width="18.85546875" style="144" customWidth="1"/>
    <col min="10499" max="10499" width="5.5703125" style="144" customWidth="1"/>
    <col min="10500" max="10500" width="25.85546875" style="144" customWidth="1"/>
    <col min="10501" max="10501" width="15.5703125" style="144" customWidth="1"/>
    <col min="10502" max="10502" width="17.28515625" style="144" customWidth="1"/>
    <col min="10503" max="10503" width="28.7109375" style="144" customWidth="1"/>
    <col min="10504" max="10504" width="16.140625" style="144" customWidth="1"/>
    <col min="10505" max="10505" width="10.7109375" style="144" customWidth="1"/>
    <col min="10506" max="10506" width="18.85546875" style="144" customWidth="1"/>
    <col min="10507" max="10510" width="5.85546875" style="144" customWidth="1"/>
    <col min="10511" max="10511" width="7.7109375" style="144" customWidth="1"/>
    <col min="10512" max="10512" width="1.5703125" style="144" customWidth="1"/>
    <col min="10513" max="10517" width="7.7109375" style="144" customWidth="1"/>
    <col min="10518" max="10518" width="36.42578125" style="144" customWidth="1"/>
    <col min="10519" max="10519" width="25" style="144" customWidth="1"/>
    <col min="10520" max="10520" width="24.42578125" style="144" customWidth="1"/>
    <col min="10521" max="10752" width="8.140625" style="144"/>
    <col min="10753" max="10753" width="17.85546875" style="144" customWidth="1"/>
    <col min="10754" max="10754" width="18.85546875" style="144" customWidth="1"/>
    <col min="10755" max="10755" width="5.5703125" style="144" customWidth="1"/>
    <col min="10756" max="10756" width="25.85546875" style="144" customWidth="1"/>
    <col min="10757" max="10757" width="15.5703125" style="144" customWidth="1"/>
    <col min="10758" max="10758" width="17.28515625" style="144" customWidth="1"/>
    <col min="10759" max="10759" width="28.7109375" style="144" customWidth="1"/>
    <col min="10760" max="10760" width="16.140625" style="144" customWidth="1"/>
    <col min="10761" max="10761" width="10.7109375" style="144" customWidth="1"/>
    <col min="10762" max="10762" width="18.85546875" style="144" customWidth="1"/>
    <col min="10763" max="10766" width="5.85546875" style="144" customWidth="1"/>
    <col min="10767" max="10767" width="7.7109375" style="144" customWidth="1"/>
    <col min="10768" max="10768" width="1.5703125" style="144" customWidth="1"/>
    <col min="10769" max="10773" width="7.7109375" style="144" customWidth="1"/>
    <col min="10774" max="10774" width="36.42578125" style="144" customWidth="1"/>
    <col min="10775" max="10775" width="25" style="144" customWidth="1"/>
    <col min="10776" max="10776" width="24.42578125" style="144" customWidth="1"/>
    <col min="10777" max="11008" width="8.140625" style="144"/>
    <col min="11009" max="11009" width="17.85546875" style="144" customWidth="1"/>
    <col min="11010" max="11010" width="18.85546875" style="144" customWidth="1"/>
    <col min="11011" max="11011" width="5.5703125" style="144" customWidth="1"/>
    <col min="11012" max="11012" width="25.85546875" style="144" customWidth="1"/>
    <col min="11013" max="11013" width="15.5703125" style="144" customWidth="1"/>
    <col min="11014" max="11014" width="17.28515625" style="144" customWidth="1"/>
    <col min="11015" max="11015" width="28.7109375" style="144" customWidth="1"/>
    <col min="11016" max="11016" width="16.140625" style="144" customWidth="1"/>
    <col min="11017" max="11017" width="10.7109375" style="144" customWidth="1"/>
    <col min="11018" max="11018" width="18.85546875" style="144" customWidth="1"/>
    <col min="11019" max="11022" width="5.85546875" style="144" customWidth="1"/>
    <col min="11023" max="11023" width="7.7109375" style="144" customWidth="1"/>
    <col min="11024" max="11024" width="1.5703125" style="144" customWidth="1"/>
    <col min="11025" max="11029" width="7.7109375" style="144" customWidth="1"/>
    <col min="11030" max="11030" width="36.42578125" style="144" customWidth="1"/>
    <col min="11031" max="11031" width="25" style="144" customWidth="1"/>
    <col min="11032" max="11032" width="24.42578125" style="144" customWidth="1"/>
    <col min="11033" max="11264" width="8.140625" style="144"/>
    <col min="11265" max="11265" width="17.85546875" style="144" customWidth="1"/>
    <col min="11266" max="11266" width="18.85546875" style="144" customWidth="1"/>
    <col min="11267" max="11267" width="5.5703125" style="144" customWidth="1"/>
    <col min="11268" max="11268" width="25.85546875" style="144" customWidth="1"/>
    <col min="11269" max="11269" width="15.5703125" style="144" customWidth="1"/>
    <col min="11270" max="11270" width="17.28515625" style="144" customWidth="1"/>
    <col min="11271" max="11271" width="28.7109375" style="144" customWidth="1"/>
    <col min="11272" max="11272" width="16.140625" style="144" customWidth="1"/>
    <col min="11273" max="11273" width="10.7109375" style="144" customWidth="1"/>
    <col min="11274" max="11274" width="18.85546875" style="144" customWidth="1"/>
    <col min="11275" max="11278" width="5.85546875" style="144" customWidth="1"/>
    <col min="11279" max="11279" width="7.7109375" style="144" customWidth="1"/>
    <col min="11280" max="11280" width="1.5703125" style="144" customWidth="1"/>
    <col min="11281" max="11285" width="7.7109375" style="144" customWidth="1"/>
    <col min="11286" max="11286" width="36.42578125" style="144" customWidth="1"/>
    <col min="11287" max="11287" width="25" style="144" customWidth="1"/>
    <col min="11288" max="11288" width="24.42578125" style="144" customWidth="1"/>
    <col min="11289" max="11520" width="8.140625" style="144"/>
    <col min="11521" max="11521" width="17.85546875" style="144" customWidth="1"/>
    <col min="11522" max="11522" width="18.85546875" style="144" customWidth="1"/>
    <col min="11523" max="11523" width="5.5703125" style="144" customWidth="1"/>
    <col min="11524" max="11524" width="25.85546875" style="144" customWidth="1"/>
    <col min="11525" max="11525" width="15.5703125" style="144" customWidth="1"/>
    <col min="11526" max="11526" width="17.28515625" style="144" customWidth="1"/>
    <col min="11527" max="11527" width="28.7109375" style="144" customWidth="1"/>
    <col min="11528" max="11528" width="16.140625" style="144" customWidth="1"/>
    <col min="11529" max="11529" width="10.7109375" style="144" customWidth="1"/>
    <col min="11530" max="11530" width="18.85546875" style="144" customWidth="1"/>
    <col min="11531" max="11534" width="5.85546875" style="144" customWidth="1"/>
    <col min="11535" max="11535" width="7.7109375" style="144" customWidth="1"/>
    <col min="11536" max="11536" width="1.5703125" style="144" customWidth="1"/>
    <col min="11537" max="11541" width="7.7109375" style="144" customWidth="1"/>
    <col min="11542" max="11542" width="36.42578125" style="144" customWidth="1"/>
    <col min="11543" max="11543" width="25" style="144" customWidth="1"/>
    <col min="11544" max="11544" width="24.42578125" style="144" customWidth="1"/>
    <col min="11545" max="11776" width="8.140625" style="144"/>
    <col min="11777" max="11777" width="17.85546875" style="144" customWidth="1"/>
    <col min="11778" max="11778" width="18.85546875" style="144" customWidth="1"/>
    <col min="11779" max="11779" width="5.5703125" style="144" customWidth="1"/>
    <col min="11780" max="11780" width="25.85546875" style="144" customWidth="1"/>
    <col min="11781" max="11781" width="15.5703125" style="144" customWidth="1"/>
    <col min="11782" max="11782" width="17.28515625" style="144" customWidth="1"/>
    <col min="11783" max="11783" width="28.7109375" style="144" customWidth="1"/>
    <col min="11784" max="11784" width="16.140625" style="144" customWidth="1"/>
    <col min="11785" max="11785" width="10.7109375" style="144" customWidth="1"/>
    <col min="11786" max="11786" width="18.85546875" style="144" customWidth="1"/>
    <col min="11787" max="11790" width="5.85546875" style="144" customWidth="1"/>
    <col min="11791" max="11791" width="7.7109375" style="144" customWidth="1"/>
    <col min="11792" max="11792" width="1.5703125" style="144" customWidth="1"/>
    <col min="11793" max="11797" width="7.7109375" style="144" customWidth="1"/>
    <col min="11798" max="11798" width="36.42578125" style="144" customWidth="1"/>
    <col min="11799" max="11799" width="25" style="144" customWidth="1"/>
    <col min="11800" max="11800" width="24.42578125" style="144" customWidth="1"/>
    <col min="11801" max="12032" width="8.140625" style="144"/>
    <col min="12033" max="12033" width="17.85546875" style="144" customWidth="1"/>
    <col min="12034" max="12034" width="18.85546875" style="144" customWidth="1"/>
    <col min="12035" max="12035" width="5.5703125" style="144" customWidth="1"/>
    <col min="12036" max="12036" width="25.85546875" style="144" customWidth="1"/>
    <col min="12037" max="12037" width="15.5703125" style="144" customWidth="1"/>
    <col min="12038" max="12038" width="17.28515625" style="144" customWidth="1"/>
    <col min="12039" max="12039" width="28.7109375" style="144" customWidth="1"/>
    <col min="12040" max="12040" width="16.140625" style="144" customWidth="1"/>
    <col min="12041" max="12041" width="10.7109375" style="144" customWidth="1"/>
    <col min="12042" max="12042" width="18.85546875" style="144" customWidth="1"/>
    <col min="12043" max="12046" width="5.85546875" style="144" customWidth="1"/>
    <col min="12047" max="12047" width="7.7109375" style="144" customWidth="1"/>
    <col min="12048" max="12048" width="1.5703125" style="144" customWidth="1"/>
    <col min="12049" max="12053" width="7.7109375" style="144" customWidth="1"/>
    <col min="12054" max="12054" width="36.42578125" style="144" customWidth="1"/>
    <col min="12055" max="12055" width="25" style="144" customWidth="1"/>
    <col min="12056" max="12056" width="24.42578125" style="144" customWidth="1"/>
    <col min="12057" max="12288" width="8.140625" style="144"/>
    <col min="12289" max="12289" width="17.85546875" style="144" customWidth="1"/>
    <col min="12290" max="12290" width="18.85546875" style="144" customWidth="1"/>
    <col min="12291" max="12291" width="5.5703125" style="144" customWidth="1"/>
    <col min="12292" max="12292" width="25.85546875" style="144" customWidth="1"/>
    <col min="12293" max="12293" width="15.5703125" style="144" customWidth="1"/>
    <col min="12294" max="12294" width="17.28515625" style="144" customWidth="1"/>
    <col min="12295" max="12295" width="28.7109375" style="144" customWidth="1"/>
    <col min="12296" max="12296" width="16.140625" style="144" customWidth="1"/>
    <col min="12297" max="12297" width="10.7109375" style="144" customWidth="1"/>
    <col min="12298" max="12298" width="18.85546875" style="144" customWidth="1"/>
    <col min="12299" max="12302" width="5.85546875" style="144" customWidth="1"/>
    <col min="12303" max="12303" width="7.7109375" style="144" customWidth="1"/>
    <col min="12304" max="12304" width="1.5703125" style="144" customWidth="1"/>
    <col min="12305" max="12309" width="7.7109375" style="144" customWidth="1"/>
    <col min="12310" max="12310" width="36.42578125" style="144" customWidth="1"/>
    <col min="12311" max="12311" width="25" style="144" customWidth="1"/>
    <col min="12312" max="12312" width="24.42578125" style="144" customWidth="1"/>
    <col min="12313" max="12544" width="8.140625" style="144"/>
    <col min="12545" max="12545" width="17.85546875" style="144" customWidth="1"/>
    <col min="12546" max="12546" width="18.85546875" style="144" customWidth="1"/>
    <col min="12547" max="12547" width="5.5703125" style="144" customWidth="1"/>
    <col min="12548" max="12548" width="25.85546875" style="144" customWidth="1"/>
    <col min="12549" max="12549" width="15.5703125" style="144" customWidth="1"/>
    <col min="12550" max="12550" width="17.28515625" style="144" customWidth="1"/>
    <col min="12551" max="12551" width="28.7109375" style="144" customWidth="1"/>
    <col min="12552" max="12552" width="16.140625" style="144" customWidth="1"/>
    <col min="12553" max="12553" width="10.7109375" style="144" customWidth="1"/>
    <col min="12554" max="12554" width="18.85546875" style="144" customWidth="1"/>
    <col min="12555" max="12558" width="5.85546875" style="144" customWidth="1"/>
    <col min="12559" max="12559" width="7.7109375" style="144" customWidth="1"/>
    <col min="12560" max="12560" width="1.5703125" style="144" customWidth="1"/>
    <col min="12561" max="12565" width="7.7109375" style="144" customWidth="1"/>
    <col min="12566" max="12566" width="36.42578125" style="144" customWidth="1"/>
    <col min="12567" max="12567" width="25" style="144" customWidth="1"/>
    <col min="12568" max="12568" width="24.42578125" style="144" customWidth="1"/>
    <col min="12569" max="12800" width="8.140625" style="144"/>
    <col min="12801" max="12801" width="17.85546875" style="144" customWidth="1"/>
    <col min="12802" max="12802" width="18.85546875" style="144" customWidth="1"/>
    <col min="12803" max="12803" width="5.5703125" style="144" customWidth="1"/>
    <col min="12804" max="12804" width="25.85546875" style="144" customWidth="1"/>
    <col min="12805" max="12805" width="15.5703125" style="144" customWidth="1"/>
    <col min="12806" max="12806" width="17.28515625" style="144" customWidth="1"/>
    <col min="12807" max="12807" width="28.7109375" style="144" customWidth="1"/>
    <col min="12808" max="12808" width="16.140625" style="144" customWidth="1"/>
    <col min="12809" max="12809" width="10.7109375" style="144" customWidth="1"/>
    <col min="12810" max="12810" width="18.85546875" style="144" customWidth="1"/>
    <col min="12811" max="12814" width="5.85546875" style="144" customWidth="1"/>
    <col min="12815" max="12815" width="7.7109375" style="144" customWidth="1"/>
    <col min="12816" max="12816" width="1.5703125" style="144" customWidth="1"/>
    <col min="12817" max="12821" width="7.7109375" style="144" customWidth="1"/>
    <col min="12822" max="12822" width="36.42578125" style="144" customWidth="1"/>
    <col min="12823" max="12823" width="25" style="144" customWidth="1"/>
    <col min="12824" max="12824" width="24.42578125" style="144" customWidth="1"/>
    <col min="12825" max="13056" width="8.140625" style="144"/>
    <col min="13057" max="13057" width="17.85546875" style="144" customWidth="1"/>
    <col min="13058" max="13058" width="18.85546875" style="144" customWidth="1"/>
    <col min="13059" max="13059" width="5.5703125" style="144" customWidth="1"/>
    <col min="13060" max="13060" width="25.85546875" style="144" customWidth="1"/>
    <col min="13061" max="13061" width="15.5703125" style="144" customWidth="1"/>
    <col min="13062" max="13062" width="17.28515625" style="144" customWidth="1"/>
    <col min="13063" max="13063" width="28.7109375" style="144" customWidth="1"/>
    <col min="13064" max="13064" width="16.140625" style="144" customWidth="1"/>
    <col min="13065" max="13065" width="10.7109375" style="144" customWidth="1"/>
    <col min="13066" max="13066" width="18.85546875" style="144" customWidth="1"/>
    <col min="13067" max="13070" width="5.85546875" style="144" customWidth="1"/>
    <col min="13071" max="13071" width="7.7109375" style="144" customWidth="1"/>
    <col min="13072" max="13072" width="1.5703125" style="144" customWidth="1"/>
    <col min="13073" max="13077" width="7.7109375" style="144" customWidth="1"/>
    <col min="13078" max="13078" width="36.42578125" style="144" customWidth="1"/>
    <col min="13079" max="13079" width="25" style="144" customWidth="1"/>
    <col min="13080" max="13080" width="24.42578125" style="144" customWidth="1"/>
    <col min="13081" max="13312" width="8.140625" style="144"/>
    <col min="13313" max="13313" width="17.85546875" style="144" customWidth="1"/>
    <col min="13314" max="13314" width="18.85546875" style="144" customWidth="1"/>
    <col min="13315" max="13315" width="5.5703125" style="144" customWidth="1"/>
    <col min="13316" max="13316" width="25.85546875" style="144" customWidth="1"/>
    <col min="13317" max="13317" width="15.5703125" style="144" customWidth="1"/>
    <col min="13318" max="13318" width="17.28515625" style="144" customWidth="1"/>
    <col min="13319" max="13319" width="28.7109375" style="144" customWidth="1"/>
    <col min="13320" max="13320" width="16.140625" style="144" customWidth="1"/>
    <col min="13321" max="13321" width="10.7109375" style="144" customWidth="1"/>
    <col min="13322" max="13322" width="18.85546875" style="144" customWidth="1"/>
    <col min="13323" max="13326" width="5.85546875" style="144" customWidth="1"/>
    <col min="13327" max="13327" width="7.7109375" style="144" customWidth="1"/>
    <col min="13328" max="13328" width="1.5703125" style="144" customWidth="1"/>
    <col min="13329" max="13333" width="7.7109375" style="144" customWidth="1"/>
    <col min="13334" max="13334" width="36.42578125" style="144" customWidth="1"/>
    <col min="13335" max="13335" width="25" style="144" customWidth="1"/>
    <col min="13336" max="13336" width="24.42578125" style="144" customWidth="1"/>
    <col min="13337" max="13568" width="8.140625" style="144"/>
    <col min="13569" max="13569" width="17.85546875" style="144" customWidth="1"/>
    <col min="13570" max="13570" width="18.85546875" style="144" customWidth="1"/>
    <col min="13571" max="13571" width="5.5703125" style="144" customWidth="1"/>
    <col min="13572" max="13572" width="25.85546875" style="144" customWidth="1"/>
    <col min="13573" max="13573" width="15.5703125" style="144" customWidth="1"/>
    <col min="13574" max="13574" width="17.28515625" style="144" customWidth="1"/>
    <col min="13575" max="13575" width="28.7109375" style="144" customWidth="1"/>
    <col min="13576" max="13576" width="16.140625" style="144" customWidth="1"/>
    <col min="13577" max="13577" width="10.7109375" style="144" customWidth="1"/>
    <col min="13578" max="13578" width="18.85546875" style="144" customWidth="1"/>
    <col min="13579" max="13582" width="5.85546875" style="144" customWidth="1"/>
    <col min="13583" max="13583" width="7.7109375" style="144" customWidth="1"/>
    <col min="13584" max="13584" width="1.5703125" style="144" customWidth="1"/>
    <col min="13585" max="13589" width="7.7109375" style="144" customWidth="1"/>
    <col min="13590" max="13590" width="36.42578125" style="144" customWidth="1"/>
    <col min="13591" max="13591" width="25" style="144" customWidth="1"/>
    <col min="13592" max="13592" width="24.42578125" style="144" customWidth="1"/>
    <col min="13593" max="13824" width="8.140625" style="144"/>
    <col min="13825" max="13825" width="17.85546875" style="144" customWidth="1"/>
    <col min="13826" max="13826" width="18.85546875" style="144" customWidth="1"/>
    <col min="13827" max="13827" width="5.5703125" style="144" customWidth="1"/>
    <col min="13828" max="13828" width="25.85546875" style="144" customWidth="1"/>
    <col min="13829" max="13829" width="15.5703125" style="144" customWidth="1"/>
    <col min="13830" max="13830" width="17.28515625" style="144" customWidth="1"/>
    <col min="13831" max="13831" width="28.7109375" style="144" customWidth="1"/>
    <col min="13832" max="13832" width="16.140625" style="144" customWidth="1"/>
    <col min="13833" max="13833" width="10.7109375" style="144" customWidth="1"/>
    <col min="13834" max="13834" width="18.85546875" style="144" customWidth="1"/>
    <col min="13835" max="13838" width="5.85546875" style="144" customWidth="1"/>
    <col min="13839" max="13839" width="7.7109375" style="144" customWidth="1"/>
    <col min="13840" max="13840" width="1.5703125" style="144" customWidth="1"/>
    <col min="13841" max="13845" width="7.7109375" style="144" customWidth="1"/>
    <col min="13846" max="13846" width="36.42578125" style="144" customWidth="1"/>
    <col min="13847" max="13847" width="25" style="144" customWidth="1"/>
    <col min="13848" max="13848" width="24.42578125" style="144" customWidth="1"/>
    <col min="13849" max="14080" width="8.140625" style="144"/>
    <col min="14081" max="14081" width="17.85546875" style="144" customWidth="1"/>
    <col min="14082" max="14082" width="18.85546875" style="144" customWidth="1"/>
    <col min="14083" max="14083" width="5.5703125" style="144" customWidth="1"/>
    <col min="14084" max="14084" width="25.85546875" style="144" customWidth="1"/>
    <col min="14085" max="14085" width="15.5703125" style="144" customWidth="1"/>
    <col min="14086" max="14086" width="17.28515625" style="144" customWidth="1"/>
    <col min="14087" max="14087" width="28.7109375" style="144" customWidth="1"/>
    <col min="14088" max="14088" width="16.140625" style="144" customWidth="1"/>
    <col min="14089" max="14089" width="10.7109375" style="144" customWidth="1"/>
    <col min="14090" max="14090" width="18.85546875" style="144" customWidth="1"/>
    <col min="14091" max="14094" width="5.85546875" style="144" customWidth="1"/>
    <col min="14095" max="14095" width="7.7109375" style="144" customWidth="1"/>
    <col min="14096" max="14096" width="1.5703125" style="144" customWidth="1"/>
    <col min="14097" max="14101" width="7.7109375" style="144" customWidth="1"/>
    <col min="14102" max="14102" width="36.42578125" style="144" customWidth="1"/>
    <col min="14103" max="14103" width="25" style="144" customWidth="1"/>
    <col min="14104" max="14104" width="24.42578125" style="144" customWidth="1"/>
    <col min="14105" max="14336" width="8.140625" style="144"/>
    <col min="14337" max="14337" width="17.85546875" style="144" customWidth="1"/>
    <col min="14338" max="14338" width="18.85546875" style="144" customWidth="1"/>
    <col min="14339" max="14339" width="5.5703125" style="144" customWidth="1"/>
    <col min="14340" max="14340" width="25.85546875" style="144" customWidth="1"/>
    <col min="14341" max="14341" width="15.5703125" style="144" customWidth="1"/>
    <col min="14342" max="14342" width="17.28515625" style="144" customWidth="1"/>
    <col min="14343" max="14343" width="28.7109375" style="144" customWidth="1"/>
    <col min="14344" max="14344" width="16.140625" style="144" customWidth="1"/>
    <col min="14345" max="14345" width="10.7109375" style="144" customWidth="1"/>
    <col min="14346" max="14346" width="18.85546875" style="144" customWidth="1"/>
    <col min="14347" max="14350" width="5.85546875" style="144" customWidth="1"/>
    <col min="14351" max="14351" width="7.7109375" style="144" customWidth="1"/>
    <col min="14352" max="14352" width="1.5703125" style="144" customWidth="1"/>
    <col min="14353" max="14357" width="7.7109375" style="144" customWidth="1"/>
    <col min="14358" max="14358" width="36.42578125" style="144" customWidth="1"/>
    <col min="14359" max="14359" width="25" style="144" customWidth="1"/>
    <col min="14360" max="14360" width="24.42578125" style="144" customWidth="1"/>
    <col min="14361" max="14592" width="8.140625" style="144"/>
    <col min="14593" max="14593" width="17.85546875" style="144" customWidth="1"/>
    <col min="14594" max="14594" width="18.85546875" style="144" customWidth="1"/>
    <col min="14595" max="14595" width="5.5703125" style="144" customWidth="1"/>
    <col min="14596" max="14596" width="25.85546875" style="144" customWidth="1"/>
    <col min="14597" max="14597" width="15.5703125" style="144" customWidth="1"/>
    <col min="14598" max="14598" width="17.28515625" style="144" customWidth="1"/>
    <col min="14599" max="14599" width="28.7109375" style="144" customWidth="1"/>
    <col min="14600" max="14600" width="16.140625" style="144" customWidth="1"/>
    <col min="14601" max="14601" width="10.7109375" style="144" customWidth="1"/>
    <col min="14602" max="14602" width="18.85546875" style="144" customWidth="1"/>
    <col min="14603" max="14606" width="5.85546875" style="144" customWidth="1"/>
    <col min="14607" max="14607" width="7.7109375" style="144" customWidth="1"/>
    <col min="14608" max="14608" width="1.5703125" style="144" customWidth="1"/>
    <col min="14609" max="14613" width="7.7109375" style="144" customWidth="1"/>
    <col min="14614" max="14614" width="36.42578125" style="144" customWidth="1"/>
    <col min="14615" max="14615" width="25" style="144" customWidth="1"/>
    <col min="14616" max="14616" width="24.42578125" style="144" customWidth="1"/>
    <col min="14617" max="14848" width="8.140625" style="144"/>
    <col min="14849" max="14849" width="17.85546875" style="144" customWidth="1"/>
    <col min="14850" max="14850" width="18.85546875" style="144" customWidth="1"/>
    <col min="14851" max="14851" width="5.5703125" style="144" customWidth="1"/>
    <col min="14852" max="14852" width="25.85546875" style="144" customWidth="1"/>
    <col min="14853" max="14853" width="15.5703125" style="144" customWidth="1"/>
    <col min="14854" max="14854" width="17.28515625" style="144" customWidth="1"/>
    <col min="14855" max="14855" width="28.7109375" style="144" customWidth="1"/>
    <col min="14856" max="14856" width="16.140625" style="144" customWidth="1"/>
    <col min="14857" max="14857" width="10.7109375" style="144" customWidth="1"/>
    <col min="14858" max="14858" width="18.85546875" style="144" customWidth="1"/>
    <col min="14859" max="14862" width="5.85546875" style="144" customWidth="1"/>
    <col min="14863" max="14863" width="7.7109375" style="144" customWidth="1"/>
    <col min="14864" max="14864" width="1.5703125" style="144" customWidth="1"/>
    <col min="14865" max="14869" width="7.7109375" style="144" customWidth="1"/>
    <col min="14870" max="14870" width="36.42578125" style="144" customWidth="1"/>
    <col min="14871" max="14871" width="25" style="144" customWidth="1"/>
    <col min="14872" max="14872" width="24.42578125" style="144" customWidth="1"/>
    <col min="14873" max="15104" width="8.140625" style="144"/>
    <col min="15105" max="15105" width="17.85546875" style="144" customWidth="1"/>
    <col min="15106" max="15106" width="18.85546875" style="144" customWidth="1"/>
    <col min="15107" max="15107" width="5.5703125" style="144" customWidth="1"/>
    <col min="15108" max="15108" width="25.85546875" style="144" customWidth="1"/>
    <col min="15109" max="15109" width="15.5703125" style="144" customWidth="1"/>
    <col min="15110" max="15110" width="17.28515625" style="144" customWidth="1"/>
    <col min="15111" max="15111" width="28.7109375" style="144" customWidth="1"/>
    <col min="15112" max="15112" width="16.140625" style="144" customWidth="1"/>
    <col min="15113" max="15113" width="10.7109375" style="144" customWidth="1"/>
    <col min="15114" max="15114" width="18.85546875" style="144" customWidth="1"/>
    <col min="15115" max="15118" width="5.85546875" style="144" customWidth="1"/>
    <col min="15119" max="15119" width="7.7109375" style="144" customWidth="1"/>
    <col min="15120" max="15120" width="1.5703125" style="144" customWidth="1"/>
    <col min="15121" max="15125" width="7.7109375" style="144" customWidth="1"/>
    <col min="15126" max="15126" width="36.42578125" style="144" customWidth="1"/>
    <col min="15127" max="15127" width="25" style="144" customWidth="1"/>
    <col min="15128" max="15128" width="24.42578125" style="144" customWidth="1"/>
    <col min="15129" max="15360" width="8.140625" style="144"/>
    <col min="15361" max="15361" width="17.85546875" style="144" customWidth="1"/>
    <col min="15362" max="15362" width="18.85546875" style="144" customWidth="1"/>
    <col min="15363" max="15363" width="5.5703125" style="144" customWidth="1"/>
    <col min="15364" max="15364" width="25.85546875" style="144" customWidth="1"/>
    <col min="15365" max="15365" width="15.5703125" style="144" customWidth="1"/>
    <col min="15366" max="15366" width="17.28515625" style="144" customWidth="1"/>
    <col min="15367" max="15367" width="28.7109375" style="144" customWidth="1"/>
    <col min="15368" max="15368" width="16.140625" style="144" customWidth="1"/>
    <col min="15369" max="15369" width="10.7109375" style="144" customWidth="1"/>
    <col min="15370" max="15370" width="18.85546875" style="144" customWidth="1"/>
    <col min="15371" max="15374" width="5.85546875" style="144" customWidth="1"/>
    <col min="15375" max="15375" width="7.7109375" style="144" customWidth="1"/>
    <col min="15376" max="15376" width="1.5703125" style="144" customWidth="1"/>
    <col min="15377" max="15381" width="7.7109375" style="144" customWidth="1"/>
    <col min="15382" max="15382" width="36.42578125" style="144" customWidth="1"/>
    <col min="15383" max="15383" width="25" style="144" customWidth="1"/>
    <col min="15384" max="15384" width="24.42578125" style="144" customWidth="1"/>
    <col min="15385" max="15616" width="8.140625" style="144"/>
    <col min="15617" max="15617" width="17.85546875" style="144" customWidth="1"/>
    <col min="15618" max="15618" width="18.85546875" style="144" customWidth="1"/>
    <col min="15619" max="15619" width="5.5703125" style="144" customWidth="1"/>
    <col min="15620" max="15620" width="25.85546875" style="144" customWidth="1"/>
    <col min="15621" max="15621" width="15.5703125" style="144" customWidth="1"/>
    <col min="15622" max="15622" width="17.28515625" style="144" customWidth="1"/>
    <col min="15623" max="15623" width="28.7109375" style="144" customWidth="1"/>
    <col min="15624" max="15624" width="16.140625" style="144" customWidth="1"/>
    <col min="15625" max="15625" width="10.7109375" style="144" customWidth="1"/>
    <col min="15626" max="15626" width="18.85546875" style="144" customWidth="1"/>
    <col min="15627" max="15630" width="5.85546875" style="144" customWidth="1"/>
    <col min="15631" max="15631" width="7.7109375" style="144" customWidth="1"/>
    <col min="15632" max="15632" width="1.5703125" style="144" customWidth="1"/>
    <col min="15633" max="15637" width="7.7109375" style="144" customWidth="1"/>
    <col min="15638" max="15638" width="36.42578125" style="144" customWidth="1"/>
    <col min="15639" max="15639" width="25" style="144" customWidth="1"/>
    <col min="15640" max="15640" width="24.42578125" style="144" customWidth="1"/>
    <col min="15641" max="15872" width="8.140625" style="144"/>
    <col min="15873" max="15873" width="17.85546875" style="144" customWidth="1"/>
    <col min="15874" max="15874" width="18.85546875" style="144" customWidth="1"/>
    <col min="15875" max="15875" width="5.5703125" style="144" customWidth="1"/>
    <col min="15876" max="15876" width="25.85546875" style="144" customWidth="1"/>
    <col min="15877" max="15877" width="15.5703125" style="144" customWidth="1"/>
    <col min="15878" max="15878" width="17.28515625" style="144" customWidth="1"/>
    <col min="15879" max="15879" width="28.7109375" style="144" customWidth="1"/>
    <col min="15880" max="15880" width="16.140625" style="144" customWidth="1"/>
    <col min="15881" max="15881" width="10.7109375" style="144" customWidth="1"/>
    <col min="15882" max="15882" width="18.85546875" style="144" customWidth="1"/>
    <col min="15883" max="15886" width="5.85546875" style="144" customWidth="1"/>
    <col min="15887" max="15887" width="7.7109375" style="144" customWidth="1"/>
    <col min="15888" max="15888" width="1.5703125" style="144" customWidth="1"/>
    <col min="15889" max="15893" width="7.7109375" style="144" customWidth="1"/>
    <col min="15894" max="15894" width="36.42578125" style="144" customWidth="1"/>
    <col min="15895" max="15895" width="25" style="144" customWidth="1"/>
    <col min="15896" max="15896" width="24.42578125" style="144" customWidth="1"/>
    <col min="15897" max="16128" width="8.140625" style="144"/>
    <col min="16129" max="16129" width="17.85546875" style="144" customWidth="1"/>
    <col min="16130" max="16130" width="18.85546875" style="144" customWidth="1"/>
    <col min="16131" max="16131" width="5.5703125" style="144" customWidth="1"/>
    <col min="16132" max="16132" width="25.85546875" style="144" customWidth="1"/>
    <col min="16133" max="16133" width="15.5703125" style="144" customWidth="1"/>
    <col min="16134" max="16134" width="17.28515625" style="144" customWidth="1"/>
    <col min="16135" max="16135" width="28.7109375" style="144" customWidth="1"/>
    <col min="16136" max="16136" width="16.140625" style="144" customWidth="1"/>
    <col min="16137" max="16137" width="10.7109375" style="144" customWidth="1"/>
    <col min="16138" max="16138" width="18.85546875" style="144" customWidth="1"/>
    <col min="16139" max="16142" width="5.85546875" style="144" customWidth="1"/>
    <col min="16143" max="16143" width="7.7109375" style="144" customWidth="1"/>
    <col min="16144" max="16144" width="1.5703125" style="144" customWidth="1"/>
    <col min="16145" max="16149" width="7.7109375" style="144" customWidth="1"/>
    <col min="16150" max="16150" width="36.42578125" style="144" customWidth="1"/>
    <col min="16151" max="16151" width="25" style="144" customWidth="1"/>
    <col min="16152" max="16152" width="24.42578125" style="144" customWidth="1"/>
    <col min="16153" max="16384" width="8.140625" style="144"/>
  </cols>
  <sheetData>
    <row r="1" spans="1:24" ht="38.25" customHeight="1" thickBot="1" x14ac:dyDescent="0.3">
      <c r="A1" s="423"/>
      <c r="B1" s="423"/>
      <c r="C1" s="423"/>
      <c r="D1" s="423"/>
      <c r="E1" s="423"/>
      <c r="F1" s="423"/>
      <c r="G1" s="423"/>
      <c r="H1" s="423"/>
      <c r="I1" s="423"/>
      <c r="J1" s="423"/>
      <c r="K1" s="423"/>
      <c r="L1" s="423"/>
      <c r="M1" s="423"/>
      <c r="N1" s="423"/>
      <c r="O1" s="423"/>
      <c r="P1" s="184"/>
      <c r="Q1" s="184"/>
      <c r="R1" s="184"/>
      <c r="S1" s="184"/>
      <c r="T1" s="184"/>
      <c r="U1" s="184"/>
    </row>
    <row r="2" spans="1:24" ht="15.75" x14ac:dyDescent="0.25">
      <c r="A2" s="424"/>
      <c r="B2" s="363" t="s">
        <v>0</v>
      </c>
      <c r="C2" s="363"/>
      <c r="D2" s="363"/>
      <c r="E2" s="363"/>
      <c r="F2" s="363"/>
      <c r="G2" s="363"/>
      <c r="H2" s="363"/>
      <c r="I2" s="363"/>
      <c r="J2" s="363"/>
      <c r="K2" s="363"/>
      <c r="L2" s="363"/>
      <c r="M2" s="363"/>
      <c r="N2" s="363"/>
      <c r="O2" s="363"/>
      <c r="P2" s="363"/>
      <c r="Q2" s="363"/>
      <c r="R2" s="363"/>
      <c r="S2" s="363"/>
      <c r="T2" s="363"/>
      <c r="U2" s="363"/>
      <c r="V2" s="363"/>
      <c r="W2" s="364"/>
      <c r="X2" s="145" t="s">
        <v>1</v>
      </c>
    </row>
    <row r="3" spans="1:24" x14ac:dyDescent="0.25">
      <c r="A3" s="425"/>
      <c r="B3" s="268" t="s">
        <v>2</v>
      </c>
      <c r="C3" s="268"/>
      <c r="D3" s="268"/>
      <c r="E3" s="268"/>
      <c r="F3" s="268"/>
      <c r="G3" s="268"/>
      <c r="H3" s="268"/>
      <c r="I3" s="268"/>
      <c r="J3" s="268"/>
      <c r="K3" s="268"/>
      <c r="L3" s="268"/>
      <c r="M3" s="268"/>
      <c r="N3" s="268"/>
      <c r="O3" s="268"/>
      <c r="P3" s="268"/>
      <c r="Q3" s="268"/>
      <c r="R3" s="268"/>
      <c r="S3" s="268"/>
      <c r="T3" s="268"/>
      <c r="U3" s="268"/>
      <c r="V3" s="268"/>
      <c r="W3" s="269"/>
      <c r="X3" s="146" t="s">
        <v>3</v>
      </c>
    </row>
    <row r="4" spans="1:24" ht="21" x14ac:dyDescent="0.25">
      <c r="A4" s="425"/>
      <c r="B4" s="270" t="s">
        <v>4</v>
      </c>
      <c r="C4" s="270"/>
      <c r="D4" s="270"/>
      <c r="E4" s="270"/>
      <c r="F4" s="270"/>
      <c r="G4" s="270"/>
      <c r="H4" s="270"/>
      <c r="I4" s="270"/>
      <c r="J4" s="270"/>
      <c r="K4" s="270"/>
      <c r="L4" s="270"/>
      <c r="M4" s="270"/>
      <c r="N4" s="270"/>
      <c r="O4" s="270"/>
      <c r="P4" s="270"/>
      <c r="Q4" s="270"/>
      <c r="R4" s="270"/>
      <c r="S4" s="270"/>
      <c r="T4" s="270"/>
      <c r="U4" s="270"/>
      <c r="V4" s="270"/>
      <c r="W4" s="271"/>
      <c r="X4" s="147" t="s">
        <v>5</v>
      </c>
    </row>
    <row r="5" spans="1:24" ht="15.75" customHeight="1" thickBot="1" x14ac:dyDescent="0.3">
      <c r="A5" s="426"/>
      <c r="B5" s="272"/>
      <c r="C5" s="272"/>
      <c r="D5" s="272"/>
      <c r="E5" s="272"/>
      <c r="F5" s="272"/>
      <c r="G5" s="272"/>
      <c r="H5" s="272"/>
      <c r="I5" s="272"/>
      <c r="J5" s="272"/>
      <c r="K5" s="272"/>
      <c r="L5" s="272"/>
      <c r="M5" s="272"/>
      <c r="N5" s="272"/>
      <c r="O5" s="272"/>
      <c r="P5" s="272"/>
      <c r="Q5" s="272"/>
      <c r="R5" s="272"/>
      <c r="S5" s="272"/>
      <c r="T5" s="272"/>
      <c r="U5" s="272"/>
      <c r="V5" s="272"/>
      <c r="W5" s="273"/>
      <c r="X5" s="148" t="s">
        <v>6</v>
      </c>
    </row>
    <row r="6" spans="1:24" ht="6.75" customHeight="1" thickBot="1" x14ac:dyDescent="0.3">
      <c r="A6" s="420"/>
      <c r="B6" s="421"/>
      <c r="C6" s="421"/>
      <c r="D6" s="421"/>
      <c r="E6" s="421"/>
      <c r="F6" s="421"/>
      <c r="G6" s="421"/>
      <c r="H6" s="421"/>
      <c r="I6" s="421"/>
      <c r="J6" s="421"/>
      <c r="K6" s="421"/>
      <c r="L6" s="421"/>
      <c r="M6" s="421"/>
      <c r="N6" s="421"/>
      <c r="O6" s="421"/>
      <c r="P6" s="149"/>
      <c r="Q6" s="149"/>
      <c r="R6" s="149"/>
      <c r="S6" s="149"/>
      <c r="T6" s="149"/>
      <c r="U6" s="149"/>
    </row>
    <row r="7" spans="1:24" ht="15.95" customHeight="1" thickBot="1" x14ac:dyDescent="0.3">
      <c r="A7" s="572" t="s">
        <v>7</v>
      </c>
      <c r="B7" s="427" t="s">
        <v>176</v>
      </c>
      <c r="C7" s="428"/>
      <c r="D7" s="428"/>
      <c r="E7" s="428"/>
      <c r="F7" s="428"/>
      <c r="G7" s="428"/>
      <c r="H7" s="428"/>
      <c r="I7" s="428"/>
      <c r="J7" s="428"/>
      <c r="K7" s="428"/>
      <c r="L7" s="428"/>
      <c r="M7" s="428"/>
      <c r="N7" s="428"/>
      <c r="O7" s="428"/>
      <c r="P7" s="428"/>
      <c r="Q7" s="428"/>
      <c r="R7" s="428"/>
      <c r="S7" s="428"/>
      <c r="T7" s="428"/>
      <c r="U7" s="428"/>
      <c r="V7" s="428"/>
      <c r="W7" s="428"/>
      <c r="X7" s="429"/>
    </row>
    <row r="8" spans="1:24" x14ac:dyDescent="0.25">
      <c r="A8" s="150"/>
      <c r="B8" s="150"/>
      <c r="C8" s="150"/>
      <c r="D8" s="150"/>
      <c r="E8" s="150"/>
      <c r="F8" s="150"/>
      <c r="G8" s="150"/>
      <c r="H8" s="150"/>
      <c r="I8" s="150"/>
      <c r="J8" s="150"/>
      <c r="K8" s="150"/>
      <c r="L8" s="150"/>
      <c r="M8" s="150"/>
      <c r="N8" s="150"/>
      <c r="O8" s="150"/>
      <c r="P8" s="150"/>
      <c r="Q8" s="150"/>
      <c r="R8" s="150"/>
      <c r="S8" s="150"/>
      <c r="T8" s="150"/>
      <c r="U8" s="150"/>
    </row>
    <row r="9" spans="1:24" ht="30.75" customHeight="1" x14ac:dyDescent="0.25">
      <c r="A9" s="394" t="s">
        <v>8</v>
      </c>
      <c r="B9" s="394" t="s">
        <v>9</v>
      </c>
      <c r="C9" s="394" t="s">
        <v>10</v>
      </c>
      <c r="D9" s="394" t="s">
        <v>11</v>
      </c>
      <c r="E9" s="394" t="s">
        <v>12</v>
      </c>
      <c r="F9" s="394" t="s">
        <v>13</v>
      </c>
      <c r="G9" s="394" t="s">
        <v>14</v>
      </c>
      <c r="H9" s="394" t="s">
        <v>15</v>
      </c>
      <c r="I9" s="394" t="s">
        <v>16</v>
      </c>
      <c r="J9" s="394" t="s">
        <v>17</v>
      </c>
      <c r="K9" s="560" t="s">
        <v>18</v>
      </c>
      <c r="L9" s="560"/>
      <c r="M9" s="560"/>
      <c r="N9" s="560"/>
      <c r="O9" s="560"/>
      <c r="P9" s="573"/>
      <c r="Q9" s="394" t="s">
        <v>19</v>
      </c>
      <c r="R9" s="394"/>
      <c r="S9" s="394"/>
      <c r="T9" s="394"/>
      <c r="U9" s="394"/>
      <c r="V9" s="395" t="s">
        <v>20</v>
      </c>
      <c r="W9" s="394" t="s">
        <v>21</v>
      </c>
      <c r="X9" s="394" t="s">
        <v>22</v>
      </c>
    </row>
    <row r="10" spans="1:24" ht="25.5" x14ac:dyDescent="0.25">
      <c r="A10" s="394"/>
      <c r="B10" s="394"/>
      <c r="C10" s="394"/>
      <c r="D10" s="394"/>
      <c r="E10" s="394"/>
      <c r="F10" s="394"/>
      <c r="G10" s="394"/>
      <c r="H10" s="394"/>
      <c r="I10" s="394"/>
      <c r="J10" s="394"/>
      <c r="K10" s="152" t="s">
        <v>23</v>
      </c>
      <c r="L10" s="152" t="s">
        <v>24</v>
      </c>
      <c r="M10" s="152" t="s">
        <v>25</v>
      </c>
      <c r="N10" s="152" t="s">
        <v>26</v>
      </c>
      <c r="O10" s="152" t="s">
        <v>27</v>
      </c>
      <c r="P10" s="574"/>
      <c r="Q10" s="152" t="s">
        <v>28</v>
      </c>
      <c r="R10" s="152" t="s">
        <v>24</v>
      </c>
      <c r="S10" s="152" t="s">
        <v>25</v>
      </c>
      <c r="T10" s="152" t="s">
        <v>26</v>
      </c>
      <c r="U10" s="152" t="s">
        <v>27</v>
      </c>
      <c r="V10" s="396"/>
      <c r="W10" s="394"/>
      <c r="X10" s="394"/>
    </row>
    <row r="11" spans="1:24" ht="229.5" x14ac:dyDescent="0.25">
      <c r="A11" s="411" t="s">
        <v>177</v>
      </c>
      <c r="B11" s="411" t="s">
        <v>178</v>
      </c>
      <c r="C11" s="235">
        <v>1</v>
      </c>
      <c r="D11" s="154" t="s">
        <v>179</v>
      </c>
      <c r="E11" s="154" t="s">
        <v>180</v>
      </c>
      <c r="F11" s="154" t="s">
        <v>181</v>
      </c>
      <c r="G11" s="575" t="s">
        <v>182</v>
      </c>
      <c r="H11" s="154" t="s">
        <v>183</v>
      </c>
      <c r="I11" s="235" t="s">
        <v>125</v>
      </c>
      <c r="J11" s="235" t="s">
        <v>184</v>
      </c>
      <c r="K11" s="235">
        <v>1</v>
      </c>
      <c r="L11" s="235">
        <v>0</v>
      </c>
      <c r="M11" s="235">
        <v>0</v>
      </c>
      <c r="N11" s="235">
        <v>0</v>
      </c>
      <c r="O11" s="235">
        <v>1</v>
      </c>
      <c r="P11" s="574"/>
      <c r="Q11" s="235">
        <v>1</v>
      </c>
      <c r="R11" s="235"/>
      <c r="S11" s="235"/>
      <c r="T11" s="235"/>
      <c r="U11" s="235">
        <v>1</v>
      </c>
      <c r="V11" s="154" t="s">
        <v>850</v>
      </c>
      <c r="W11" s="154" t="s">
        <v>851</v>
      </c>
      <c r="X11" s="154" t="s">
        <v>852</v>
      </c>
    </row>
    <row r="12" spans="1:24" ht="89.25" x14ac:dyDescent="0.25">
      <c r="A12" s="409"/>
      <c r="B12" s="409"/>
      <c r="C12" s="235">
        <v>2</v>
      </c>
      <c r="D12" s="154" t="s">
        <v>185</v>
      </c>
      <c r="E12" s="154" t="s">
        <v>180</v>
      </c>
      <c r="F12" s="154" t="s">
        <v>186</v>
      </c>
      <c r="G12" s="154" t="s">
        <v>187</v>
      </c>
      <c r="H12" s="154" t="s">
        <v>188</v>
      </c>
      <c r="I12" s="235" t="s">
        <v>125</v>
      </c>
      <c r="J12" s="235" t="s">
        <v>189</v>
      </c>
      <c r="K12" s="235">
        <v>0</v>
      </c>
      <c r="L12" s="235">
        <v>1</v>
      </c>
      <c r="M12" s="235">
        <v>1</v>
      </c>
      <c r="N12" s="235">
        <v>1</v>
      </c>
      <c r="O12" s="235">
        <v>3</v>
      </c>
      <c r="P12" s="574"/>
      <c r="Q12" s="195">
        <v>0</v>
      </c>
      <c r="R12" s="195"/>
      <c r="S12" s="195"/>
      <c r="T12" s="195"/>
      <c r="U12" s="195">
        <v>0</v>
      </c>
      <c r="V12" s="155" t="s">
        <v>853</v>
      </c>
      <c r="W12" s="155" t="s">
        <v>853</v>
      </c>
      <c r="X12" s="155" t="s">
        <v>853</v>
      </c>
    </row>
    <row r="13" spans="1:24" ht="382.5" x14ac:dyDescent="0.25">
      <c r="A13" s="409"/>
      <c r="B13" s="409"/>
      <c r="C13" s="235">
        <v>3</v>
      </c>
      <c r="D13" s="154" t="s">
        <v>190</v>
      </c>
      <c r="E13" s="154" t="s">
        <v>180</v>
      </c>
      <c r="F13" s="154" t="s">
        <v>191</v>
      </c>
      <c r="G13" s="154" t="s">
        <v>192</v>
      </c>
      <c r="H13" s="154" t="s">
        <v>193</v>
      </c>
      <c r="I13" s="235" t="s">
        <v>125</v>
      </c>
      <c r="J13" s="235" t="s">
        <v>194</v>
      </c>
      <c r="K13" s="235">
        <v>1</v>
      </c>
      <c r="L13" s="235">
        <v>1</v>
      </c>
      <c r="M13" s="235">
        <v>1</v>
      </c>
      <c r="N13" s="235">
        <v>1</v>
      </c>
      <c r="O13" s="235">
        <v>4</v>
      </c>
      <c r="P13" s="574"/>
      <c r="Q13" s="195">
        <v>1</v>
      </c>
      <c r="R13" s="195"/>
      <c r="S13" s="195"/>
      <c r="T13" s="195"/>
      <c r="U13" s="195">
        <v>1</v>
      </c>
      <c r="V13" s="156" t="s">
        <v>854</v>
      </c>
      <c r="W13" s="140" t="s">
        <v>855</v>
      </c>
      <c r="X13" s="140" t="s">
        <v>856</v>
      </c>
    </row>
    <row r="14" spans="1:24" ht="242.25" x14ac:dyDescent="0.25">
      <c r="A14" s="409"/>
      <c r="B14" s="410"/>
      <c r="C14" s="235">
        <v>4</v>
      </c>
      <c r="D14" s="154" t="s">
        <v>195</v>
      </c>
      <c r="E14" s="154" t="s">
        <v>180</v>
      </c>
      <c r="F14" s="154" t="s">
        <v>196</v>
      </c>
      <c r="G14" s="154" t="s">
        <v>197</v>
      </c>
      <c r="H14" s="154" t="s">
        <v>198</v>
      </c>
      <c r="I14" s="235" t="s">
        <v>125</v>
      </c>
      <c r="J14" s="235" t="s">
        <v>199</v>
      </c>
      <c r="K14" s="157">
        <v>1</v>
      </c>
      <c r="L14" s="157">
        <v>1</v>
      </c>
      <c r="M14" s="157">
        <v>1</v>
      </c>
      <c r="N14" s="157">
        <v>1</v>
      </c>
      <c r="O14" s="143">
        <v>1</v>
      </c>
      <c r="P14" s="574"/>
      <c r="Q14" s="157">
        <v>1</v>
      </c>
      <c r="R14" s="143"/>
      <c r="S14" s="143"/>
      <c r="T14" s="143"/>
      <c r="U14" s="157">
        <v>1</v>
      </c>
      <c r="V14" s="158" t="s">
        <v>857</v>
      </c>
      <c r="W14" s="158" t="s">
        <v>855</v>
      </c>
      <c r="X14" s="158" t="s">
        <v>856</v>
      </c>
    </row>
    <row r="15" spans="1:24" s="576" customFormat="1" ht="216.75" x14ac:dyDescent="0.25">
      <c r="A15" s="409"/>
      <c r="B15" s="235" t="s">
        <v>200</v>
      </c>
      <c r="C15" s="235">
        <v>1</v>
      </c>
      <c r="D15" s="154" t="s">
        <v>201</v>
      </c>
      <c r="E15" s="154" t="s">
        <v>202</v>
      </c>
      <c r="F15" s="154" t="s">
        <v>203</v>
      </c>
      <c r="G15" s="154" t="s">
        <v>1094</v>
      </c>
      <c r="H15" s="154" t="s">
        <v>204</v>
      </c>
      <c r="I15" s="235" t="s">
        <v>125</v>
      </c>
      <c r="J15" s="235" t="s">
        <v>199</v>
      </c>
      <c r="K15" s="235">
        <v>1</v>
      </c>
      <c r="L15" s="235">
        <v>1</v>
      </c>
      <c r="M15" s="235">
        <v>2</v>
      </c>
      <c r="N15" s="235">
        <v>0</v>
      </c>
      <c r="O15" s="235">
        <v>4</v>
      </c>
      <c r="P15" s="574"/>
      <c r="Q15" s="235">
        <v>2</v>
      </c>
      <c r="R15" s="235"/>
      <c r="S15" s="235"/>
      <c r="T15" s="235"/>
      <c r="U15" s="235">
        <v>2</v>
      </c>
      <c r="V15" s="159" t="s">
        <v>858</v>
      </c>
      <c r="W15" s="158" t="s">
        <v>855</v>
      </c>
      <c r="X15" s="158" t="s">
        <v>856</v>
      </c>
    </row>
    <row r="16" spans="1:24" ht="344.25" x14ac:dyDescent="0.25">
      <c r="A16" s="409"/>
      <c r="B16" s="411" t="s">
        <v>205</v>
      </c>
      <c r="C16" s="235">
        <v>1</v>
      </c>
      <c r="D16" s="154" t="s">
        <v>206</v>
      </c>
      <c r="E16" s="154" t="s">
        <v>207</v>
      </c>
      <c r="F16" s="154" t="s">
        <v>208</v>
      </c>
      <c r="G16" s="154" t="s">
        <v>209</v>
      </c>
      <c r="H16" s="154" t="s">
        <v>210</v>
      </c>
      <c r="I16" s="235" t="s">
        <v>125</v>
      </c>
      <c r="J16" s="235" t="s">
        <v>211</v>
      </c>
      <c r="K16" s="235">
        <v>20</v>
      </c>
      <c r="L16" s="235">
        <v>20</v>
      </c>
      <c r="M16" s="235">
        <v>20</v>
      </c>
      <c r="N16" s="235">
        <v>20</v>
      </c>
      <c r="O16" s="235">
        <v>20</v>
      </c>
      <c r="P16" s="574"/>
      <c r="Q16" s="235">
        <v>10</v>
      </c>
      <c r="R16" s="235"/>
      <c r="S16" s="235"/>
      <c r="T16" s="235"/>
      <c r="U16" s="235">
        <v>10</v>
      </c>
      <c r="V16" s="160" t="s">
        <v>859</v>
      </c>
      <c r="W16" s="160" t="s">
        <v>860</v>
      </c>
      <c r="X16" s="160" t="s">
        <v>861</v>
      </c>
    </row>
    <row r="17" spans="1:24" ht="409.5" x14ac:dyDescent="0.25">
      <c r="A17" s="409"/>
      <c r="B17" s="410"/>
      <c r="C17" s="235">
        <v>2</v>
      </c>
      <c r="D17" s="154" t="s">
        <v>212</v>
      </c>
      <c r="E17" s="154" t="s">
        <v>207</v>
      </c>
      <c r="F17" s="154" t="s">
        <v>213</v>
      </c>
      <c r="G17" s="154" t="s">
        <v>214</v>
      </c>
      <c r="H17" s="154" t="s">
        <v>215</v>
      </c>
      <c r="I17" s="235" t="s">
        <v>125</v>
      </c>
      <c r="J17" s="188" t="s">
        <v>216</v>
      </c>
      <c r="K17" s="577">
        <v>0.25</v>
      </c>
      <c r="L17" s="577">
        <v>0.25</v>
      </c>
      <c r="M17" s="577">
        <v>0.25</v>
      </c>
      <c r="N17" s="577">
        <v>0.25</v>
      </c>
      <c r="O17" s="143">
        <f>SUM(K17:N17)</f>
        <v>1</v>
      </c>
      <c r="P17" s="574"/>
      <c r="Q17" s="157">
        <v>1</v>
      </c>
      <c r="R17" s="143"/>
      <c r="S17" s="143"/>
      <c r="T17" s="143"/>
      <c r="U17" s="157">
        <v>1</v>
      </c>
      <c r="V17" s="159" t="s">
        <v>862</v>
      </c>
      <c r="W17" s="158" t="s">
        <v>863</v>
      </c>
      <c r="X17" s="158" t="s">
        <v>864</v>
      </c>
    </row>
    <row r="18" spans="1:24" ht="280.5" x14ac:dyDescent="0.25">
      <c r="A18" s="409"/>
      <c r="B18" s="195" t="s">
        <v>217</v>
      </c>
      <c r="C18" s="188">
        <v>1</v>
      </c>
      <c r="D18" s="578" t="s">
        <v>218</v>
      </c>
      <c r="E18" s="154" t="s">
        <v>207</v>
      </c>
      <c r="F18" s="579" t="s">
        <v>219</v>
      </c>
      <c r="G18" s="154" t="s">
        <v>220</v>
      </c>
      <c r="H18" s="579" t="s">
        <v>221</v>
      </c>
      <c r="I18" s="235" t="s">
        <v>222</v>
      </c>
      <c r="J18" s="235" t="s">
        <v>223</v>
      </c>
      <c r="K18" s="157">
        <v>1</v>
      </c>
      <c r="L18" s="157">
        <v>1</v>
      </c>
      <c r="M18" s="157">
        <v>1</v>
      </c>
      <c r="N18" s="157">
        <v>1</v>
      </c>
      <c r="O18" s="143">
        <v>1</v>
      </c>
      <c r="P18" s="574"/>
      <c r="Q18" s="143">
        <v>1</v>
      </c>
      <c r="R18" s="143"/>
      <c r="S18" s="143"/>
      <c r="T18" s="143"/>
      <c r="U18" s="143">
        <v>1</v>
      </c>
      <c r="V18" s="161" t="s">
        <v>865</v>
      </c>
      <c r="W18" s="140" t="s">
        <v>866</v>
      </c>
      <c r="X18" s="140" t="s">
        <v>867</v>
      </c>
    </row>
    <row r="19" spans="1:24" ht="409.5" x14ac:dyDescent="0.25">
      <c r="A19" s="409"/>
      <c r="B19" s="564" t="s">
        <v>224</v>
      </c>
      <c r="C19" s="188">
        <v>1</v>
      </c>
      <c r="D19" s="578" t="s">
        <v>225</v>
      </c>
      <c r="E19" s="154" t="s">
        <v>207</v>
      </c>
      <c r="F19" s="579" t="s">
        <v>226</v>
      </c>
      <c r="G19" s="154" t="s">
        <v>227</v>
      </c>
      <c r="H19" s="579" t="s">
        <v>226</v>
      </c>
      <c r="I19" s="235" t="s">
        <v>222</v>
      </c>
      <c r="J19" s="235" t="s">
        <v>223</v>
      </c>
      <c r="K19" s="157">
        <v>1</v>
      </c>
      <c r="L19" s="157">
        <v>1</v>
      </c>
      <c r="M19" s="157">
        <v>1</v>
      </c>
      <c r="N19" s="157">
        <v>1</v>
      </c>
      <c r="O19" s="143">
        <v>1</v>
      </c>
      <c r="P19" s="574"/>
      <c r="Q19" s="143"/>
      <c r="R19" s="143"/>
      <c r="S19" s="143"/>
      <c r="T19" s="143"/>
      <c r="U19" s="143"/>
      <c r="V19" s="159" t="s">
        <v>868</v>
      </c>
      <c r="W19" s="158" t="s">
        <v>855</v>
      </c>
      <c r="X19" s="158" t="s">
        <v>856</v>
      </c>
    </row>
    <row r="20" spans="1:24" ht="255" x14ac:dyDescent="0.25">
      <c r="A20" s="410"/>
      <c r="B20" s="580" t="s">
        <v>228</v>
      </c>
      <c r="C20" s="235">
        <v>1</v>
      </c>
      <c r="D20" s="578" t="s">
        <v>229</v>
      </c>
      <c r="E20" s="154" t="s">
        <v>207</v>
      </c>
      <c r="F20" s="579" t="s">
        <v>230</v>
      </c>
      <c r="G20" s="154" t="s">
        <v>220</v>
      </c>
      <c r="H20" s="579" t="s">
        <v>231</v>
      </c>
      <c r="I20" s="235" t="s">
        <v>222</v>
      </c>
      <c r="J20" s="235" t="s">
        <v>223</v>
      </c>
      <c r="K20" s="157">
        <v>1</v>
      </c>
      <c r="L20" s="157">
        <v>1</v>
      </c>
      <c r="M20" s="157">
        <v>1</v>
      </c>
      <c r="N20" s="157">
        <v>1</v>
      </c>
      <c r="O20" s="143">
        <v>1</v>
      </c>
      <c r="P20" s="581"/>
      <c r="Q20" s="143">
        <v>1</v>
      </c>
      <c r="R20" s="143"/>
      <c r="S20" s="143"/>
      <c r="T20" s="143"/>
      <c r="U20" s="143">
        <v>1</v>
      </c>
      <c r="V20" s="161" t="s">
        <v>869</v>
      </c>
      <c r="W20" s="140" t="s">
        <v>866</v>
      </c>
      <c r="X20" s="140" t="s">
        <v>867</v>
      </c>
    </row>
    <row r="21" spans="1:24" customFormat="1" x14ac:dyDescent="0.25">
      <c r="A21" s="394" t="s">
        <v>54</v>
      </c>
      <c r="B21" s="197" t="s">
        <v>1095</v>
      </c>
      <c r="C21" s="570" t="s">
        <v>55</v>
      </c>
      <c r="D21" s="571"/>
      <c r="E21" s="198" t="s">
        <v>56</v>
      </c>
      <c r="F21" s="199"/>
      <c r="G21" s="199"/>
      <c r="H21" s="582"/>
      <c r="I21" s="451" t="s">
        <v>57</v>
      </c>
      <c r="J21" s="438" t="s">
        <v>56</v>
      </c>
      <c r="K21" s="439"/>
      <c r="L21" s="439"/>
      <c r="M21" s="439"/>
      <c r="N21" s="439"/>
      <c r="O21" s="439"/>
      <c r="P21" s="439"/>
      <c r="Q21" s="439"/>
      <c r="R21" s="440"/>
      <c r="S21" s="397" t="s">
        <v>58</v>
      </c>
      <c r="T21" s="397"/>
      <c r="U21" s="397"/>
      <c r="V21" s="398" t="s">
        <v>59</v>
      </c>
      <c r="W21" s="398"/>
      <c r="X21" s="398"/>
    </row>
    <row r="22" spans="1:24" customFormat="1" x14ac:dyDescent="0.25">
      <c r="A22" s="394"/>
      <c r="B22" s="197" t="s">
        <v>60</v>
      </c>
      <c r="C22" s="446"/>
      <c r="D22" s="447"/>
      <c r="E22" s="433" t="s">
        <v>1096</v>
      </c>
      <c r="F22" s="434"/>
      <c r="G22" s="434"/>
      <c r="H22" s="435"/>
      <c r="I22" s="451"/>
      <c r="J22" s="433" t="s">
        <v>232</v>
      </c>
      <c r="K22" s="434"/>
      <c r="L22" s="434"/>
      <c r="M22" s="434"/>
      <c r="N22" s="434"/>
      <c r="O22" s="434"/>
      <c r="P22" s="434"/>
      <c r="Q22" s="434"/>
      <c r="R22" s="435"/>
      <c r="S22" s="397"/>
      <c r="T22" s="397"/>
      <c r="U22" s="397"/>
      <c r="V22" s="398" t="s">
        <v>61</v>
      </c>
      <c r="W22" s="398"/>
      <c r="X22" s="398"/>
    </row>
    <row r="23" spans="1:24" customFormat="1" x14ac:dyDescent="0.25">
      <c r="A23" s="394"/>
      <c r="B23" s="197" t="s">
        <v>1097</v>
      </c>
      <c r="C23" s="448"/>
      <c r="D23" s="449"/>
      <c r="E23" s="433" t="s">
        <v>1098</v>
      </c>
      <c r="F23" s="434"/>
      <c r="G23" s="434"/>
      <c r="H23" s="435"/>
      <c r="I23" s="451"/>
      <c r="J23" s="433" t="s">
        <v>233</v>
      </c>
      <c r="K23" s="434"/>
      <c r="L23" s="434"/>
      <c r="M23" s="434"/>
      <c r="N23" s="434"/>
      <c r="O23" s="434"/>
      <c r="P23" s="434"/>
      <c r="Q23" s="434"/>
      <c r="R23" s="435"/>
      <c r="S23" s="397"/>
      <c r="T23" s="397"/>
      <c r="U23" s="397"/>
      <c r="V23" s="399" t="s">
        <v>64</v>
      </c>
      <c r="W23" s="399"/>
      <c r="X23" s="399"/>
    </row>
  </sheetData>
  <mergeCells count="38">
    <mergeCell ref="A6:O6"/>
    <mergeCell ref="B7:X7"/>
    <mergeCell ref="J21:R21"/>
    <mergeCell ref="E22:H22"/>
    <mergeCell ref="J22:R22"/>
    <mergeCell ref="I21:I23"/>
    <mergeCell ref="E23:H23"/>
    <mergeCell ref="J23:R23"/>
    <mergeCell ref="A11:A20"/>
    <mergeCell ref="B11:B14"/>
    <mergeCell ref="B16:B17"/>
    <mergeCell ref="A21:A23"/>
    <mergeCell ref="C21:D23"/>
    <mergeCell ref="A2:A5"/>
    <mergeCell ref="B2:W2"/>
    <mergeCell ref="B3:W3"/>
    <mergeCell ref="B4:W5"/>
    <mergeCell ref="A1:O1"/>
    <mergeCell ref="S21:U23"/>
    <mergeCell ref="V21:X21"/>
    <mergeCell ref="V22:X22"/>
    <mergeCell ref="V23:X23"/>
    <mergeCell ref="A9:A10"/>
    <mergeCell ref="B9:B10"/>
    <mergeCell ref="C9:C10"/>
    <mergeCell ref="D9:D10"/>
    <mergeCell ref="E9:E10"/>
    <mergeCell ref="F9:F10"/>
    <mergeCell ref="G9:G10"/>
    <mergeCell ref="H9:H10"/>
    <mergeCell ref="I9:I10"/>
    <mergeCell ref="J9:J10"/>
    <mergeCell ref="K9:O9"/>
    <mergeCell ref="Q9:U9"/>
    <mergeCell ref="V9:V10"/>
    <mergeCell ref="W9:W10"/>
    <mergeCell ref="X9:X10"/>
    <mergeCell ref="P9:P20"/>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2E8DD-DCC7-4392-BFE6-11E47ABA28AA}">
  <dimension ref="A1:AC24"/>
  <sheetViews>
    <sheetView showGridLines="0" zoomScale="70" zoomScaleNormal="70" workbookViewId="0">
      <selection activeCell="H11" sqref="H11"/>
    </sheetView>
  </sheetViews>
  <sheetFormatPr baseColWidth="10" defaultColWidth="10.28515625" defaultRowHeight="15" x14ac:dyDescent="0.25"/>
  <cols>
    <col min="1" max="1" width="17.7109375" style="144" customWidth="1"/>
    <col min="2" max="2" width="18.85546875" style="144" customWidth="1"/>
    <col min="3" max="3" width="5.42578125" style="144" customWidth="1"/>
    <col min="4" max="4" width="46.85546875" style="144" customWidth="1"/>
    <col min="5" max="5" width="15.5703125" style="144" customWidth="1"/>
    <col min="6" max="6" width="17.28515625" style="144" customWidth="1"/>
    <col min="7" max="7" width="28.5703125" style="144" customWidth="1"/>
    <col min="8" max="8" width="19" style="144" customWidth="1"/>
    <col min="9" max="9" width="13.42578125" style="144" customWidth="1"/>
    <col min="10" max="10" width="20.42578125" style="144" customWidth="1"/>
    <col min="11" max="14" width="5.7109375" style="144" customWidth="1"/>
    <col min="15" max="15" width="7.7109375" style="144" customWidth="1"/>
    <col min="16" max="16" width="1.42578125" style="202" customWidth="1"/>
    <col min="17" max="20" width="6.140625" style="144" customWidth="1"/>
    <col min="21" max="21" width="7.85546875" style="144" customWidth="1"/>
    <col min="22" max="22" width="73.140625" style="201" customWidth="1"/>
    <col min="23" max="24" width="25.42578125" style="144" customWidth="1"/>
    <col min="25" max="16384" width="10.28515625" style="144"/>
  </cols>
  <sheetData>
    <row r="1" spans="1:29" ht="38.25" customHeight="1" thickBot="1" x14ac:dyDescent="0.3">
      <c r="A1" s="423"/>
      <c r="B1" s="423"/>
      <c r="C1" s="423"/>
      <c r="D1" s="423"/>
      <c r="E1" s="423"/>
      <c r="F1" s="423"/>
      <c r="G1" s="423"/>
      <c r="H1" s="423"/>
      <c r="I1" s="423"/>
      <c r="J1" s="423"/>
      <c r="K1" s="423"/>
      <c r="L1" s="423"/>
      <c r="M1" s="423"/>
      <c r="N1" s="423"/>
      <c r="O1" s="423"/>
      <c r="P1" s="423"/>
      <c r="Q1" s="423"/>
      <c r="R1" s="423"/>
      <c r="S1" s="423"/>
      <c r="T1" s="423"/>
      <c r="U1" s="423"/>
      <c r="V1" s="423"/>
    </row>
    <row r="2" spans="1:29" ht="15.75" x14ac:dyDescent="0.25">
      <c r="A2" s="424"/>
      <c r="B2" s="363" t="s">
        <v>0</v>
      </c>
      <c r="C2" s="363"/>
      <c r="D2" s="363"/>
      <c r="E2" s="363"/>
      <c r="F2" s="363"/>
      <c r="G2" s="363"/>
      <c r="H2" s="363"/>
      <c r="I2" s="363"/>
      <c r="J2" s="363"/>
      <c r="K2" s="363"/>
      <c r="L2" s="363"/>
      <c r="M2" s="363"/>
      <c r="N2" s="363"/>
      <c r="O2" s="363"/>
      <c r="P2" s="363"/>
      <c r="Q2" s="363"/>
      <c r="R2" s="363"/>
      <c r="S2" s="363"/>
      <c r="T2" s="363"/>
      <c r="U2" s="363"/>
      <c r="V2" s="363"/>
      <c r="W2" s="364"/>
      <c r="X2" s="145" t="s">
        <v>1</v>
      </c>
    </row>
    <row r="3" spans="1:29" x14ac:dyDescent="0.25">
      <c r="A3" s="425"/>
      <c r="B3" s="268" t="s">
        <v>2</v>
      </c>
      <c r="C3" s="268"/>
      <c r="D3" s="268"/>
      <c r="E3" s="268"/>
      <c r="F3" s="268"/>
      <c r="G3" s="268"/>
      <c r="H3" s="268"/>
      <c r="I3" s="268"/>
      <c r="J3" s="268"/>
      <c r="K3" s="268"/>
      <c r="L3" s="268"/>
      <c r="M3" s="268"/>
      <c r="N3" s="268"/>
      <c r="O3" s="268"/>
      <c r="P3" s="268"/>
      <c r="Q3" s="268"/>
      <c r="R3" s="268"/>
      <c r="S3" s="268"/>
      <c r="T3" s="268"/>
      <c r="U3" s="268"/>
      <c r="V3" s="268"/>
      <c r="W3" s="269"/>
      <c r="X3" s="146" t="s">
        <v>3</v>
      </c>
    </row>
    <row r="4" spans="1:29" ht="21" x14ac:dyDescent="0.25">
      <c r="A4" s="425"/>
      <c r="B4" s="270" t="s">
        <v>65</v>
      </c>
      <c r="C4" s="270"/>
      <c r="D4" s="270"/>
      <c r="E4" s="270"/>
      <c r="F4" s="270"/>
      <c r="G4" s="270"/>
      <c r="H4" s="270"/>
      <c r="I4" s="270"/>
      <c r="J4" s="270"/>
      <c r="K4" s="270"/>
      <c r="L4" s="270"/>
      <c r="M4" s="270"/>
      <c r="N4" s="270"/>
      <c r="O4" s="270"/>
      <c r="P4" s="270"/>
      <c r="Q4" s="270"/>
      <c r="R4" s="270"/>
      <c r="S4" s="270"/>
      <c r="T4" s="270"/>
      <c r="U4" s="270"/>
      <c r="V4" s="270"/>
      <c r="W4" s="271"/>
      <c r="X4" s="147" t="s">
        <v>66</v>
      </c>
    </row>
    <row r="5" spans="1:29" ht="15.75" customHeight="1" thickBot="1" x14ac:dyDescent="0.3">
      <c r="A5" s="426"/>
      <c r="B5" s="272"/>
      <c r="C5" s="272"/>
      <c r="D5" s="272"/>
      <c r="E5" s="272"/>
      <c r="F5" s="272"/>
      <c r="G5" s="272"/>
      <c r="H5" s="272"/>
      <c r="I5" s="272"/>
      <c r="J5" s="272"/>
      <c r="K5" s="272"/>
      <c r="L5" s="272"/>
      <c r="M5" s="272"/>
      <c r="N5" s="272"/>
      <c r="O5" s="272"/>
      <c r="P5" s="272"/>
      <c r="Q5" s="272"/>
      <c r="R5" s="272"/>
      <c r="S5" s="272"/>
      <c r="T5" s="272"/>
      <c r="U5" s="272"/>
      <c r="V5" s="272"/>
      <c r="W5" s="273"/>
      <c r="X5" s="148" t="s">
        <v>6</v>
      </c>
    </row>
    <row r="6" spans="1:29" ht="6.75" customHeight="1" thickBot="1" x14ac:dyDescent="0.3">
      <c r="A6" s="420"/>
      <c r="B6" s="421"/>
      <c r="C6" s="421"/>
      <c r="D6" s="421"/>
      <c r="E6" s="421"/>
      <c r="F6" s="421"/>
      <c r="G6" s="421"/>
      <c r="H6" s="421"/>
      <c r="I6" s="421"/>
      <c r="J6" s="421"/>
      <c r="K6" s="421"/>
      <c r="L6" s="421"/>
      <c r="M6" s="421"/>
      <c r="N6" s="421"/>
      <c r="O6" s="421"/>
      <c r="P6" s="421"/>
      <c r="Q6" s="421"/>
      <c r="R6" s="421"/>
      <c r="S6" s="421"/>
      <c r="T6" s="421"/>
      <c r="U6" s="421"/>
      <c r="V6" s="421"/>
      <c r="W6" s="421"/>
      <c r="X6" s="422"/>
    </row>
    <row r="7" spans="1:29" ht="15.95" customHeight="1" thickBot="1" x14ac:dyDescent="0.3">
      <c r="A7" s="185" t="s">
        <v>7</v>
      </c>
      <c r="B7" s="427" t="s">
        <v>944</v>
      </c>
      <c r="C7" s="428"/>
      <c r="D7" s="428"/>
      <c r="E7" s="428"/>
      <c r="F7" s="428"/>
      <c r="G7" s="428"/>
      <c r="H7" s="428"/>
      <c r="I7" s="428"/>
      <c r="J7" s="428"/>
      <c r="K7" s="428"/>
      <c r="L7" s="428"/>
      <c r="M7" s="428"/>
      <c r="N7" s="428"/>
      <c r="O7" s="428"/>
      <c r="P7" s="428"/>
      <c r="Q7" s="428"/>
      <c r="R7" s="428"/>
      <c r="S7" s="428"/>
      <c r="T7" s="428"/>
      <c r="U7" s="428"/>
      <c r="V7" s="428"/>
      <c r="W7" s="428"/>
      <c r="X7" s="429"/>
    </row>
    <row r="8" spans="1:29" x14ac:dyDescent="0.25">
      <c r="A8" s="150"/>
      <c r="B8" s="150"/>
      <c r="C8" s="150"/>
      <c r="D8" s="150"/>
      <c r="E8" s="150"/>
      <c r="F8" s="150"/>
      <c r="G8" s="150"/>
      <c r="H8" s="150"/>
      <c r="I8" s="150"/>
      <c r="J8" s="150"/>
      <c r="K8" s="150"/>
      <c r="L8" s="150"/>
      <c r="M8" s="150"/>
      <c r="N8" s="150"/>
      <c r="O8" s="150"/>
      <c r="P8" s="204"/>
      <c r="Q8" s="150"/>
      <c r="R8" s="150"/>
      <c r="S8" s="150"/>
      <c r="T8" s="150"/>
      <c r="U8" s="150"/>
      <c r="V8" s="186"/>
      <c r="W8" s="187"/>
      <c r="X8" s="187"/>
    </row>
    <row r="9" spans="1:29" s="202" customFormat="1" ht="15" customHeight="1" x14ac:dyDescent="0.25">
      <c r="A9" s="412" t="s">
        <v>8</v>
      </c>
      <c r="B9" s="412" t="s">
        <v>9</v>
      </c>
      <c r="C9" s="412" t="s">
        <v>10</v>
      </c>
      <c r="D9" s="412" t="s">
        <v>11</v>
      </c>
      <c r="E9" s="412" t="s">
        <v>12</v>
      </c>
      <c r="F9" s="412" t="s">
        <v>13</v>
      </c>
      <c r="G9" s="412" t="s">
        <v>14</v>
      </c>
      <c r="H9" s="412" t="s">
        <v>15</v>
      </c>
      <c r="I9" s="412" t="s">
        <v>16</v>
      </c>
      <c r="J9" s="412" t="s">
        <v>17</v>
      </c>
      <c r="K9" s="432" t="s">
        <v>18</v>
      </c>
      <c r="L9" s="432"/>
      <c r="M9" s="432"/>
      <c r="N9" s="432"/>
      <c r="O9" s="432"/>
      <c r="P9" s="412"/>
      <c r="Q9" s="412" t="s">
        <v>19</v>
      </c>
      <c r="R9" s="412"/>
      <c r="S9" s="412"/>
      <c r="T9" s="412"/>
      <c r="U9" s="412"/>
      <c r="V9" s="412" t="s">
        <v>20</v>
      </c>
      <c r="W9" s="412" t="s">
        <v>21</v>
      </c>
      <c r="X9" s="412" t="s">
        <v>22</v>
      </c>
    </row>
    <row r="10" spans="1:29" s="202" customFormat="1" ht="25.5" x14ac:dyDescent="0.25">
      <c r="A10" s="412"/>
      <c r="B10" s="412"/>
      <c r="C10" s="412"/>
      <c r="D10" s="412"/>
      <c r="E10" s="412"/>
      <c r="F10" s="412"/>
      <c r="G10" s="412"/>
      <c r="H10" s="412"/>
      <c r="I10" s="412"/>
      <c r="J10" s="412"/>
      <c r="K10" s="203" t="s">
        <v>23</v>
      </c>
      <c r="L10" s="203" t="s">
        <v>24</v>
      </c>
      <c r="M10" s="203" t="s">
        <v>25</v>
      </c>
      <c r="N10" s="203" t="s">
        <v>26</v>
      </c>
      <c r="O10" s="203" t="s">
        <v>27</v>
      </c>
      <c r="P10" s="412"/>
      <c r="Q10" s="203" t="s">
        <v>23</v>
      </c>
      <c r="R10" s="203" t="s">
        <v>24</v>
      </c>
      <c r="S10" s="203" t="s">
        <v>25</v>
      </c>
      <c r="T10" s="203" t="s">
        <v>26</v>
      </c>
      <c r="U10" s="203" t="s">
        <v>27</v>
      </c>
      <c r="V10" s="412"/>
      <c r="W10" s="412"/>
      <c r="X10" s="412"/>
    </row>
    <row r="11" spans="1:29" ht="155.25" customHeight="1" x14ac:dyDescent="0.25">
      <c r="A11" s="411" t="s">
        <v>945</v>
      </c>
      <c r="B11" s="588" t="s">
        <v>946</v>
      </c>
      <c r="C11" s="153">
        <v>1</v>
      </c>
      <c r="D11" s="153" t="s">
        <v>947</v>
      </c>
      <c r="E11" s="153" t="s">
        <v>234</v>
      </c>
      <c r="F11" s="153" t="s">
        <v>948</v>
      </c>
      <c r="G11" s="586" t="s">
        <v>949</v>
      </c>
      <c r="H11" s="584" t="s">
        <v>950</v>
      </c>
      <c r="I11" s="153" t="s">
        <v>36</v>
      </c>
      <c r="J11" s="153" t="s">
        <v>951</v>
      </c>
      <c r="K11" s="179">
        <v>0.25</v>
      </c>
      <c r="L11" s="143">
        <v>0.25</v>
      </c>
      <c r="M11" s="143">
        <v>0.25</v>
      </c>
      <c r="N11" s="143">
        <v>0.25</v>
      </c>
      <c r="O11" s="143">
        <f t="shared" ref="O11:O15" si="0">SUM(K11:N11)</f>
        <v>1</v>
      </c>
      <c r="P11" s="412"/>
      <c r="Q11" s="179">
        <v>0.25</v>
      </c>
      <c r="R11" s="165"/>
      <c r="S11" s="165"/>
      <c r="T11" s="165"/>
      <c r="U11" s="179">
        <f t="shared" ref="U11:U17" si="1">SUM(Q11:T11)</f>
        <v>0.25</v>
      </c>
      <c r="V11" s="158" t="s">
        <v>935</v>
      </c>
      <c r="W11" s="180" t="s">
        <v>936</v>
      </c>
      <c r="X11" s="180" t="s">
        <v>936</v>
      </c>
      <c r="Y11" s="189"/>
    </row>
    <row r="12" spans="1:29" ht="155.25" customHeight="1" x14ac:dyDescent="0.25">
      <c r="A12" s="409"/>
      <c r="B12" s="589"/>
      <c r="C12" s="153">
        <v>2</v>
      </c>
      <c r="D12" s="153" t="s">
        <v>235</v>
      </c>
      <c r="E12" s="153" t="s">
        <v>234</v>
      </c>
      <c r="F12" s="165" t="s">
        <v>236</v>
      </c>
      <c r="G12" s="584" t="s">
        <v>952</v>
      </c>
      <c r="H12" s="584" t="s">
        <v>953</v>
      </c>
      <c r="I12" s="153" t="s">
        <v>125</v>
      </c>
      <c r="J12" s="175" t="s">
        <v>954</v>
      </c>
      <c r="K12" s="143">
        <v>0.34</v>
      </c>
      <c r="L12" s="143">
        <v>0</v>
      </c>
      <c r="M12" s="143">
        <v>0.33</v>
      </c>
      <c r="N12" s="143">
        <v>0.33</v>
      </c>
      <c r="O12" s="143">
        <f t="shared" si="0"/>
        <v>1</v>
      </c>
      <c r="P12" s="412"/>
      <c r="Q12" s="179">
        <v>0.34</v>
      </c>
      <c r="R12" s="165"/>
      <c r="S12" s="165"/>
      <c r="T12" s="165"/>
      <c r="U12" s="179">
        <f t="shared" si="1"/>
        <v>0.34</v>
      </c>
      <c r="V12" s="210" t="s">
        <v>937</v>
      </c>
      <c r="W12" s="180" t="s">
        <v>936</v>
      </c>
      <c r="X12" s="180" t="s">
        <v>936</v>
      </c>
    </row>
    <row r="13" spans="1:29" ht="155.25" customHeight="1" x14ac:dyDescent="0.25">
      <c r="A13" s="409"/>
      <c r="B13" s="589"/>
      <c r="C13" s="153">
        <v>3</v>
      </c>
      <c r="D13" s="153" t="s">
        <v>955</v>
      </c>
      <c r="E13" s="153" t="s">
        <v>234</v>
      </c>
      <c r="F13" s="165" t="s">
        <v>237</v>
      </c>
      <c r="G13" s="584" t="s">
        <v>956</v>
      </c>
      <c r="H13" s="584" t="s">
        <v>957</v>
      </c>
      <c r="I13" s="153" t="s">
        <v>125</v>
      </c>
      <c r="J13" s="175" t="s">
        <v>238</v>
      </c>
      <c r="K13" s="143">
        <v>0.25</v>
      </c>
      <c r="L13" s="143">
        <v>0.25</v>
      </c>
      <c r="M13" s="143">
        <v>0.25</v>
      </c>
      <c r="N13" s="143">
        <v>0.25</v>
      </c>
      <c r="O13" s="143">
        <f t="shared" si="0"/>
        <v>1</v>
      </c>
      <c r="P13" s="412"/>
      <c r="Q13" s="179">
        <v>0.25</v>
      </c>
      <c r="R13" s="165"/>
      <c r="S13" s="165"/>
      <c r="T13" s="165"/>
      <c r="U13" s="179">
        <f t="shared" si="1"/>
        <v>0.25</v>
      </c>
      <c r="V13" s="210" t="s">
        <v>938</v>
      </c>
      <c r="W13" s="180" t="s">
        <v>936</v>
      </c>
      <c r="X13" s="180" t="s">
        <v>936</v>
      </c>
    </row>
    <row r="14" spans="1:29" ht="155.25" customHeight="1" x14ac:dyDescent="0.25">
      <c r="A14" s="409"/>
      <c r="B14" s="589"/>
      <c r="C14" s="153">
        <v>4</v>
      </c>
      <c r="D14" s="153" t="s">
        <v>239</v>
      </c>
      <c r="E14" s="153" t="s">
        <v>234</v>
      </c>
      <c r="F14" s="153" t="s">
        <v>240</v>
      </c>
      <c r="G14" s="584" t="s">
        <v>958</v>
      </c>
      <c r="H14" s="584" t="s">
        <v>959</v>
      </c>
      <c r="I14" s="153" t="s">
        <v>125</v>
      </c>
      <c r="J14" s="153" t="s">
        <v>241</v>
      </c>
      <c r="K14" s="143">
        <v>0.25</v>
      </c>
      <c r="L14" s="143">
        <v>0.25</v>
      </c>
      <c r="M14" s="143">
        <v>0.25</v>
      </c>
      <c r="N14" s="143">
        <v>0.25</v>
      </c>
      <c r="O14" s="143">
        <f t="shared" si="0"/>
        <v>1</v>
      </c>
      <c r="P14" s="412"/>
      <c r="Q14" s="179">
        <v>0.25</v>
      </c>
      <c r="R14" s="165"/>
      <c r="S14" s="165"/>
      <c r="T14" s="165"/>
      <c r="U14" s="179">
        <f t="shared" si="1"/>
        <v>0.25</v>
      </c>
      <c r="V14" s="211" t="s">
        <v>939</v>
      </c>
      <c r="W14" s="180" t="s">
        <v>936</v>
      </c>
      <c r="X14" s="180" t="s">
        <v>936</v>
      </c>
      <c r="Z14" s="190"/>
      <c r="AB14" s="190"/>
      <c r="AC14" s="189"/>
    </row>
    <row r="15" spans="1:29" ht="155.25" customHeight="1" x14ac:dyDescent="0.25">
      <c r="A15" s="409"/>
      <c r="B15" s="589"/>
      <c r="C15" s="153">
        <v>5</v>
      </c>
      <c r="D15" s="153" t="s">
        <v>960</v>
      </c>
      <c r="E15" s="153" t="s">
        <v>234</v>
      </c>
      <c r="F15" s="153" t="s">
        <v>961</v>
      </c>
      <c r="G15" s="584" t="s">
        <v>962</v>
      </c>
      <c r="H15" s="584" t="s">
        <v>963</v>
      </c>
      <c r="I15" s="153" t="s">
        <v>222</v>
      </c>
      <c r="J15" s="175" t="s">
        <v>964</v>
      </c>
      <c r="K15" s="143">
        <v>0.2</v>
      </c>
      <c r="L15" s="143">
        <v>0.4</v>
      </c>
      <c r="M15" s="143">
        <v>0.4</v>
      </c>
      <c r="N15" s="143"/>
      <c r="O15" s="143">
        <f t="shared" si="0"/>
        <v>1</v>
      </c>
      <c r="P15" s="412"/>
      <c r="Q15" s="179">
        <v>0.2</v>
      </c>
      <c r="R15" s="165"/>
      <c r="S15" s="165"/>
      <c r="T15" s="165"/>
      <c r="U15" s="179">
        <f t="shared" si="1"/>
        <v>0.2</v>
      </c>
      <c r="V15" s="212" t="s">
        <v>940</v>
      </c>
      <c r="W15" s="180" t="s">
        <v>936</v>
      </c>
      <c r="X15" s="180" t="s">
        <v>936</v>
      </c>
      <c r="Z15" s="190"/>
      <c r="AB15" s="190"/>
    </row>
    <row r="16" spans="1:29" ht="155.25" customHeight="1" x14ac:dyDescent="0.25">
      <c r="A16" s="409" t="s">
        <v>249</v>
      </c>
      <c r="B16" s="411" t="s">
        <v>250</v>
      </c>
      <c r="C16" s="191">
        <v>1</v>
      </c>
      <c r="D16" s="192" t="s">
        <v>965</v>
      </c>
      <c r="E16" s="193" t="s">
        <v>251</v>
      </c>
      <c r="F16" s="193" t="s">
        <v>966</v>
      </c>
      <c r="G16" s="587" t="s">
        <v>967</v>
      </c>
      <c r="H16" s="587" t="s">
        <v>968</v>
      </c>
      <c r="I16" s="193" t="s">
        <v>125</v>
      </c>
      <c r="J16" s="193" t="s">
        <v>969</v>
      </c>
      <c r="K16" s="194">
        <v>0.25</v>
      </c>
      <c r="L16" s="194">
        <v>0.25</v>
      </c>
      <c r="M16" s="194">
        <v>0.25</v>
      </c>
      <c r="N16" s="194">
        <v>0.25</v>
      </c>
      <c r="O16" s="194">
        <v>1</v>
      </c>
      <c r="P16" s="205"/>
      <c r="Q16" s="179">
        <v>0.25</v>
      </c>
      <c r="R16" s="181"/>
      <c r="S16" s="181"/>
      <c r="T16" s="181"/>
      <c r="U16" s="179">
        <f t="shared" si="1"/>
        <v>0.25</v>
      </c>
      <c r="V16" s="213" t="s">
        <v>941</v>
      </c>
      <c r="W16" s="182" t="s">
        <v>942</v>
      </c>
      <c r="X16" s="180" t="s">
        <v>936</v>
      </c>
    </row>
    <row r="17" spans="1:24" ht="155.25" customHeight="1" x14ac:dyDescent="0.25">
      <c r="A17" s="410"/>
      <c r="B17" s="410"/>
      <c r="C17" s="191">
        <v>2</v>
      </c>
      <c r="D17" s="192" t="s">
        <v>970</v>
      </c>
      <c r="E17" s="193" t="s">
        <v>251</v>
      </c>
      <c r="F17" s="181" t="s">
        <v>971</v>
      </c>
      <c r="G17" s="587" t="s">
        <v>972</v>
      </c>
      <c r="H17" s="587" t="s">
        <v>973</v>
      </c>
      <c r="I17" s="181" t="s">
        <v>125</v>
      </c>
      <c r="J17" s="181" t="s">
        <v>974</v>
      </c>
      <c r="K17" s="196">
        <v>0</v>
      </c>
      <c r="L17" s="196">
        <v>0.3</v>
      </c>
      <c r="M17" s="196">
        <v>0.35</v>
      </c>
      <c r="N17" s="196">
        <v>0.35</v>
      </c>
      <c r="O17" s="196">
        <v>1</v>
      </c>
      <c r="P17" s="206"/>
      <c r="Q17" s="179">
        <v>0</v>
      </c>
      <c r="R17" s="181"/>
      <c r="S17" s="181"/>
      <c r="T17" s="181"/>
      <c r="U17" s="179">
        <f t="shared" si="1"/>
        <v>0</v>
      </c>
      <c r="V17" s="183" t="s">
        <v>943</v>
      </c>
      <c r="W17" s="183" t="s">
        <v>936</v>
      </c>
      <c r="X17" s="180" t="s">
        <v>936</v>
      </c>
    </row>
    <row r="18" spans="1:24" customFormat="1" x14ac:dyDescent="0.25">
      <c r="A18" s="412" t="s">
        <v>54</v>
      </c>
      <c r="B18" s="207" t="s">
        <v>975</v>
      </c>
      <c r="C18" s="413" t="s">
        <v>55</v>
      </c>
      <c r="D18" s="414"/>
      <c r="E18" s="208" t="s">
        <v>56</v>
      </c>
      <c r="F18" s="209"/>
      <c r="G18" s="209"/>
      <c r="H18" s="209"/>
      <c r="I18" s="419" t="s">
        <v>57</v>
      </c>
      <c r="J18" s="401" t="s">
        <v>56</v>
      </c>
      <c r="K18" s="402"/>
      <c r="L18" s="402"/>
      <c r="M18" s="402"/>
      <c r="N18" s="402"/>
      <c r="O18" s="402"/>
      <c r="P18" s="402"/>
      <c r="Q18" s="402"/>
      <c r="R18" s="403"/>
      <c r="S18" s="404" t="s">
        <v>58</v>
      </c>
      <c r="T18" s="404"/>
      <c r="U18" s="404"/>
      <c r="V18" s="399" t="s">
        <v>59</v>
      </c>
      <c r="W18" s="399"/>
      <c r="X18" s="399"/>
    </row>
    <row r="19" spans="1:24" customFormat="1" ht="25.5" x14ac:dyDescent="0.25">
      <c r="A19" s="412"/>
      <c r="B19" s="207" t="s">
        <v>976</v>
      </c>
      <c r="C19" s="415"/>
      <c r="D19" s="416"/>
      <c r="E19" s="405" t="s">
        <v>977</v>
      </c>
      <c r="F19" s="406"/>
      <c r="G19" s="406"/>
      <c r="H19" s="407"/>
      <c r="I19" s="419"/>
      <c r="J19" s="405" t="s">
        <v>978</v>
      </c>
      <c r="K19" s="406"/>
      <c r="L19" s="406"/>
      <c r="M19" s="406"/>
      <c r="N19" s="406"/>
      <c r="O19" s="406"/>
      <c r="P19" s="406"/>
      <c r="Q19" s="406"/>
      <c r="R19" s="407"/>
      <c r="S19" s="404"/>
      <c r="T19" s="404"/>
      <c r="U19" s="404"/>
      <c r="V19" s="399" t="s">
        <v>119</v>
      </c>
      <c r="W19" s="399"/>
      <c r="X19" s="399"/>
    </row>
    <row r="20" spans="1:24" customFormat="1" x14ac:dyDescent="0.25">
      <c r="A20" s="412"/>
      <c r="B20" s="207" t="s">
        <v>979</v>
      </c>
      <c r="C20" s="417"/>
      <c r="D20" s="418"/>
      <c r="E20" s="405" t="s">
        <v>980</v>
      </c>
      <c r="F20" s="406"/>
      <c r="G20" s="406"/>
      <c r="H20" s="407"/>
      <c r="I20" s="419"/>
      <c r="J20" s="405" t="s">
        <v>981</v>
      </c>
      <c r="K20" s="406"/>
      <c r="L20" s="406"/>
      <c r="M20" s="406"/>
      <c r="N20" s="406"/>
      <c r="O20" s="406"/>
      <c r="P20" s="406"/>
      <c r="Q20" s="406"/>
      <c r="R20" s="407"/>
      <c r="S20" s="404"/>
      <c r="T20" s="404"/>
      <c r="U20" s="404"/>
      <c r="V20" s="408" t="s">
        <v>64</v>
      </c>
      <c r="W20" s="408"/>
      <c r="X20" s="408"/>
    </row>
    <row r="24" spans="1:24" x14ac:dyDescent="0.25">
      <c r="B24" s="189"/>
    </row>
  </sheetData>
  <mergeCells count="39">
    <mergeCell ref="Q9:U9"/>
    <mergeCell ref="V9:V10"/>
    <mergeCell ref="W9:W10"/>
    <mergeCell ref="B7:X7"/>
    <mergeCell ref="A9:A10"/>
    <mergeCell ref="B9:B10"/>
    <mergeCell ref="C9:C10"/>
    <mergeCell ref="D9:D10"/>
    <mergeCell ref="E9:E10"/>
    <mergeCell ref="F9:F10"/>
    <mergeCell ref="G9:G10"/>
    <mergeCell ref="H9:H10"/>
    <mergeCell ref="I9:I10"/>
    <mergeCell ref="P9:P15"/>
    <mergeCell ref="A11:A15"/>
    <mergeCell ref="B11:B15"/>
    <mergeCell ref="X9:X10"/>
    <mergeCell ref="J9:J10"/>
    <mergeCell ref="K9:O9"/>
    <mergeCell ref="A6:X6"/>
    <mergeCell ref="A1:V1"/>
    <mergeCell ref="A2:A5"/>
    <mergeCell ref="B2:W2"/>
    <mergeCell ref="B3:W3"/>
    <mergeCell ref="B4:W5"/>
    <mergeCell ref="A16:A17"/>
    <mergeCell ref="B16:B17"/>
    <mergeCell ref="A18:A20"/>
    <mergeCell ref="C18:D20"/>
    <mergeCell ref="I18:I20"/>
    <mergeCell ref="J18:R18"/>
    <mergeCell ref="S18:U20"/>
    <mergeCell ref="V18:X18"/>
    <mergeCell ref="E19:H19"/>
    <mergeCell ref="J19:R19"/>
    <mergeCell ref="V19:X19"/>
    <mergeCell ref="E20:H20"/>
    <mergeCell ref="J20:R20"/>
    <mergeCell ref="V20:X2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0A3C-1A43-41CD-9B13-BFBA10C32D71}">
  <dimension ref="A1:AB28"/>
  <sheetViews>
    <sheetView showGridLines="0" zoomScale="70" zoomScaleNormal="70" workbookViewId="0">
      <selection activeCell="H13" sqref="H13"/>
    </sheetView>
  </sheetViews>
  <sheetFormatPr baseColWidth="10" defaultColWidth="10.28515625" defaultRowHeight="15" x14ac:dyDescent="0.25"/>
  <cols>
    <col min="1" max="1" width="17.7109375" style="144" customWidth="1"/>
    <col min="2" max="2" width="18.85546875" style="144" customWidth="1"/>
    <col min="3" max="3" width="5.42578125" style="144" customWidth="1"/>
    <col min="4" max="4" width="46.85546875" style="144" customWidth="1"/>
    <col min="5" max="5" width="15.5703125" style="144" customWidth="1"/>
    <col min="6" max="6" width="17.28515625" style="144" customWidth="1"/>
    <col min="7" max="7" width="28.5703125" style="144" customWidth="1"/>
    <col min="8" max="8" width="16" style="144" customWidth="1"/>
    <col min="9" max="9" width="13.42578125" style="144" customWidth="1"/>
    <col min="10" max="10" width="20.42578125" style="144" customWidth="1"/>
    <col min="11" max="14" width="5.7109375" style="144" customWidth="1"/>
    <col min="15" max="15" width="7.7109375" style="144" customWidth="1"/>
    <col min="16" max="16" width="1.42578125" style="202" customWidth="1"/>
    <col min="17" max="20" width="6.140625" style="144" customWidth="1"/>
    <col min="21" max="21" width="7.85546875" style="144" customWidth="1"/>
    <col min="22" max="22" width="69.28515625" style="201" customWidth="1"/>
    <col min="23" max="24" width="25.42578125" style="144" customWidth="1"/>
    <col min="25" max="25" width="60.7109375" style="144" customWidth="1"/>
    <col min="26" max="16384" width="10.28515625" style="144"/>
  </cols>
  <sheetData>
    <row r="1" spans="1:28" ht="38.25" customHeight="1" thickBot="1" x14ac:dyDescent="0.3">
      <c r="A1" s="423"/>
      <c r="B1" s="423"/>
      <c r="C1" s="423"/>
      <c r="D1" s="423"/>
      <c r="E1" s="423"/>
      <c r="F1" s="423"/>
      <c r="G1" s="423"/>
      <c r="H1" s="423"/>
      <c r="I1" s="423"/>
      <c r="J1" s="423"/>
      <c r="K1" s="423"/>
      <c r="L1" s="423"/>
      <c r="M1" s="423"/>
      <c r="N1" s="423"/>
      <c r="O1" s="423"/>
      <c r="P1" s="423"/>
      <c r="Q1" s="423"/>
      <c r="R1" s="423"/>
      <c r="S1" s="423"/>
      <c r="T1" s="423"/>
      <c r="U1" s="423"/>
      <c r="V1" s="423"/>
    </row>
    <row r="2" spans="1:28" ht="32.25" customHeight="1" x14ac:dyDescent="0.25">
      <c r="A2" s="424"/>
      <c r="B2" s="363" t="s">
        <v>0</v>
      </c>
      <c r="C2" s="363"/>
      <c r="D2" s="363"/>
      <c r="E2" s="363"/>
      <c r="F2" s="363"/>
      <c r="G2" s="363"/>
      <c r="H2" s="363"/>
      <c r="I2" s="363"/>
      <c r="J2" s="363"/>
      <c r="K2" s="363"/>
      <c r="L2" s="363"/>
      <c r="M2" s="363"/>
      <c r="N2" s="363"/>
      <c r="O2" s="363"/>
      <c r="P2" s="363"/>
      <c r="Q2" s="363"/>
      <c r="R2" s="363"/>
      <c r="S2" s="363"/>
      <c r="T2" s="363"/>
      <c r="U2" s="363"/>
      <c r="V2" s="363"/>
      <c r="W2" s="364"/>
      <c r="X2" s="145" t="s">
        <v>1</v>
      </c>
    </row>
    <row r="3" spans="1:28" ht="21" customHeight="1" x14ac:dyDescent="0.25">
      <c r="A3" s="425"/>
      <c r="B3" s="268" t="s">
        <v>2</v>
      </c>
      <c r="C3" s="268"/>
      <c r="D3" s="268"/>
      <c r="E3" s="268"/>
      <c r="F3" s="268"/>
      <c r="G3" s="268"/>
      <c r="H3" s="268"/>
      <c r="I3" s="268"/>
      <c r="J3" s="268"/>
      <c r="K3" s="268"/>
      <c r="L3" s="268"/>
      <c r="M3" s="268"/>
      <c r="N3" s="268"/>
      <c r="O3" s="268"/>
      <c r="P3" s="268"/>
      <c r="Q3" s="268"/>
      <c r="R3" s="268"/>
      <c r="S3" s="268"/>
      <c r="T3" s="268"/>
      <c r="U3" s="268"/>
      <c r="V3" s="268"/>
      <c r="W3" s="269"/>
      <c r="X3" s="146" t="s">
        <v>3</v>
      </c>
    </row>
    <row r="4" spans="1:28" ht="22.7" customHeight="1" x14ac:dyDescent="0.25">
      <c r="A4" s="425"/>
      <c r="B4" s="270" t="s">
        <v>65</v>
      </c>
      <c r="C4" s="270"/>
      <c r="D4" s="270"/>
      <c r="E4" s="270"/>
      <c r="F4" s="270"/>
      <c r="G4" s="270"/>
      <c r="H4" s="270"/>
      <c r="I4" s="270"/>
      <c r="J4" s="270"/>
      <c r="K4" s="270"/>
      <c r="L4" s="270"/>
      <c r="M4" s="270"/>
      <c r="N4" s="270"/>
      <c r="O4" s="270"/>
      <c r="P4" s="270"/>
      <c r="Q4" s="270"/>
      <c r="R4" s="270"/>
      <c r="S4" s="270"/>
      <c r="T4" s="270"/>
      <c r="U4" s="270"/>
      <c r="V4" s="270"/>
      <c r="W4" s="271"/>
      <c r="X4" s="147" t="s">
        <v>66</v>
      </c>
    </row>
    <row r="5" spans="1:28" ht="15.75" customHeight="1" thickBot="1" x14ac:dyDescent="0.3">
      <c r="A5" s="426"/>
      <c r="B5" s="272"/>
      <c r="C5" s="272"/>
      <c r="D5" s="272"/>
      <c r="E5" s="272"/>
      <c r="F5" s="272"/>
      <c r="G5" s="272"/>
      <c r="H5" s="272"/>
      <c r="I5" s="272"/>
      <c r="J5" s="272"/>
      <c r="K5" s="272"/>
      <c r="L5" s="272"/>
      <c r="M5" s="272"/>
      <c r="N5" s="272"/>
      <c r="O5" s="272"/>
      <c r="P5" s="272"/>
      <c r="Q5" s="272"/>
      <c r="R5" s="272"/>
      <c r="S5" s="272"/>
      <c r="T5" s="272"/>
      <c r="U5" s="272"/>
      <c r="V5" s="272"/>
      <c r="W5" s="273"/>
      <c r="X5" s="148" t="s">
        <v>6</v>
      </c>
    </row>
    <row r="6" spans="1:28" ht="6.75" customHeight="1" thickBot="1" x14ac:dyDescent="0.3">
      <c r="A6" s="420"/>
      <c r="B6" s="421"/>
      <c r="C6" s="421"/>
      <c r="D6" s="421"/>
      <c r="E6" s="421"/>
      <c r="F6" s="421"/>
      <c r="G6" s="421"/>
      <c r="H6" s="421"/>
      <c r="I6" s="421"/>
      <c r="J6" s="421"/>
      <c r="K6" s="421"/>
      <c r="L6" s="421"/>
      <c r="M6" s="421"/>
      <c r="N6" s="421"/>
      <c r="O6" s="421"/>
      <c r="P6" s="421"/>
      <c r="Q6" s="421"/>
      <c r="R6" s="421"/>
      <c r="S6" s="421"/>
      <c r="T6" s="421"/>
      <c r="U6" s="421"/>
      <c r="V6" s="421"/>
      <c r="W6" s="421"/>
      <c r="X6" s="422"/>
    </row>
    <row r="7" spans="1:28" ht="15.95" customHeight="1" thickBot="1" x14ac:dyDescent="0.3">
      <c r="A7" s="185" t="s">
        <v>7</v>
      </c>
      <c r="B7" s="427" t="s">
        <v>982</v>
      </c>
      <c r="C7" s="428"/>
      <c r="D7" s="428"/>
      <c r="E7" s="428"/>
      <c r="F7" s="428"/>
      <c r="G7" s="428"/>
      <c r="H7" s="428"/>
      <c r="I7" s="428"/>
      <c r="J7" s="428"/>
      <c r="K7" s="428"/>
      <c r="L7" s="428"/>
      <c r="M7" s="428"/>
      <c r="N7" s="428"/>
      <c r="O7" s="428"/>
      <c r="P7" s="428"/>
      <c r="Q7" s="428"/>
      <c r="R7" s="428"/>
      <c r="S7" s="428"/>
      <c r="T7" s="428"/>
      <c r="U7" s="428"/>
      <c r="V7" s="428"/>
      <c r="W7" s="428"/>
      <c r="X7" s="429"/>
      <c r="Y7" s="189"/>
    </row>
    <row r="8" spans="1:28" ht="5.25" customHeight="1" x14ac:dyDescent="0.25">
      <c r="A8" s="150"/>
      <c r="B8" s="150"/>
      <c r="C8" s="150"/>
      <c r="D8" s="150"/>
      <c r="E8" s="150"/>
      <c r="F8" s="150"/>
      <c r="G8" s="150"/>
      <c r="H8" s="150"/>
      <c r="I8" s="150"/>
      <c r="J8" s="150"/>
      <c r="K8" s="150"/>
      <c r="L8" s="150"/>
      <c r="M8" s="150"/>
      <c r="N8" s="150"/>
      <c r="O8" s="150"/>
      <c r="P8" s="204"/>
      <c r="Q8" s="150"/>
      <c r="R8" s="150"/>
      <c r="S8" s="150"/>
      <c r="T8" s="150"/>
      <c r="U8" s="150"/>
      <c r="V8" s="186"/>
      <c r="W8" s="187"/>
      <c r="X8" s="187"/>
    </row>
    <row r="9" spans="1:28" s="202" customFormat="1" ht="36" customHeight="1" x14ac:dyDescent="0.25">
      <c r="A9" s="412" t="s">
        <v>8</v>
      </c>
      <c r="B9" s="412" t="s">
        <v>9</v>
      </c>
      <c r="C9" s="412" t="s">
        <v>10</v>
      </c>
      <c r="D9" s="412" t="s">
        <v>11</v>
      </c>
      <c r="E9" s="412" t="s">
        <v>12</v>
      </c>
      <c r="F9" s="412" t="s">
        <v>13</v>
      </c>
      <c r="G9" s="412" t="s">
        <v>14</v>
      </c>
      <c r="H9" s="412" t="s">
        <v>15</v>
      </c>
      <c r="I9" s="412" t="s">
        <v>16</v>
      </c>
      <c r="J9" s="412" t="s">
        <v>17</v>
      </c>
      <c r="K9" s="432" t="s">
        <v>18</v>
      </c>
      <c r="L9" s="432"/>
      <c r="M9" s="432"/>
      <c r="N9" s="432"/>
      <c r="O9" s="432"/>
      <c r="P9" s="412"/>
      <c r="Q9" s="412" t="s">
        <v>19</v>
      </c>
      <c r="R9" s="412"/>
      <c r="S9" s="412"/>
      <c r="T9" s="412"/>
      <c r="U9" s="412"/>
      <c r="V9" s="437" t="s">
        <v>20</v>
      </c>
      <c r="W9" s="412" t="s">
        <v>21</v>
      </c>
      <c r="X9" s="412" t="s">
        <v>22</v>
      </c>
    </row>
    <row r="10" spans="1:28" s="202" customFormat="1" ht="47.25" customHeight="1" x14ac:dyDescent="0.25">
      <c r="A10" s="412"/>
      <c r="B10" s="412"/>
      <c r="C10" s="412"/>
      <c r="D10" s="412"/>
      <c r="E10" s="412"/>
      <c r="F10" s="412"/>
      <c r="G10" s="412"/>
      <c r="H10" s="412"/>
      <c r="I10" s="412"/>
      <c r="J10" s="412"/>
      <c r="K10" s="203" t="s">
        <v>23</v>
      </c>
      <c r="L10" s="203" t="s">
        <v>24</v>
      </c>
      <c r="M10" s="203" t="s">
        <v>25</v>
      </c>
      <c r="N10" s="203" t="s">
        <v>26</v>
      </c>
      <c r="O10" s="203" t="s">
        <v>27</v>
      </c>
      <c r="P10" s="412"/>
      <c r="Q10" s="203" t="s">
        <v>23</v>
      </c>
      <c r="R10" s="203" t="s">
        <v>24</v>
      </c>
      <c r="S10" s="203" t="s">
        <v>25</v>
      </c>
      <c r="T10" s="203" t="s">
        <v>26</v>
      </c>
      <c r="U10" s="203" t="s">
        <v>27</v>
      </c>
      <c r="V10" s="437"/>
      <c r="W10" s="412"/>
      <c r="X10" s="412"/>
    </row>
    <row r="11" spans="1:28" ht="127.5" customHeight="1" x14ac:dyDescent="0.25">
      <c r="A11" s="411" t="s">
        <v>945</v>
      </c>
      <c r="B11" s="430" t="s">
        <v>983</v>
      </c>
      <c r="C11" s="153">
        <v>1</v>
      </c>
      <c r="D11" s="153" t="s">
        <v>242</v>
      </c>
      <c r="E11" s="153" t="s">
        <v>234</v>
      </c>
      <c r="F11" s="583" t="s">
        <v>984</v>
      </c>
      <c r="G11" s="584" t="s">
        <v>985</v>
      </c>
      <c r="H11" s="584" t="s">
        <v>986</v>
      </c>
      <c r="I11" s="584" t="s">
        <v>125</v>
      </c>
      <c r="J11" s="584" t="s">
        <v>243</v>
      </c>
      <c r="K11" s="585">
        <v>0.74</v>
      </c>
      <c r="L11" s="585">
        <v>0.26</v>
      </c>
      <c r="M11" s="585">
        <v>0</v>
      </c>
      <c r="N11" s="585">
        <v>0</v>
      </c>
      <c r="O11" s="143">
        <f t="shared" ref="O11:O12" si="0">SUM(K11:N11)</f>
        <v>1</v>
      </c>
      <c r="P11" s="412"/>
      <c r="Q11" s="179">
        <v>0.74</v>
      </c>
      <c r="R11" s="165"/>
      <c r="S11" s="165"/>
      <c r="T11" s="165"/>
      <c r="U11" s="179">
        <f>SUM(Q11:T11)</f>
        <v>0.74</v>
      </c>
      <c r="V11" s="163" t="s">
        <v>987</v>
      </c>
      <c r="W11" s="180" t="s">
        <v>936</v>
      </c>
      <c r="X11" s="180" t="s">
        <v>936</v>
      </c>
      <c r="Y11" s="214">
        <v>20</v>
      </c>
      <c r="Z11" s="190">
        <v>1</v>
      </c>
      <c r="AB11" s="190"/>
    </row>
    <row r="12" spans="1:28" ht="81.95" customHeight="1" x14ac:dyDescent="0.25">
      <c r="A12" s="409"/>
      <c r="B12" s="431"/>
      <c r="C12" s="153">
        <v>2</v>
      </c>
      <c r="D12" s="153" t="s">
        <v>244</v>
      </c>
      <c r="E12" s="153" t="s">
        <v>234</v>
      </c>
      <c r="F12" s="583" t="s">
        <v>988</v>
      </c>
      <c r="G12" s="584" t="s">
        <v>989</v>
      </c>
      <c r="H12" s="584" t="s">
        <v>990</v>
      </c>
      <c r="I12" s="584" t="s">
        <v>125</v>
      </c>
      <c r="J12" s="584" t="s">
        <v>243</v>
      </c>
      <c r="K12" s="585">
        <v>0.35</v>
      </c>
      <c r="L12" s="585">
        <v>0.25</v>
      </c>
      <c r="M12" s="585">
        <v>0.25</v>
      </c>
      <c r="N12" s="585">
        <v>0.15</v>
      </c>
      <c r="O12" s="143">
        <f t="shared" si="0"/>
        <v>1</v>
      </c>
      <c r="P12" s="412"/>
      <c r="Q12" s="179">
        <v>0.35</v>
      </c>
      <c r="R12" s="165"/>
      <c r="S12" s="165"/>
      <c r="T12" s="165"/>
      <c r="U12" s="179">
        <f>SUM(Q12:T12)</f>
        <v>0.35</v>
      </c>
      <c r="V12" s="163" t="s">
        <v>991</v>
      </c>
      <c r="W12" s="180" t="s">
        <v>936</v>
      </c>
      <c r="X12" s="180" t="s">
        <v>936</v>
      </c>
      <c r="Y12" s="189">
        <v>7</v>
      </c>
      <c r="Z12" s="215">
        <f>Y12*Z11/Y11</f>
        <v>0.35</v>
      </c>
      <c r="AB12" s="190"/>
    </row>
    <row r="13" spans="1:28" ht="170.25" customHeight="1" x14ac:dyDescent="0.25">
      <c r="A13" s="409"/>
      <c r="B13" s="431"/>
      <c r="C13" s="153">
        <v>3</v>
      </c>
      <c r="D13" s="153" t="s">
        <v>245</v>
      </c>
      <c r="E13" s="153" t="s">
        <v>234</v>
      </c>
      <c r="F13" s="583" t="s">
        <v>992</v>
      </c>
      <c r="G13" s="584" t="s">
        <v>993</v>
      </c>
      <c r="H13" s="584" t="s">
        <v>994</v>
      </c>
      <c r="I13" s="584" t="s">
        <v>246</v>
      </c>
      <c r="J13" s="584" t="s">
        <v>247</v>
      </c>
      <c r="K13" s="585">
        <v>0</v>
      </c>
      <c r="L13" s="585">
        <v>0.5</v>
      </c>
      <c r="M13" s="585">
        <v>0</v>
      </c>
      <c r="N13" s="585">
        <v>0.5</v>
      </c>
      <c r="O13" s="143">
        <f t="shared" ref="O13:O15" si="1">SUM(K13:N13)</f>
        <v>1</v>
      </c>
      <c r="P13" s="412"/>
      <c r="Q13" s="179">
        <v>0</v>
      </c>
      <c r="R13" s="165"/>
      <c r="S13" s="165"/>
      <c r="T13" s="165"/>
      <c r="U13" s="179">
        <f>SUM(Q13:T13)</f>
        <v>0</v>
      </c>
      <c r="V13" s="163" t="s">
        <v>995</v>
      </c>
      <c r="W13" s="180" t="s">
        <v>936</v>
      </c>
      <c r="X13" s="180" t="s">
        <v>936</v>
      </c>
      <c r="Y13" s="189">
        <f>Y11*Z12</f>
        <v>7</v>
      </c>
      <c r="Z13" s="215"/>
    </row>
    <row r="14" spans="1:28" ht="104.25" customHeight="1" x14ac:dyDescent="0.25">
      <c r="A14" s="409"/>
      <c r="B14" s="431"/>
      <c r="C14" s="153">
        <v>4</v>
      </c>
      <c r="D14" s="153" t="s">
        <v>248</v>
      </c>
      <c r="E14" s="153" t="s">
        <v>234</v>
      </c>
      <c r="F14" s="583" t="s">
        <v>996</v>
      </c>
      <c r="G14" s="584" t="s">
        <v>997</v>
      </c>
      <c r="H14" s="584" t="s">
        <v>998</v>
      </c>
      <c r="I14" s="584" t="s">
        <v>246</v>
      </c>
      <c r="J14" s="584" t="s">
        <v>247</v>
      </c>
      <c r="K14" s="585">
        <v>0</v>
      </c>
      <c r="L14" s="585">
        <v>0.5</v>
      </c>
      <c r="M14" s="585">
        <v>0</v>
      </c>
      <c r="N14" s="585">
        <v>0.5</v>
      </c>
      <c r="O14" s="143">
        <f t="shared" si="1"/>
        <v>1</v>
      </c>
      <c r="P14" s="412"/>
      <c r="Q14" s="179">
        <v>0</v>
      </c>
      <c r="R14" s="165"/>
      <c r="S14" s="165"/>
      <c r="T14" s="165"/>
      <c r="U14" s="179">
        <f>SUM(Q14:T14)</f>
        <v>0</v>
      </c>
      <c r="V14" s="163" t="s">
        <v>999</v>
      </c>
      <c r="W14" s="180" t="s">
        <v>936</v>
      </c>
      <c r="X14" s="180" t="s">
        <v>936</v>
      </c>
      <c r="Y14" s="189"/>
    </row>
    <row r="15" spans="1:28" ht="114.75" x14ac:dyDescent="0.25">
      <c r="A15" s="410"/>
      <c r="B15" s="436"/>
      <c r="C15" s="153">
        <v>5</v>
      </c>
      <c r="D15" s="154" t="s">
        <v>1000</v>
      </c>
      <c r="E15" s="153" t="s">
        <v>234</v>
      </c>
      <c r="F15" s="583" t="s">
        <v>1001</v>
      </c>
      <c r="G15" s="584" t="s">
        <v>1002</v>
      </c>
      <c r="H15" s="584" t="s">
        <v>1003</v>
      </c>
      <c r="I15" s="584" t="s">
        <v>222</v>
      </c>
      <c r="J15" s="584" t="s">
        <v>1004</v>
      </c>
      <c r="K15" s="585">
        <v>0.5</v>
      </c>
      <c r="L15" s="585">
        <v>0.5</v>
      </c>
      <c r="M15" s="585">
        <v>0</v>
      </c>
      <c r="N15" s="585">
        <v>0</v>
      </c>
      <c r="O15" s="143">
        <f t="shared" si="1"/>
        <v>1</v>
      </c>
      <c r="P15" s="205"/>
      <c r="Q15" s="179">
        <v>0.5</v>
      </c>
      <c r="R15" s="165"/>
      <c r="S15" s="165"/>
      <c r="T15" s="165"/>
      <c r="U15" s="179">
        <f>SUM(Q15:T15)</f>
        <v>0.5</v>
      </c>
      <c r="V15" s="163" t="s">
        <v>1005</v>
      </c>
      <c r="W15" s="180" t="s">
        <v>936</v>
      </c>
      <c r="X15" s="180" t="s">
        <v>936</v>
      </c>
      <c r="Y15" s="189"/>
    </row>
    <row r="16" spans="1:28" customFormat="1" ht="27" customHeight="1" x14ac:dyDescent="0.25">
      <c r="A16" s="412" t="s">
        <v>54</v>
      </c>
      <c r="B16" s="197" t="s">
        <v>975</v>
      </c>
      <c r="C16" s="413" t="s">
        <v>55</v>
      </c>
      <c r="D16" s="414"/>
      <c r="E16" s="198" t="s">
        <v>56</v>
      </c>
      <c r="F16" s="199"/>
      <c r="G16" s="199"/>
      <c r="H16" s="199"/>
      <c r="I16" s="419" t="s">
        <v>57</v>
      </c>
      <c r="J16" s="438" t="s">
        <v>56</v>
      </c>
      <c r="K16" s="439"/>
      <c r="L16" s="439"/>
      <c r="M16" s="439"/>
      <c r="N16" s="439"/>
      <c r="O16" s="439"/>
      <c r="P16" s="439"/>
      <c r="Q16" s="439"/>
      <c r="R16" s="440"/>
      <c r="S16" s="404" t="s">
        <v>58</v>
      </c>
      <c r="T16" s="404"/>
      <c r="U16" s="404"/>
      <c r="V16" s="399" t="s">
        <v>59</v>
      </c>
      <c r="W16" s="399"/>
      <c r="X16" s="399"/>
      <c r="Y16" s="144" t="s">
        <v>1006</v>
      </c>
      <c r="Z16" s="216"/>
    </row>
    <row r="17" spans="1:25" customFormat="1" ht="41.25" customHeight="1" x14ac:dyDescent="0.25">
      <c r="A17" s="412"/>
      <c r="B17" s="197" t="s">
        <v>60</v>
      </c>
      <c r="C17" s="415"/>
      <c r="D17" s="416"/>
      <c r="E17" s="433" t="s">
        <v>977</v>
      </c>
      <c r="F17" s="434"/>
      <c r="G17" s="434"/>
      <c r="H17" s="435"/>
      <c r="I17" s="419"/>
      <c r="J17" s="433" t="s">
        <v>978</v>
      </c>
      <c r="K17" s="434"/>
      <c r="L17" s="434"/>
      <c r="M17" s="434"/>
      <c r="N17" s="434"/>
      <c r="O17" s="434"/>
      <c r="P17" s="434"/>
      <c r="Q17" s="434"/>
      <c r="R17" s="435"/>
      <c r="S17" s="404"/>
      <c r="T17" s="404"/>
      <c r="U17" s="404"/>
      <c r="V17" s="399" t="s">
        <v>119</v>
      </c>
      <c r="W17" s="399"/>
      <c r="X17" s="399"/>
      <c r="Y17" s="144"/>
    </row>
    <row r="18" spans="1:25" customFormat="1" ht="27" customHeight="1" x14ac:dyDescent="0.25">
      <c r="A18" s="412"/>
      <c r="B18" s="200" t="s">
        <v>1007</v>
      </c>
      <c r="C18" s="417"/>
      <c r="D18" s="418"/>
      <c r="E18" s="433" t="s">
        <v>980</v>
      </c>
      <c r="F18" s="434"/>
      <c r="G18" s="434"/>
      <c r="H18" s="435"/>
      <c r="I18" s="419"/>
      <c r="J18" s="433" t="s">
        <v>981</v>
      </c>
      <c r="K18" s="434"/>
      <c r="L18" s="434"/>
      <c r="M18" s="434"/>
      <c r="N18" s="434"/>
      <c r="O18" s="434"/>
      <c r="P18" s="434"/>
      <c r="Q18" s="434"/>
      <c r="R18" s="435"/>
      <c r="S18" s="404"/>
      <c r="T18" s="404"/>
      <c r="U18" s="404"/>
      <c r="V18" s="408" t="s">
        <v>64</v>
      </c>
      <c r="W18" s="408"/>
      <c r="X18" s="408"/>
      <c r="Y18" s="144"/>
    </row>
    <row r="22" spans="1:25" x14ac:dyDescent="0.25">
      <c r="B22" s="189"/>
    </row>
    <row r="25" spans="1:25" x14ac:dyDescent="0.25">
      <c r="B25" s="189"/>
    </row>
    <row r="26" spans="1:25" x14ac:dyDescent="0.25">
      <c r="B26" s="189"/>
    </row>
    <row r="27" spans="1:25" x14ac:dyDescent="0.25">
      <c r="B27" s="189"/>
    </row>
    <row r="28" spans="1:25" x14ac:dyDescent="0.25">
      <c r="B28" s="189"/>
    </row>
  </sheetData>
  <mergeCells count="37">
    <mergeCell ref="W9:W10"/>
    <mergeCell ref="J16:R16"/>
    <mergeCell ref="A16:A18"/>
    <mergeCell ref="C16:D18"/>
    <mergeCell ref="I16:I18"/>
    <mergeCell ref="J9:J10"/>
    <mergeCell ref="K9:O9"/>
    <mergeCell ref="B7:X7"/>
    <mergeCell ref="A9:A10"/>
    <mergeCell ref="B9:B10"/>
    <mergeCell ref="C9:C10"/>
    <mergeCell ref="D9:D10"/>
    <mergeCell ref="E9:E10"/>
    <mergeCell ref="F9:F10"/>
    <mergeCell ref="G9:G10"/>
    <mergeCell ref="H9:H10"/>
    <mergeCell ref="I9:I10"/>
    <mergeCell ref="X9:X10"/>
    <mergeCell ref="P9:P14"/>
    <mergeCell ref="A11:A15"/>
    <mergeCell ref="B11:B15"/>
    <mergeCell ref="Q9:U9"/>
    <mergeCell ref="V9:V10"/>
    <mergeCell ref="A6:X6"/>
    <mergeCell ref="A1:V1"/>
    <mergeCell ref="A2:A5"/>
    <mergeCell ref="B2:W2"/>
    <mergeCell ref="B3:W3"/>
    <mergeCell ref="B4:W5"/>
    <mergeCell ref="S16:U18"/>
    <mergeCell ref="V16:X16"/>
    <mergeCell ref="E17:H17"/>
    <mergeCell ref="J17:R17"/>
    <mergeCell ref="V17:X17"/>
    <mergeCell ref="E18:H18"/>
    <mergeCell ref="J18:R18"/>
    <mergeCell ref="V18:X1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76C62-8940-4951-B4F8-E5EE48CC2601}">
  <dimension ref="A1:Z23"/>
  <sheetViews>
    <sheetView showGridLines="0" topLeftCell="J16" zoomScale="70" zoomScaleNormal="70" workbookViewId="0">
      <selection activeCell="Q20" sqref="Q20:V20"/>
    </sheetView>
  </sheetViews>
  <sheetFormatPr baseColWidth="10" defaultColWidth="10.28515625" defaultRowHeight="15" x14ac:dyDescent="0.25"/>
  <cols>
    <col min="1" max="1" width="17.85546875" style="144" customWidth="1"/>
    <col min="2" max="2" width="38" style="144" customWidth="1"/>
    <col min="3" max="3" width="5.42578125" style="144" customWidth="1"/>
    <col min="4" max="4" width="45.5703125" style="201" customWidth="1"/>
    <col min="5" max="5" width="13.7109375" style="144" customWidth="1"/>
    <col min="6" max="6" width="33.140625" style="144" customWidth="1"/>
    <col min="7" max="7" width="28.5703125" style="144" customWidth="1"/>
    <col min="8" max="8" width="16.140625" style="144" customWidth="1"/>
    <col min="9" max="9" width="10.85546875" style="144" customWidth="1"/>
    <col min="10" max="10" width="18.85546875" style="144" customWidth="1"/>
    <col min="11" max="14" width="5.85546875" style="144" customWidth="1"/>
    <col min="15" max="15" width="7.7109375" style="144" customWidth="1"/>
    <col min="16" max="16" width="1.42578125" style="552" customWidth="1"/>
    <col min="17" max="17" width="10" style="144" customWidth="1"/>
    <col min="18" max="20" width="6.140625" style="144" customWidth="1"/>
    <col min="21" max="21" width="7.85546875" style="144" customWidth="1"/>
    <col min="22" max="22" width="62.5703125" style="144" customWidth="1"/>
    <col min="23" max="23" width="47.7109375" style="144" customWidth="1"/>
    <col min="24" max="24" width="52" style="144" customWidth="1"/>
    <col min="25" max="256" width="10.28515625" style="144"/>
    <col min="257" max="257" width="17.85546875" style="144" customWidth="1"/>
    <col min="258" max="258" width="38" style="144" customWidth="1"/>
    <col min="259" max="259" width="5.42578125" style="144" customWidth="1"/>
    <col min="260" max="260" width="45.5703125" style="144" customWidth="1"/>
    <col min="261" max="261" width="13.7109375" style="144" customWidth="1"/>
    <col min="262" max="262" width="33.140625" style="144" customWidth="1"/>
    <col min="263" max="263" width="28.5703125" style="144" customWidth="1"/>
    <col min="264" max="264" width="16.140625" style="144" customWidth="1"/>
    <col min="265" max="265" width="10.85546875" style="144" customWidth="1"/>
    <col min="266" max="266" width="18.85546875" style="144" customWidth="1"/>
    <col min="267" max="270" width="5.85546875" style="144" customWidth="1"/>
    <col min="271" max="271" width="7.7109375" style="144" customWidth="1"/>
    <col min="272" max="272" width="1.42578125" style="144" customWidth="1"/>
    <col min="273" max="273" width="10" style="144" customWidth="1"/>
    <col min="274" max="276" width="6.140625" style="144" customWidth="1"/>
    <col min="277" max="277" width="7.85546875" style="144" customWidth="1"/>
    <col min="278" max="278" width="34.140625" style="144" customWidth="1"/>
    <col min="279" max="280" width="25.5703125" style="144" customWidth="1"/>
    <col min="281" max="512" width="10.28515625" style="144"/>
    <col min="513" max="513" width="17.85546875" style="144" customWidth="1"/>
    <col min="514" max="514" width="38" style="144" customWidth="1"/>
    <col min="515" max="515" width="5.42578125" style="144" customWidth="1"/>
    <col min="516" max="516" width="45.5703125" style="144" customWidth="1"/>
    <col min="517" max="517" width="13.7109375" style="144" customWidth="1"/>
    <col min="518" max="518" width="33.140625" style="144" customWidth="1"/>
    <col min="519" max="519" width="28.5703125" style="144" customWidth="1"/>
    <col min="520" max="520" width="16.140625" style="144" customWidth="1"/>
    <col min="521" max="521" width="10.85546875" style="144" customWidth="1"/>
    <col min="522" max="522" width="18.85546875" style="144" customWidth="1"/>
    <col min="523" max="526" width="5.85546875" style="144" customWidth="1"/>
    <col min="527" max="527" width="7.7109375" style="144" customWidth="1"/>
    <col min="528" max="528" width="1.42578125" style="144" customWidth="1"/>
    <col min="529" max="529" width="10" style="144" customWidth="1"/>
    <col min="530" max="532" width="6.140625" style="144" customWidth="1"/>
    <col min="533" max="533" width="7.85546875" style="144" customWidth="1"/>
    <col min="534" max="534" width="34.140625" style="144" customWidth="1"/>
    <col min="535" max="536" width="25.5703125" style="144" customWidth="1"/>
    <col min="537" max="768" width="10.28515625" style="144"/>
    <col min="769" max="769" width="17.85546875" style="144" customWidth="1"/>
    <col min="770" max="770" width="38" style="144" customWidth="1"/>
    <col min="771" max="771" width="5.42578125" style="144" customWidth="1"/>
    <col min="772" max="772" width="45.5703125" style="144" customWidth="1"/>
    <col min="773" max="773" width="13.7109375" style="144" customWidth="1"/>
    <col min="774" max="774" width="33.140625" style="144" customWidth="1"/>
    <col min="775" max="775" width="28.5703125" style="144" customWidth="1"/>
    <col min="776" max="776" width="16.140625" style="144" customWidth="1"/>
    <col min="777" max="777" width="10.85546875" style="144" customWidth="1"/>
    <col min="778" max="778" width="18.85546875" style="144" customWidth="1"/>
    <col min="779" max="782" width="5.85546875" style="144" customWidth="1"/>
    <col min="783" max="783" width="7.7109375" style="144" customWidth="1"/>
    <col min="784" max="784" width="1.42578125" style="144" customWidth="1"/>
    <col min="785" max="785" width="10" style="144" customWidth="1"/>
    <col min="786" max="788" width="6.140625" style="144" customWidth="1"/>
    <col min="789" max="789" width="7.85546875" style="144" customWidth="1"/>
    <col min="790" max="790" width="34.140625" style="144" customWidth="1"/>
    <col min="791" max="792" width="25.5703125" style="144" customWidth="1"/>
    <col min="793" max="1024" width="10.28515625" style="144"/>
    <col min="1025" max="1025" width="17.85546875" style="144" customWidth="1"/>
    <col min="1026" max="1026" width="38" style="144" customWidth="1"/>
    <col min="1027" max="1027" width="5.42578125" style="144" customWidth="1"/>
    <col min="1028" max="1028" width="45.5703125" style="144" customWidth="1"/>
    <col min="1029" max="1029" width="13.7109375" style="144" customWidth="1"/>
    <col min="1030" max="1030" width="33.140625" style="144" customWidth="1"/>
    <col min="1031" max="1031" width="28.5703125" style="144" customWidth="1"/>
    <col min="1032" max="1032" width="16.140625" style="144" customWidth="1"/>
    <col min="1033" max="1033" width="10.85546875" style="144" customWidth="1"/>
    <col min="1034" max="1034" width="18.85546875" style="144" customWidth="1"/>
    <col min="1035" max="1038" width="5.85546875" style="144" customWidth="1"/>
    <col min="1039" max="1039" width="7.7109375" style="144" customWidth="1"/>
    <col min="1040" max="1040" width="1.42578125" style="144" customWidth="1"/>
    <col min="1041" max="1041" width="10" style="144" customWidth="1"/>
    <col min="1042" max="1044" width="6.140625" style="144" customWidth="1"/>
    <col min="1045" max="1045" width="7.85546875" style="144" customWidth="1"/>
    <col min="1046" max="1046" width="34.140625" style="144" customWidth="1"/>
    <col min="1047" max="1048" width="25.5703125" style="144" customWidth="1"/>
    <col min="1049" max="1280" width="10.28515625" style="144"/>
    <col min="1281" max="1281" width="17.85546875" style="144" customWidth="1"/>
    <col min="1282" max="1282" width="38" style="144" customWidth="1"/>
    <col min="1283" max="1283" width="5.42578125" style="144" customWidth="1"/>
    <col min="1284" max="1284" width="45.5703125" style="144" customWidth="1"/>
    <col min="1285" max="1285" width="13.7109375" style="144" customWidth="1"/>
    <col min="1286" max="1286" width="33.140625" style="144" customWidth="1"/>
    <col min="1287" max="1287" width="28.5703125" style="144" customWidth="1"/>
    <col min="1288" max="1288" width="16.140625" style="144" customWidth="1"/>
    <col min="1289" max="1289" width="10.85546875" style="144" customWidth="1"/>
    <col min="1290" max="1290" width="18.85546875" style="144" customWidth="1"/>
    <col min="1291" max="1294" width="5.85546875" style="144" customWidth="1"/>
    <col min="1295" max="1295" width="7.7109375" style="144" customWidth="1"/>
    <col min="1296" max="1296" width="1.42578125" style="144" customWidth="1"/>
    <col min="1297" max="1297" width="10" style="144" customWidth="1"/>
    <col min="1298" max="1300" width="6.140625" style="144" customWidth="1"/>
    <col min="1301" max="1301" width="7.85546875" style="144" customWidth="1"/>
    <col min="1302" max="1302" width="34.140625" style="144" customWidth="1"/>
    <col min="1303" max="1304" width="25.5703125" style="144" customWidth="1"/>
    <col min="1305" max="1536" width="10.28515625" style="144"/>
    <col min="1537" max="1537" width="17.85546875" style="144" customWidth="1"/>
    <col min="1538" max="1538" width="38" style="144" customWidth="1"/>
    <col min="1539" max="1539" width="5.42578125" style="144" customWidth="1"/>
    <col min="1540" max="1540" width="45.5703125" style="144" customWidth="1"/>
    <col min="1541" max="1541" width="13.7109375" style="144" customWidth="1"/>
    <col min="1542" max="1542" width="33.140625" style="144" customWidth="1"/>
    <col min="1543" max="1543" width="28.5703125" style="144" customWidth="1"/>
    <col min="1544" max="1544" width="16.140625" style="144" customWidth="1"/>
    <col min="1545" max="1545" width="10.85546875" style="144" customWidth="1"/>
    <col min="1546" max="1546" width="18.85546875" style="144" customWidth="1"/>
    <col min="1547" max="1550" width="5.85546875" style="144" customWidth="1"/>
    <col min="1551" max="1551" width="7.7109375" style="144" customWidth="1"/>
    <col min="1552" max="1552" width="1.42578125" style="144" customWidth="1"/>
    <col min="1553" max="1553" width="10" style="144" customWidth="1"/>
    <col min="1554" max="1556" width="6.140625" style="144" customWidth="1"/>
    <col min="1557" max="1557" width="7.85546875" style="144" customWidth="1"/>
    <col min="1558" max="1558" width="34.140625" style="144" customWidth="1"/>
    <col min="1559" max="1560" width="25.5703125" style="144" customWidth="1"/>
    <col min="1561" max="1792" width="10.28515625" style="144"/>
    <col min="1793" max="1793" width="17.85546875" style="144" customWidth="1"/>
    <col min="1794" max="1794" width="38" style="144" customWidth="1"/>
    <col min="1795" max="1795" width="5.42578125" style="144" customWidth="1"/>
    <col min="1796" max="1796" width="45.5703125" style="144" customWidth="1"/>
    <col min="1797" max="1797" width="13.7109375" style="144" customWidth="1"/>
    <col min="1798" max="1798" width="33.140625" style="144" customWidth="1"/>
    <col min="1799" max="1799" width="28.5703125" style="144" customWidth="1"/>
    <col min="1800" max="1800" width="16.140625" style="144" customWidth="1"/>
    <col min="1801" max="1801" width="10.85546875" style="144" customWidth="1"/>
    <col min="1802" max="1802" width="18.85546875" style="144" customWidth="1"/>
    <col min="1803" max="1806" width="5.85546875" style="144" customWidth="1"/>
    <col min="1807" max="1807" width="7.7109375" style="144" customWidth="1"/>
    <col min="1808" max="1808" width="1.42578125" style="144" customWidth="1"/>
    <col min="1809" max="1809" width="10" style="144" customWidth="1"/>
    <col min="1810" max="1812" width="6.140625" style="144" customWidth="1"/>
    <col min="1813" max="1813" width="7.85546875" style="144" customWidth="1"/>
    <col min="1814" max="1814" width="34.140625" style="144" customWidth="1"/>
    <col min="1815" max="1816" width="25.5703125" style="144" customWidth="1"/>
    <col min="1817" max="2048" width="10.28515625" style="144"/>
    <col min="2049" max="2049" width="17.85546875" style="144" customWidth="1"/>
    <col min="2050" max="2050" width="38" style="144" customWidth="1"/>
    <col min="2051" max="2051" width="5.42578125" style="144" customWidth="1"/>
    <col min="2052" max="2052" width="45.5703125" style="144" customWidth="1"/>
    <col min="2053" max="2053" width="13.7109375" style="144" customWidth="1"/>
    <col min="2054" max="2054" width="33.140625" style="144" customWidth="1"/>
    <col min="2055" max="2055" width="28.5703125" style="144" customWidth="1"/>
    <col min="2056" max="2056" width="16.140625" style="144" customWidth="1"/>
    <col min="2057" max="2057" width="10.85546875" style="144" customWidth="1"/>
    <col min="2058" max="2058" width="18.85546875" style="144" customWidth="1"/>
    <col min="2059" max="2062" width="5.85546875" style="144" customWidth="1"/>
    <col min="2063" max="2063" width="7.7109375" style="144" customWidth="1"/>
    <col min="2064" max="2064" width="1.42578125" style="144" customWidth="1"/>
    <col min="2065" max="2065" width="10" style="144" customWidth="1"/>
    <col min="2066" max="2068" width="6.140625" style="144" customWidth="1"/>
    <col min="2069" max="2069" width="7.85546875" style="144" customWidth="1"/>
    <col min="2070" max="2070" width="34.140625" style="144" customWidth="1"/>
    <col min="2071" max="2072" width="25.5703125" style="144" customWidth="1"/>
    <col min="2073" max="2304" width="10.28515625" style="144"/>
    <col min="2305" max="2305" width="17.85546875" style="144" customWidth="1"/>
    <col min="2306" max="2306" width="38" style="144" customWidth="1"/>
    <col min="2307" max="2307" width="5.42578125" style="144" customWidth="1"/>
    <col min="2308" max="2308" width="45.5703125" style="144" customWidth="1"/>
    <col min="2309" max="2309" width="13.7109375" style="144" customWidth="1"/>
    <col min="2310" max="2310" width="33.140625" style="144" customWidth="1"/>
    <col min="2311" max="2311" width="28.5703125" style="144" customWidth="1"/>
    <col min="2312" max="2312" width="16.140625" style="144" customWidth="1"/>
    <col min="2313" max="2313" width="10.85546875" style="144" customWidth="1"/>
    <col min="2314" max="2314" width="18.85546875" style="144" customWidth="1"/>
    <col min="2315" max="2318" width="5.85546875" style="144" customWidth="1"/>
    <col min="2319" max="2319" width="7.7109375" style="144" customWidth="1"/>
    <col min="2320" max="2320" width="1.42578125" style="144" customWidth="1"/>
    <col min="2321" max="2321" width="10" style="144" customWidth="1"/>
    <col min="2322" max="2324" width="6.140625" style="144" customWidth="1"/>
    <col min="2325" max="2325" width="7.85546875" style="144" customWidth="1"/>
    <col min="2326" max="2326" width="34.140625" style="144" customWidth="1"/>
    <col min="2327" max="2328" width="25.5703125" style="144" customWidth="1"/>
    <col min="2329" max="2560" width="10.28515625" style="144"/>
    <col min="2561" max="2561" width="17.85546875" style="144" customWidth="1"/>
    <col min="2562" max="2562" width="38" style="144" customWidth="1"/>
    <col min="2563" max="2563" width="5.42578125" style="144" customWidth="1"/>
    <col min="2564" max="2564" width="45.5703125" style="144" customWidth="1"/>
    <col min="2565" max="2565" width="13.7109375" style="144" customWidth="1"/>
    <col min="2566" max="2566" width="33.140625" style="144" customWidth="1"/>
    <col min="2567" max="2567" width="28.5703125" style="144" customWidth="1"/>
    <col min="2568" max="2568" width="16.140625" style="144" customWidth="1"/>
    <col min="2569" max="2569" width="10.85546875" style="144" customWidth="1"/>
    <col min="2570" max="2570" width="18.85546875" style="144" customWidth="1"/>
    <col min="2571" max="2574" width="5.85546875" style="144" customWidth="1"/>
    <col min="2575" max="2575" width="7.7109375" style="144" customWidth="1"/>
    <col min="2576" max="2576" width="1.42578125" style="144" customWidth="1"/>
    <col min="2577" max="2577" width="10" style="144" customWidth="1"/>
    <col min="2578" max="2580" width="6.140625" style="144" customWidth="1"/>
    <col min="2581" max="2581" width="7.85546875" style="144" customWidth="1"/>
    <col min="2582" max="2582" width="34.140625" style="144" customWidth="1"/>
    <col min="2583" max="2584" width="25.5703125" style="144" customWidth="1"/>
    <col min="2585" max="2816" width="10.28515625" style="144"/>
    <col min="2817" max="2817" width="17.85546875" style="144" customWidth="1"/>
    <col min="2818" max="2818" width="38" style="144" customWidth="1"/>
    <col min="2819" max="2819" width="5.42578125" style="144" customWidth="1"/>
    <col min="2820" max="2820" width="45.5703125" style="144" customWidth="1"/>
    <col min="2821" max="2821" width="13.7109375" style="144" customWidth="1"/>
    <col min="2822" max="2822" width="33.140625" style="144" customWidth="1"/>
    <col min="2823" max="2823" width="28.5703125" style="144" customWidth="1"/>
    <col min="2824" max="2824" width="16.140625" style="144" customWidth="1"/>
    <col min="2825" max="2825" width="10.85546875" style="144" customWidth="1"/>
    <col min="2826" max="2826" width="18.85546875" style="144" customWidth="1"/>
    <col min="2827" max="2830" width="5.85546875" style="144" customWidth="1"/>
    <col min="2831" max="2831" width="7.7109375" style="144" customWidth="1"/>
    <col min="2832" max="2832" width="1.42578125" style="144" customWidth="1"/>
    <col min="2833" max="2833" width="10" style="144" customWidth="1"/>
    <col min="2834" max="2836" width="6.140625" style="144" customWidth="1"/>
    <col min="2837" max="2837" width="7.85546875" style="144" customWidth="1"/>
    <col min="2838" max="2838" width="34.140625" style="144" customWidth="1"/>
    <col min="2839" max="2840" width="25.5703125" style="144" customWidth="1"/>
    <col min="2841" max="3072" width="10.28515625" style="144"/>
    <col min="3073" max="3073" width="17.85546875" style="144" customWidth="1"/>
    <col min="3074" max="3074" width="38" style="144" customWidth="1"/>
    <col min="3075" max="3075" width="5.42578125" style="144" customWidth="1"/>
    <col min="3076" max="3076" width="45.5703125" style="144" customWidth="1"/>
    <col min="3077" max="3077" width="13.7109375" style="144" customWidth="1"/>
    <col min="3078" max="3078" width="33.140625" style="144" customWidth="1"/>
    <col min="3079" max="3079" width="28.5703125" style="144" customWidth="1"/>
    <col min="3080" max="3080" width="16.140625" style="144" customWidth="1"/>
    <col min="3081" max="3081" width="10.85546875" style="144" customWidth="1"/>
    <col min="3082" max="3082" width="18.85546875" style="144" customWidth="1"/>
    <col min="3083" max="3086" width="5.85546875" style="144" customWidth="1"/>
    <col min="3087" max="3087" width="7.7109375" style="144" customWidth="1"/>
    <col min="3088" max="3088" width="1.42578125" style="144" customWidth="1"/>
    <col min="3089" max="3089" width="10" style="144" customWidth="1"/>
    <col min="3090" max="3092" width="6.140625" style="144" customWidth="1"/>
    <col min="3093" max="3093" width="7.85546875" style="144" customWidth="1"/>
    <col min="3094" max="3094" width="34.140625" style="144" customWidth="1"/>
    <col min="3095" max="3096" width="25.5703125" style="144" customWidth="1"/>
    <col min="3097" max="3328" width="10.28515625" style="144"/>
    <col min="3329" max="3329" width="17.85546875" style="144" customWidth="1"/>
    <col min="3330" max="3330" width="38" style="144" customWidth="1"/>
    <col min="3331" max="3331" width="5.42578125" style="144" customWidth="1"/>
    <col min="3332" max="3332" width="45.5703125" style="144" customWidth="1"/>
    <col min="3333" max="3333" width="13.7109375" style="144" customWidth="1"/>
    <col min="3334" max="3334" width="33.140625" style="144" customWidth="1"/>
    <col min="3335" max="3335" width="28.5703125" style="144" customWidth="1"/>
    <col min="3336" max="3336" width="16.140625" style="144" customWidth="1"/>
    <col min="3337" max="3337" width="10.85546875" style="144" customWidth="1"/>
    <col min="3338" max="3338" width="18.85546875" style="144" customWidth="1"/>
    <col min="3339" max="3342" width="5.85546875" style="144" customWidth="1"/>
    <col min="3343" max="3343" width="7.7109375" style="144" customWidth="1"/>
    <col min="3344" max="3344" width="1.42578125" style="144" customWidth="1"/>
    <col min="3345" max="3345" width="10" style="144" customWidth="1"/>
    <col min="3346" max="3348" width="6.140625" style="144" customWidth="1"/>
    <col min="3349" max="3349" width="7.85546875" style="144" customWidth="1"/>
    <col min="3350" max="3350" width="34.140625" style="144" customWidth="1"/>
    <col min="3351" max="3352" width="25.5703125" style="144" customWidth="1"/>
    <col min="3353" max="3584" width="10.28515625" style="144"/>
    <col min="3585" max="3585" width="17.85546875" style="144" customWidth="1"/>
    <col min="3586" max="3586" width="38" style="144" customWidth="1"/>
    <col min="3587" max="3587" width="5.42578125" style="144" customWidth="1"/>
    <col min="3588" max="3588" width="45.5703125" style="144" customWidth="1"/>
    <col min="3589" max="3589" width="13.7109375" style="144" customWidth="1"/>
    <col min="3590" max="3590" width="33.140625" style="144" customWidth="1"/>
    <col min="3591" max="3591" width="28.5703125" style="144" customWidth="1"/>
    <col min="3592" max="3592" width="16.140625" style="144" customWidth="1"/>
    <col min="3593" max="3593" width="10.85546875" style="144" customWidth="1"/>
    <col min="3594" max="3594" width="18.85546875" style="144" customWidth="1"/>
    <col min="3595" max="3598" width="5.85546875" style="144" customWidth="1"/>
    <col min="3599" max="3599" width="7.7109375" style="144" customWidth="1"/>
    <col min="3600" max="3600" width="1.42578125" style="144" customWidth="1"/>
    <col min="3601" max="3601" width="10" style="144" customWidth="1"/>
    <col min="3602" max="3604" width="6.140625" style="144" customWidth="1"/>
    <col min="3605" max="3605" width="7.85546875" style="144" customWidth="1"/>
    <col min="3606" max="3606" width="34.140625" style="144" customWidth="1"/>
    <col min="3607" max="3608" width="25.5703125" style="144" customWidth="1"/>
    <col min="3609" max="3840" width="10.28515625" style="144"/>
    <col min="3841" max="3841" width="17.85546875" style="144" customWidth="1"/>
    <col min="3842" max="3842" width="38" style="144" customWidth="1"/>
    <col min="3843" max="3843" width="5.42578125" style="144" customWidth="1"/>
    <col min="3844" max="3844" width="45.5703125" style="144" customWidth="1"/>
    <col min="3845" max="3845" width="13.7109375" style="144" customWidth="1"/>
    <col min="3846" max="3846" width="33.140625" style="144" customWidth="1"/>
    <col min="3847" max="3847" width="28.5703125" style="144" customWidth="1"/>
    <col min="3848" max="3848" width="16.140625" style="144" customWidth="1"/>
    <col min="3849" max="3849" width="10.85546875" style="144" customWidth="1"/>
    <col min="3850" max="3850" width="18.85546875" style="144" customWidth="1"/>
    <col min="3851" max="3854" width="5.85546875" style="144" customWidth="1"/>
    <col min="3855" max="3855" width="7.7109375" style="144" customWidth="1"/>
    <col min="3856" max="3856" width="1.42578125" style="144" customWidth="1"/>
    <col min="3857" max="3857" width="10" style="144" customWidth="1"/>
    <col min="3858" max="3860" width="6.140625" style="144" customWidth="1"/>
    <col min="3861" max="3861" width="7.85546875" style="144" customWidth="1"/>
    <col min="3862" max="3862" width="34.140625" style="144" customWidth="1"/>
    <col min="3863" max="3864" width="25.5703125" style="144" customWidth="1"/>
    <col min="3865" max="4096" width="10.28515625" style="144"/>
    <col min="4097" max="4097" width="17.85546875" style="144" customWidth="1"/>
    <col min="4098" max="4098" width="38" style="144" customWidth="1"/>
    <col min="4099" max="4099" width="5.42578125" style="144" customWidth="1"/>
    <col min="4100" max="4100" width="45.5703125" style="144" customWidth="1"/>
    <col min="4101" max="4101" width="13.7109375" style="144" customWidth="1"/>
    <col min="4102" max="4102" width="33.140625" style="144" customWidth="1"/>
    <col min="4103" max="4103" width="28.5703125" style="144" customWidth="1"/>
    <col min="4104" max="4104" width="16.140625" style="144" customWidth="1"/>
    <col min="4105" max="4105" width="10.85546875" style="144" customWidth="1"/>
    <col min="4106" max="4106" width="18.85546875" style="144" customWidth="1"/>
    <col min="4107" max="4110" width="5.85546875" style="144" customWidth="1"/>
    <col min="4111" max="4111" width="7.7109375" style="144" customWidth="1"/>
    <col min="4112" max="4112" width="1.42578125" style="144" customWidth="1"/>
    <col min="4113" max="4113" width="10" style="144" customWidth="1"/>
    <col min="4114" max="4116" width="6.140625" style="144" customWidth="1"/>
    <col min="4117" max="4117" width="7.85546875" style="144" customWidth="1"/>
    <col min="4118" max="4118" width="34.140625" style="144" customWidth="1"/>
    <col min="4119" max="4120" width="25.5703125" style="144" customWidth="1"/>
    <col min="4121" max="4352" width="10.28515625" style="144"/>
    <col min="4353" max="4353" width="17.85546875" style="144" customWidth="1"/>
    <col min="4354" max="4354" width="38" style="144" customWidth="1"/>
    <col min="4355" max="4355" width="5.42578125" style="144" customWidth="1"/>
    <col min="4356" max="4356" width="45.5703125" style="144" customWidth="1"/>
    <col min="4357" max="4357" width="13.7109375" style="144" customWidth="1"/>
    <col min="4358" max="4358" width="33.140625" style="144" customWidth="1"/>
    <col min="4359" max="4359" width="28.5703125" style="144" customWidth="1"/>
    <col min="4360" max="4360" width="16.140625" style="144" customWidth="1"/>
    <col min="4361" max="4361" width="10.85546875" style="144" customWidth="1"/>
    <col min="4362" max="4362" width="18.85546875" style="144" customWidth="1"/>
    <col min="4363" max="4366" width="5.85546875" style="144" customWidth="1"/>
    <col min="4367" max="4367" width="7.7109375" style="144" customWidth="1"/>
    <col min="4368" max="4368" width="1.42578125" style="144" customWidth="1"/>
    <col min="4369" max="4369" width="10" style="144" customWidth="1"/>
    <col min="4370" max="4372" width="6.140625" style="144" customWidth="1"/>
    <col min="4373" max="4373" width="7.85546875" style="144" customWidth="1"/>
    <col min="4374" max="4374" width="34.140625" style="144" customWidth="1"/>
    <col min="4375" max="4376" width="25.5703125" style="144" customWidth="1"/>
    <col min="4377" max="4608" width="10.28515625" style="144"/>
    <col min="4609" max="4609" width="17.85546875" style="144" customWidth="1"/>
    <col min="4610" max="4610" width="38" style="144" customWidth="1"/>
    <col min="4611" max="4611" width="5.42578125" style="144" customWidth="1"/>
    <col min="4612" max="4612" width="45.5703125" style="144" customWidth="1"/>
    <col min="4613" max="4613" width="13.7109375" style="144" customWidth="1"/>
    <col min="4614" max="4614" width="33.140625" style="144" customWidth="1"/>
    <col min="4615" max="4615" width="28.5703125" style="144" customWidth="1"/>
    <col min="4616" max="4616" width="16.140625" style="144" customWidth="1"/>
    <col min="4617" max="4617" width="10.85546875" style="144" customWidth="1"/>
    <col min="4618" max="4618" width="18.85546875" style="144" customWidth="1"/>
    <col min="4619" max="4622" width="5.85546875" style="144" customWidth="1"/>
    <col min="4623" max="4623" width="7.7109375" style="144" customWidth="1"/>
    <col min="4624" max="4624" width="1.42578125" style="144" customWidth="1"/>
    <col min="4625" max="4625" width="10" style="144" customWidth="1"/>
    <col min="4626" max="4628" width="6.140625" style="144" customWidth="1"/>
    <col min="4629" max="4629" width="7.85546875" style="144" customWidth="1"/>
    <col min="4630" max="4630" width="34.140625" style="144" customWidth="1"/>
    <col min="4631" max="4632" width="25.5703125" style="144" customWidth="1"/>
    <col min="4633" max="4864" width="10.28515625" style="144"/>
    <col min="4865" max="4865" width="17.85546875" style="144" customWidth="1"/>
    <col min="4866" max="4866" width="38" style="144" customWidth="1"/>
    <col min="4867" max="4867" width="5.42578125" style="144" customWidth="1"/>
    <col min="4868" max="4868" width="45.5703125" style="144" customWidth="1"/>
    <col min="4869" max="4869" width="13.7109375" style="144" customWidth="1"/>
    <col min="4870" max="4870" width="33.140625" style="144" customWidth="1"/>
    <col min="4871" max="4871" width="28.5703125" style="144" customWidth="1"/>
    <col min="4872" max="4872" width="16.140625" style="144" customWidth="1"/>
    <col min="4873" max="4873" width="10.85546875" style="144" customWidth="1"/>
    <col min="4874" max="4874" width="18.85546875" style="144" customWidth="1"/>
    <col min="4875" max="4878" width="5.85546875" style="144" customWidth="1"/>
    <col min="4879" max="4879" width="7.7109375" style="144" customWidth="1"/>
    <col min="4880" max="4880" width="1.42578125" style="144" customWidth="1"/>
    <col min="4881" max="4881" width="10" style="144" customWidth="1"/>
    <col min="4882" max="4884" width="6.140625" style="144" customWidth="1"/>
    <col min="4885" max="4885" width="7.85546875" style="144" customWidth="1"/>
    <col min="4886" max="4886" width="34.140625" style="144" customWidth="1"/>
    <col min="4887" max="4888" width="25.5703125" style="144" customWidth="1"/>
    <col min="4889" max="5120" width="10.28515625" style="144"/>
    <col min="5121" max="5121" width="17.85546875" style="144" customWidth="1"/>
    <col min="5122" max="5122" width="38" style="144" customWidth="1"/>
    <col min="5123" max="5123" width="5.42578125" style="144" customWidth="1"/>
    <col min="5124" max="5124" width="45.5703125" style="144" customWidth="1"/>
    <col min="5125" max="5125" width="13.7109375" style="144" customWidth="1"/>
    <col min="5126" max="5126" width="33.140625" style="144" customWidth="1"/>
    <col min="5127" max="5127" width="28.5703125" style="144" customWidth="1"/>
    <col min="5128" max="5128" width="16.140625" style="144" customWidth="1"/>
    <col min="5129" max="5129" width="10.85546875" style="144" customWidth="1"/>
    <col min="5130" max="5130" width="18.85546875" style="144" customWidth="1"/>
    <col min="5131" max="5134" width="5.85546875" style="144" customWidth="1"/>
    <col min="5135" max="5135" width="7.7109375" style="144" customWidth="1"/>
    <col min="5136" max="5136" width="1.42578125" style="144" customWidth="1"/>
    <col min="5137" max="5137" width="10" style="144" customWidth="1"/>
    <col min="5138" max="5140" width="6.140625" style="144" customWidth="1"/>
    <col min="5141" max="5141" width="7.85546875" style="144" customWidth="1"/>
    <col min="5142" max="5142" width="34.140625" style="144" customWidth="1"/>
    <col min="5143" max="5144" width="25.5703125" style="144" customWidth="1"/>
    <col min="5145" max="5376" width="10.28515625" style="144"/>
    <col min="5377" max="5377" width="17.85546875" style="144" customWidth="1"/>
    <col min="5378" max="5378" width="38" style="144" customWidth="1"/>
    <col min="5379" max="5379" width="5.42578125" style="144" customWidth="1"/>
    <col min="5380" max="5380" width="45.5703125" style="144" customWidth="1"/>
    <col min="5381" max="5381" width="13.7109375" style="144" customWidth="1"/>
    <col min="5382" max="5382" width="33.140625" style="144" customWidth="1"/>
    <col min="5383" max="5383" width="28.5703125" style="144" customWidth="1"/>
    <col min="5384" max="5384" width="16.140625" style="144" customWidth="1"/>
    <col min="5385" max="5385" width="10.85546875" style="144" customWidth="1"/>
    <col min="5386" max="5386" width="18.85546875" style="144" customWidth="1"/>
    <col min="5387" max="5390" width="5.85546875" style="144" customWidth="1"/>
    <col min="5391" max="5391" width="7.7109375" style="144" customWidth="1"/>
    <col min="5392" max="5392" width="1.42578125" style="144" customWidth="1"/>
    <col min="5393" max="5393" width="10" style="144" customWidth="1"/>
    <col min="5394" max="5396" width="6.140625" style="144" customWidth="1"/>
    <col min="5397" max="5397" width="7.85546875" style="144" customWidth="1"/>
    <col min="5398" max="5398" width="34.140625" style="144" customWidth="1"/>
    <col min="5399" max="5400" width="25.5703125" style="144" customWidth="1"/>
    <col min="5401" max="5632" width="10.28515625" style="144"/>
    <col min="5633" max="5633" width="17.85546875" style="144" customWidth="1"/>
    <col min="5634" max="5634" width="38" style="144" customWidth="1"/>
    <col min="5635" max="5635" width="5.42578125" style="144" customWidth="1"/>
    <col min="5636" max="5636" width="45.5703125" style="144" customWidth="1"/>
    <col min="5637" max="5637" width="13.7109375" style="144" customWidth="1"/>
    <col min="5638" max="5638" width="33.140625" style="144" customWidth="1"/>
    <col min="5639" max="5639" width="28.5703125" style="144" customWidth="1"/>
    <col min="5640" max="5640" width="16.140625" style="144" customWidth="1"/>
    <col min="5641" max="5641" width="10.85546875" style="144" customWidth="1"/>
    <col min="5642" max="5642" width="18.85546875" style="144" customWidth="1"/>
    <col min="5643" max="5646" width="5.85546875" style="144" customWidth="1"/>
    <col min="5647" max="5647" width="7.7109375" style="144" customWidth="1"/>
    <col min="5648" max="5648" width="1.42578125" style="144" customWidth="1"/>
    <col min="5649" max="5649" width="10" style="144" customWidth="1"/>
    <col min="5650" max="5652" width="6.140625" style="144" customWidth="1"/>
    <col min="5653" max="5653" width="7.85546875" style="144" customWidth="1"/>
    <col min="5654" max="5654" width="34.140625" style="144" customWidth="1"/>
    <col min="5655" max="5656" width="25.5703125" style="144" customWidth="1"/>
    <col min="5657" max="5888" width="10.28515625" style="144"/>
    <col min="5889" max="5889" width="17.85546875" style="144" customWidth="1"/>
    <col min="5890" max="5890" width="38" style="144" customWidth="1"/>
    <col min="5891" max="5891" width="5.42578125" style="144" customWidth="1"/>
    <col min="5892" max="5892" width="45.5703125" style="144" customWidth="1"/>
    <col min="5893" max="5893" width="13.7109375" style="144" customWidth="1"/>
    <col min="5894" max="5894" width="33.140625" style="144" customWidth="1"/>
    <col min="5895" max="5895" width="28.5703125" style="144" customWidth="1"/>
    <col min="5896" max="5896" width="16.140625" style="144" customWidth="1"/>
    <col min="5897" max="5897" width="10.85546875" style="144" customWidth="1"/>
    <col min="5898" max="5898" width="18.85546875" style="144" customWidth="1"/>
    <col min="5899" max="5902" width="5.85546875" style="144" customWidth="1"/>
    <col min="5903" max="5903" width="7.7109375" style="144" customWidth="1"/>
    <col min="5904" max="5904" width="1.42578125" style="144" customWidth="1"/>
    <col min="5905" max="5905" width="10" style="144" customWidth="1"/>
    <col min="5906" max="5908" width="6.140625" style="144" customWidth="1"/>
    <col min="5909" max="5909" width="7.85546875" style="144" customWidth="1"/>
    <col min="5910" max="5910" width="34.140625" style="144" customWidth="1"/>
    <col min="5911" max="5912" width="25.5703125" style="144" customWidth="1"/>
    <col min="5913" max="6144" width="10.28515625" style="144"/>
    <col min="6145" max="6145" width="17.85546875" style="144" customWidth="1"/>
    <col min="6146" max="6146" width="38" style="144" customWidth="1"/>
    <col min="6147" max="6147" width="5.42578125" style="144" customWidth="1"/>
    <col min="6148" max="6148" width="45.5703125" style="144" customWidth="1"/>
    <col min="6149" max="6149" width="13.7109375" style="144" customWidth="1"/>
    <col min="6150" max="6150" width="33.140625" style="144" customWidth="1"/>
    <col min="6151" max="6151" width="28.5703125" style="144" customWidth="1"/>
    <col min="6152" max="6152" width="16.140625" style="144" customWidth="1"/>
    <col min="6153" max="6153" width="10.85546875" style="144" customWidth="1"/>
    <col min="6154" max="6154" width="18.85546875" style="144" customWidth="1"/>
    <col min="6155" max="6158" width="5.85546875" style="144" customWidth="1"/>
    <col min="6159" max="6159" width="7.7109375" style="144" customWidth="1"/>
    <col min="6160" max="6160" width="1.42578125" style="144" customWidth="1"/>
    <col min="6161" max="6161" width="10" style="144" customWidth="1"/>
    <col min="6162" max="6164" width="6.140625" style="144" customWidth="1"/>
    <col min="6165" max="6165" width="7.85546875" style="144" customWidth="1"/>
    <col min="6166" max="6166" width="34.140625" style="144" customWidth="1"/>
    <col min="6167" max="6168" width="25.5703125" style="144" customWidth="1"/>
    <col min="6169" max="6400" width="10.28515625" style="144"/>
    <col min="6401" max="6401" width="17.85546875" style="144" customWidth="1"/>
    <col min="6402" max="6402" width="38" style="144" customWidth="1"/>
    <col min="6403" max="6403" width="5.42578125" style="144" customWidth="1"/>
    <col min="6404" max="6404" width="45.5703125" style="144" customWidth="1"/>
    <col min="6405" max="6405" width="13.7109375" style="144" customWidth="1"/>
    <col min="6406" max="6406" width="33.140625" style="144" customWidth="1"/>
    <col min="6407" max="6407" width="28.5703125" style="144" customWidth="1"/>
    <col min="6408" max="6408" width="16.140625" style="144" customWidth="1"/>
    <col min="6409" max="6409" width="10.85546875" style="144" customWidth="1"/>
    <col min="6410" max="6410" width="18.85546875" style="144" customWidth="1"/>
    <col min="6411" max="6414" width="5.85546875" style="144" customWidth="1"/>
    <col min="6415" max="6415" width="7.7109375" style="144" customWidth="1"/>
    <col min="6416" max="6416" width="1.42578125" style="144" customWidth="1"/>
    <col min="6417" max="6417" width="10" style="144" customWidth="1"/>
    <col min="6418" max="6420" width="6.140625" style="144" customWidth="1"/>
    <col min="6421" max="6421" width="7.85546875" style="144" customWidth="1"/>
    <col min="6422" max="6422" width="34.140625" style="144" customWidth="1"/>
    <col min="6423" max="6424" width="25.5703125" style="144" customWidth="1"/>
    <col min="6425" max="6656" width="10.28515625" style="144"/>
    <col min="6657" max="6657" width="17.85546875" style="144" customWidth="1"/>
    <col min="6658" max="6658" width="38" style="144" customWidth="1"/>
    <col min="6659" max="6659" width="5.42578125" style="144" customWidth="1"/>
    <col min="6660" max="6660" width="45.5703125" style="144" customWidth="1"/>
    <col min="6661" max="6661" width="13.7109375" style="144" customWidth="1"/>
    <col min="6662" max="6662" width="33.140625" style="144" customWidth="1"/>
    <col min="6663" max="6663" width="28.5703125" style="144" customWidth="1"/>
    <col min="6664" max="6664" width="16.140625" style="144" customWidth="1"/>
    <col min="6665" max="6665" width="10.85546875" style="144" customWidth="1"/>
    <col min="6666" max="6666" width="18.85546875" style="144" customWidth="1"/>
    <col min="6667" max="6670" width="5.85546875" style="144" customWidth="1"/>
    <col min="6671" max="6671" width="7.7109375" style="144" customWidth="1"/>
    <col min="6672" max="6672" width="1.42578125" style="144" customWidth="1"/>
    <col min="6673" max="6673" width="10" style="144" customWidth="1"/>
    <col min="6674" max="6676" width="6.140625" style="144" customWidth="1"/>
    <col min="6677" max="6677" width="7.85546875" style="144" customWidth="1"/>
    <col min="6678" max="6678" width="34.140625" style="144" customWidth="1"/>
    <col min="6679" max="6680" width="25.5703125" style="144" customWidth="1"/>
    <col min="6681" max="6912" width="10.28515625" style="144"/>
    <col min="6913" max="6913" width="17.85546875" style="144" customWidth="1"/>
    <col min="6914" max="6914" width="38" style="144" customWidth="1"/>
    <col min="6915" max="6915" width="5.42578125" style="144" customWidth="1"/>
    <col min="6916" max="6916" width="45.5703125" style="144" customWidth="1"/>
    <col min="6917" max="6917" width="13.7109375" style="144" customWidth="1"/>
    <col min="6918" max="6918" width="33.140625" style="144" customWidth="1"/>
    <col min="6919" max="6919" width="28.5703125" style="144" customWidth="1"/>
    <col min="6920" max="6920" width="16.140625" style="144" customWidth="1"/>
    <col min="6921" max="6921" width="10.85546875" style="144" customWidth="1"/>
    <col min="6922" max="6922" width="18.85546875" style="144" customWidth="1"/>
    <col min="6923" max="6926" width="5.85546875" style="144" customWidth="1"/>
    <col min="6927" max="6927" width="7.7109375" style="144" customWidth="1"/>
    <col min="6928" max="6928" width="1.42578125" style="144" customWidth="1"/>
    <col min="6929" max="6929" width="10" style="144" customWidth="1"/>
    <col min="6930" max="6932" width="6.140625" style="144" customWidth="1"/>
    <col min="6933" max="6933" width="7.85546875" style="144" customWidth="1"/>
    <col min="6934" max="6934" width="34.140625" style="144" customWidth="1"/>
    <col min="6935" max="6936" width="25.5703125" style="144" customWidth="1"/>
    <col min="6937" max="7168" width="10.28515625" style="144"/>
    <col min="7169" max="7169" width="17.85546875" style="144" customWidth="1"/>
    <col min="7170" max="7170" width="38" style="144" customWidth="1"/>
    <col min="7171" max="7171" width="5.42578125" style="144" customWidth="1"/>
    <col min="7172" max="7172" width="45.5703125" style="144" customWidth="1"/>
    <col min="7173" max="7173" width="13.7109375" style="144" customWidth="1"/>
    <col min="7174" max="7174" width="33.140625" style="144" customWidth="1"/>
    <col min="7175" max="7175" width="28.5703125" style="144" customWidth="1"/>
    <col min="7176" max="7176" width="16.140625" style="144" customWidth="1"/>
    <col min="7177" max="7177" width="10.85546875" style="144" customWidth="1"/>
    <col min="7178" max="7178" width="18.85546875" style="144" customWidth="1"/>
    <col min="7179" max="7182" width="5.85546875" style="144" customWidth="1"/>
    <col min="7183" max="7183" width="7.7109375" style="144" customWidth="1"/>
    <col min="7184" max="7184" width="1.42578125" style="144" customWidth="1"/>
    <col min="7185" max="7185" width="10" style="144" customWidth="1"/>
    <col min="7186" max="7188" width="6.140625" style="144" customWidth="1"/>
    <col min="7189" max="7189" width="7.85546875" style="144" customWidth="1"/>
    <col min="7190" max="7190" width="34.140625" style="144" customWidth="1"/>
    <col min="7191" max="7192" width="25.5703125" style="144" customWidth="1"/>
    <col min="7193" max="7424" width="10.28515625" style="144"/>
    <col min="7425" max="7425" width="17.85546875" style="144" customWidth="1"/>
    <col min="7426" max="7426" width="38" style="144" customWidth="1"/>
    <col min="7427" max="7427" width="5.42578125" style="144" customWidth="1"/>
    <col min="7428" max="7428" width="45.5703125" style="144" customWidth="1"/>
    <col min="7429" max="7429" width="13.7109375" style="144" customWidth="1"/>
    <col min="7430" max="7430" width="33.140625" style="144" customWidth="1"/>
    <col min="7431" max="7431" width="28.5703125" style="144" customWidth="1"/>
    <col min="7432" max="7432" width="16.140625" style="144" customWidth="1"/>
    <col min="7433" max="7433" width="10.85546875" style="144" customWidth="1"/>
    <col min="7434" max="7434" width="18.85546875" style="144" customWidth="1"/>
    <col min="7435" max="7438" width="5.85546875" style="144" customWidth="1"/>
    <col min="7439" max="7439" width="7.7109375" style="144" customWidth="1"/>
    <col min="7440" max="7440" width="1.42578125" style="144" customWidth="1"/>
    <col min="7441" max="7441" width="10" style="144" customWidth="1"/>
    <col min="7442" max="7444" width="6.140625" style="144" customWidth="1"/>
    <col min="7445" max="7445" width="7.85546875" style="144" customWidth="1"/>
    <col min="7446" max="7446" width="34.140625" style="144" customWidth="1"/>
    <col min="7447" max="7448" width="25.5703125" style="144" customWidth="1"/>
    <col min="7449" max="7680" width="10.28515625" style="144"/>
    <col min="7681" max="7681" width="17.85546875" style="144" customWidth="1"/>
    <col min="7682" max="7682" width="38" style="144" customWidth="1"/>
    <col min="7683" max="7683" width="5.42578125" style="144" customWidth="1"/>
    <col min="7684" max="7684" width="45.5703125" style="144" customWidth="1"/>
    <col min="7685" max="7685" width="13.7109375" style="144" customWidth="1"/>
    <col min="7686" max="7686" width="33.140625" style="144" customWidth="1"/>
    <col min="7687" max="7687" width="28.5703125" style="144" customWidth="1"/>
    <col min="7688" max="7688" width="16.140625" style="144" customWidth="1"/>
    <col min="7689" max="7689" width="10.85546875" style="144" customWidth="1"/>
    <col min="7690" max="7690" width="18.85546875" style="144" customWidth="1"/>
    <col min="7691" max="7694" width="5.85546875" style="144" customWidth="1"/>
    <col min="7695" max="7695" width="7.7109375" style="144" customWidth="1"/>
    <col min="7696" max="7696" width="1.42578125" style="144" customWidth="1"/>
    <col min="7697" max="7697" width="10" style="144" customWidth="1"/>
    <col min="7698" max="7700" width="6.140625" style="144" customWidth="1"/>
    <col min="7701" max="7701" width="7.85546875" style="144" customWidth="1"/>
    <col min="7702" max="7702" width="34.140625" style="144" customWidth="1"/>
    <col min="7703" max="7704" width="25.5703125" style="144" customWidth="1"/>
    <col min="7705" max="7936" width="10.28515625" style="144"/>
    <col min="7937" max="7937" width="17.85546875" style="144" customWidth="1"/>
    <col min="7938" max="7938" width="38" style="144" customWidth="1"/>
    <col min="7939" max="7939" width="5.42578125" style="144" customWidth="1"/>
    <col min="7940" max="7940" width="45.5703125" style="144" customWidth="1"/>
    <col min="7941" max="7941" width="13.7109375" style="144" customWidth="1"/>
    <col min="7942" max="7942" width="33.140625" style="144" customWidth="1"/>
    <col min="7943" max="7943" width="28.5703125" style="144" customWidth="1"/>
    <col min="7944" max="7944" width="16.140625" style="144" customWidth="1"/>
    <col min="7945" max="7945" width="10.85546875" style="144" customWidth="1"/>
    <col min="7946" max="7946" width="18.85546875" style="144" customWidth="1"/>
    <col min="7947" max="7950" width="5.85546875" style="144" customWidth="1"/>
    <col min="7951" max="7951" width="7.7109375" style="144" customWidth="1"/>
    <col min="7952" max="7952" width="1.42578125" style="144" customWidth="1"/>
    <col min="7953" max="7953" width="10" style="144" customWidth="1"/>
    <col min="7954" max="7956" width="6.140625" style="144" customWidth="1"/>
    <col min="7957" max="7957" width="7.85546875" style="144" customWidth="1"/>
    <col min="7958" max="7958" width="34.140625" style="144" customWidth="1"/>
    <col min="7959" max="7960" width="25.5703125" style="144" customWidth="1"/>
    <col min="7961" max="8192" width="10.28515625" style="144"/>
    <col min="8193" max="8193" width="17.85546875" style="144" customWidth="1"/>
    <col min="8194" max="8194" width="38" style="144" customWidth="1"/>
    <col min="8195" max="8195" width="5.42578125" style="144" customWidth="1"/>
    <col min="8196" max="8196" width="45.5703125" style="144" customWidth="1"/>
    <col min="8197" max="8197" width="13.7109375" style="144" customWidth="1"/>
    <col min="8198" max="8198" width="33.140625" style="144" customWidth="1"/>
    <col min="8199" max="8199" width="28.5703125" style="144" customWidth="1"/>
    <col min="8200" max="8200" width="16.140625" style="144" customWidth="1"/>
    <col min="8201" max="8201" width="10.85546875" style="144" customWidth="1"/>
    <col min="8202" max="8202" width="18.85546875" style="144" customWidth="1"/>
    <col min="8203" max="8206" width="5.85546875" style="144" customWidth="1"/>
    <col min="8207" max="8207" width="7.7109375" style="144" customWidth="1"/>
    <col min="8208" max="8208" width="1.42578125" style="144" customWidth="1"/>
    <col min="8209" max="8209" width="10" style="144" customWidth="1"/>
    <col min="8210" max="8212" width="6.140625" style="144" customWidth="1"/>
    <col min="8213" max="8213" width="7.85546875" style="144" customWidth="1"/>
    <col min="8214" max="8214" width="34.140625" style="144" customWidth="1"/>
    <col min="8215" max="8216" width="25.5703125" style="144" customWidth="1"/>
    <col min="8217" max="8448" width="10.28515625" style="144"/>
    <col min="8449" max="8449" width="17.85546875" style="144" customWidth="1"/>
    <col min="8450" max="8450" width="38" style="144" customWidth="1"/>
    <col min="8451" max="8451" width="5.42578125" style="144" customWidth="1"/>
    <col min="8452" max="8452" width="45.5703125" style="144" customWidth="1"/>
    <col min="8453" max="8453" width="13.7109375" style="144" customWidth="1"/>
    <col min="8454" max="8454" width="33.140625" style="144" customWidth="1"/>
    <col min="8455" max="8455" width="28.5703125" style="144" customWidth="1"/>
    <col min="8456" max="8456" width="16.140625" style="144" customWidth="1"/>
    <col min="8457" max="8457" width="10.85546875" style="144" customWidth="1"/>
    <col min="8458" max="8458" width="18.85546875" style="144" customWidth="1"/>
    <col min="8459" max="8462" width="5.85546875" style="144" customWidth="1"/>
    <col min="8463" max="8463" width="7.7109375" style="144" customWidth="1"/>
    <col min="8464" max="8464" width="1.42578125" style="144" customWidth="1"/>
    <col min="8465" max="8465" width="10" style="144" customWidth="1"/>
    <col min="8466" max="8468" width="6.140625" style="144" customWidth="1"/>
    <col min="8469" max="8469" width="7.85546875" style="144" customWidth="1"/>
    <col min="8470" max="8470" width="34.140625" style="144" customWidth="1"/>
    <col min="8471" max="8472" width="25.5703125" style="144" customWidth="1"/>
    <col min="8473" max="8704" width="10.28515625" style="144"/>
    <col min="8705" max="8705" width="17.85546875" style="144" customWidth="1"/>
    <col min="8706" max="8706" width="38" style="144" customWidth="1"/>
    <col min="8707" max="8707" width="5.42578125" style="144" customWidth="1"/>
    <col min="8708" max="8708" width="45.5703125" style="144" customWidth="1"/>
    <col min="8709" max="8709" width="13.7109375" style="144" customWidth="1"/>
    <col min="8710" max="8710" width="33.140625" style="144" customWidth="1"/>
    <col min="8711" max="8711" width="28.5703125" style="144" customWidth="1"/>
    <col min="8712" max="8712" width="16.140625" style="144" customWidth="1"/>
    <col min="8713" max="8713" width="10.85546875" style="144" customWidth="1"/>
    <col min="8714" max="8714" width="18.85546875" style="144" customWidth="1"/>
    <col min="8715" max="8718" width="5.85546875" style="144" customWidth="1"/>
    <col min="8719" max="8719" width="7.7109375" style="144" customWidth="1"/>
    <col min="8720" max="8720" width="1.42578125" style="144" customWidth="1"/>
    <col min="8721" max="8721" width="10" style="144" customWidth="1"/>
    <col min="8722" max="8724" width="6.140625" style="144" customWidth="1"/>
    <col min="8725" max="8725" width="7.85546875" style="144" customWidth="1"/>
    <col min="8726" max="8726" width="34.140625" style="144" customWidth="1"/>
    <col min="8727" max="8728" width="25.5703125" style="144" customWidth="1"/>
    <col min="8729" max="8960" width="10.28515625" style="144"/>
    <col min="8961" max="8961" width="17.85546875" style="144" customWidth="1"/>
    <col min="8962" max="8962" width="38" style="144" customWidth="1"/>
    <col min="8963" max="8963" width="5.42578125" style="144" customWidth="1"/>
    <col min="8964" max="8964" width="45.5703125" style="144" customWidth="1"/>
    <col min="8965" max="8965" width="13.7109375" style="144" customWidth="1"/>
    <col min="8966" max="8966" width="33.140625" style="144" customWidth="1"/>
    <col min="8967" max="8967" width="28.5703125" style="144" customWidth="1"/>
    <col min="8968" max="8968" width="16.140625" style="144" customWidth="1"/>
    <col min="8969" max="8969" width="10.85546875" style="144" customWidth="1"/>
    <col min="8970" max="8970" width="18.85546875" style="144" customWidth="1"/>
    <col min="8971" max="8974" width="5.85546875" style="144" customWidth="1"/>
    <col min="8975" max="8975" width="7.7109375" style="144" customWidth="1"/>
    <col min="8976" max="8976" width="1.42578125" style="144" customWidth="1"/>
    <col min="8977" max="8977" width="10" style="144" customWidth="1"/>
    <col min="8978" max="8980" width="6.140625" style="144" customWidth="1"/>
    <col min="8981" max="8981" width="7.85546875" style="144" customWidth="1"/>
    <col min="8982" max="8982" width="34.140625" style="144" customWidth="1"/>
    <col min="8983" max="8984" width="25.5703125" style="144" customWidth="1"/>
    <col min="8985" max="9216" width="10.28515625" style="144"/>
    <col min="9217" max="9217" width="17.85546875" style="144" customWidth="1"/>
    <col min="9218" max="9218" width="38" style="144" customWidth="1"/>
    <col min="9219" max="9219" width="5.42578125" style="144" customWidth="1"/>
    <col min="9220" max="9220" width="45.5703125" style="144" customWidth="1"/>
    <col min="9221" max="9221" width="13.7109375" style="144" customWidth="1"/>
    <col min="9222" max="9222" width="33.140625" style="144" customWidth="1"/>
    <col min="9223" max="9223" width="28.5703125" style="144" customWidth="1"/>
    <col min="9224" max="9224" width="16.140625" style="144" customWidth="1"/>
    <col min="9225" max="9225" width="10.85546875" style="144" customWidth="1"/>
    <col min="9226" max="9226" width="18.85546875" style="144" customWidth="1"/>
    <col min="9227" max="9230" width="5.85546875" style="144" customWidth="1"/>
    <col min="9231" max="9231" width="7.7109375" style="144" customWidth="1"/>
    <col min="9232" max="9232" width="1.42578125" style="144" customWidth="1"/>
    <col min="9233" max="9233" width="10" style="144" customWidth="1"/>
    <col min="9234" max="9236" width="6.140625" style="144" customWidth="1"/>
    <col min="9237" max="9237" width="7.85546875" style="144" customWidth="1"/>
    <col min="9238" max="9238" width="34.140625" style="144" customWidth="1"/>
    <col min="9239" max="9240" width="25.5703125" style="144" customWidth="1"/>
    <col min="9241" max="9472" width="10.28515625" style="144"/>
    <col min="9473" max="9473" width="17.85546875" style="144" customWidth="1"/>
    <col min="9474" max="9474" width="38" style="144" customWidth="1"/>
    <col min="9475" max="9475" width="5.42578125" style="144" customWidth="1"/>
    <col min="9476" max="9476" width="45.5703125" style="144" customWidth="1"/>
    <col min="9477" max="9477" width="13.7109375" style="144" customWidth="1"/>
    <col min="9478" max="9478" width="33.140625" style="144" customWidth="1"/>
    <col min="9479" max="9479" width="28.5703125" style="144" customWidth="1"/>
    <col min="9480" max="9480" width="16.140625" style="144" customWidth="1"/>
    <col min="9481" max="9481" width="10.85546875" style="144" customWidth="1"/>
    <col min="9482" max="9482" width="18.85546875" style="144" customWidth="1"/>
    <col min="9483" max="9486" width="5.85546875" style="144" customWidth="1"/>
    <col min="9487" max="9487" width="7.7109375" style="144" customWidth="1"/>
    <col min="9488" max="9488" width="1.42578125" style="144" customWidth="1"/>
    <col min="9489" max="9489" width="10" style="144" customWidth="1"/>
    <col min="9490" max="9492" width="6.140625" style="144" customWidth="1"/>
    <col min="9493" max="9493" width="7.85546875" style="144" customWidth="1"/>
    <col min="9494" max="9494" width="34.140625" style="144" customWidth="1"/>
    <col min="9495" max="9496" width="25.5703125" style="144" customWidth="1"/>
    <col min="9497" max="9728" width="10.28515625" style="144"/>
    <col min="9729" max="9729" width="17.85546875" style="144" customWidth="1"/>
    <col min="9730" max="9730" width="38" style="144" customWidth="1"/>
    <col min="9731" max="9731" width="5.42578125" style="144" customWidth="1"/>
    <col min="9732" max="9732" width="45.5703125" style="144" customWidth="1"/>
    <col min="9733" max="9733" width="13.7109375" style="144" customWidth="1"/>
    <col min="9734" max="9734" width="33.140625" style="144" customWidth="1"/>
    <col min="9735" max="9735" width="28.5703125" style="144" customWidth="1"/>
    <col min="9736" max="9736" width="16.140625" style="144" customWidth="1"/>
    <col min="9737" max="9737" width="10.85546875" style="144" customWidth="1"/>
    <col min="9738" max="9738" width="18.85546875" style="144" customWidth="1"/>
    <col min="9739" max="9742" width="5.85546875" style="144" customWidth="1"/>
    <col min="9743" max="9743" width="7.7109375" style="144" customWidth="1"/>
    <col min="9744" max="9744" width="1.42578125" style="144" customWidth="1"/>
    <col min="9745" max="9745" width="10" style="144" customWidth="1"/>
    <col min="9746" max="9748" width="6.140625" style="144" customWidth="1"/>
    <col min="9749" max="9749" width="7.85546875" style="144" customWidth="1"/>
    <col min="9750" max="9750" width="34.140625" style="144" customWidth="1"/>
    <col min="9751" max="9752" width="25.5703125" style="144" customWidth="1"/>
    <col min="9753" max="9984" width="10.28515625" style="144"/>
    <col min="9985" max="9985" width="17.85546875" style="144" customWidth="1"/>
    <col min="9986" max="9986" width="38" style="144" customWidth="1"/>
    <col min="9987" max="9987" width="5.42578125" style="144" customWidth="1"/>
    <col min="9988" max="9988" width="45.5703125" style="144" customWidth="1"/>
    <col min="9989" max="9989" width="13.7109375" style="144" customWidth="1"/>
    <col min="9990" max="9990" width="33.140625" style="144" customWidth="1"/>
    <col min="9991" max="9991" width="28.5703125" style="144" customWidth="1"/>
    <col min="9992" max="9992" width="16.140625" style="144" customWidth="1"/>
    <col min="9993" max="9993" width="10.85546875" style="144" customWidth="1"/>
    <col min="9994" max="9994" width="18.85546875" style="144" customWidth="1"/>
    <col min="9995" max="9998" width="5.85546875" style="144" customWidth="1"/>
    <col min="9999" max="9999" width="7.7109375" style="144" customWidth="1"/>
    <col min="10000" max="10000" width="1.42578125" style="144" customWidth="1"/>
    <col min="10001" max="10001" width="10" style="144" customWidth="1"/>
    <col min="10002" max="10004" width="6.140625" style="144" customWidth="1"/>
    <col min="10005" max="10005" width="7.85546875" style="144" customWidth="1"/>
    <col min="10006" max="10006" width="34.140625" style="144" customWidth="1"/>
    <col min="10007" max="10008" width="25.5703125" style="144" customWidth="1"/>
    <col min="10009" max="10240" width="10.28515625" style="144"/>
    <col min="10241" max="10241" width="17.85546875" style="144" customWidth="1"/>
    <col min="10242" max="10242" width="38" style="144" customWidth="1"/>
    <col min="10243" max="10243" width="5.42578125" style="144" customWidth="1"/>
    <col min="10244" max="10244" width="45.5703125" style="144" customWidth="1"/>
    <col min="10245" max="10245" width="13.7109375" style="144" customWidth="1"/>
    <col min="10246" max="10246" width="33.140625" style="144" customWidth="1"/>
    <col min="10247" max="10247" width="28.5703125" style="144" customWidth="1"/>
    <col min="10248" max="10248" width="16.140625" style="144" customWidth="1"/>
    <col min="10249" max="10249" width="10.85546875" style="144" customWidth="1"/>
    <col min="10250" max="10250" width="18.85546875" style="144" customWidth="1"/>
    <col min="10251" max="10254" width="5.85546875" style="144" customWidth="1"/>
    <col min="10255" max="10255" width="7.7109375" style="144" customWidth="1"/>
    <col min="10256" max="10256" width="1.42578125" style="144" customWidth="1"/>
    <col min="10257" max="10257" width="10" style="144" customWidth="1"/>
    <col min="10258" max="10260" width="6.140625" style="144" customWidth="1"/>
    <col min="10261" max="10261" width="7.85546875" style="144" customWidth="1"/>
    <col min="10262" max="10262" width="34.140625" style="144" customWidth="1"/>
    <col min="10263" max="10264" width="25.5703125" style="144" customWidth="1"/>
    <col min="10265" max="10496" width="10.28515625" style="144"/>
    <col min="10497" max="10497" width="17.85546875" style="144" customWidth="1"/>
    <col min="10498" max="10498" width="38" style="144" customWidth="1"/>
    <col min="10499" max="10499" width="5.42578125" style="144" customWidth="1"/>
    <col min="10500" max="10500" width="45.5703125" style="144" customWidth="1"/>
    <col min="10501" max="10501" width="13.7109375" style="144" customWidth="1"/>
    <col min="10502" max="10502" width="33.140625" style="144" customWidth="1"/>
    <col min="10503" max="10503" width="28.5703125" style="144" customWidth="1"/>
    <col min="10504" max="10504" width="16.140625" style="144" customWidth="1"/>
    <col min="10505" max="10505" width="10.85546875" style="144" customWidth="1"/>
    <col min="10506" max="10506" width="18.85546875" style="144" customWidth="1"/>
    <col min="10507" max="10510" width="5.85546875" style="144" customWidth="1"/>
    <col min="10511" max="10511" width="7.7109375" style="144" customWidth="1"/>
    <col min="10512" max="10512" width="1.42578125" style="144" customWidth="1"/>
    <col min="10513" max="10513" width="10" style="144" customWidth="1"/>
    <col min="10514" max="10516" width="6.140625" style="144" customWidth="1"/>
    <col min="10517" max="10517" width="7.85546875" style="144" customWidth="1"/>
    <col min="10518" max="10518" width="34.140625" style="144" customWidth="1"/>
    <col min="10519" max="10520" width="25.5703125" style="144" customWidth="1"/>
    <col min="10521" max="10752" width="10.28515625" style="144"/>
    <col min="10753" max="10753" width="17.85546875" style="144" customWidth="1"/>
    <col min="10754" max="10754" width="38" style="144" customWidth="1"/>
    <col min="10755" max="10755" width="5.42578125" style="144" customWidth="1"/>
    <col min="10756" max="10756" width="45.5703125" style="144" customWidth="1"/>
    <col min="10757" max="10757" width="13.7109375" style="144" customWidth="1"/>
    <col min="10758" max="10758" width="33.140625" style="144" customWidth="1"/>
    <col min="10759" max="10759" width="28.5703125" style="144" customWidth="1"/>
    <col min="10760" max="10760" width="16.140625" style="144" customWidth="1"/>
    <col min="10761" max="10761" width="10.85546875" style="144" customWidth="1"/>
    <col min="10762" max="10762" width="18.85546875" style="144" customWidth="1"/>
    <col min="10763" max="10766" width="5.85546875" style="144" customWidth="1"/>
    <col min="10767" max="10767" width="7.7109375" style="144" customWidth="1"/>
    <col min="10768" max="10768" width="1.42578125" style="144" customWidth="1"/>
    <col min="10769" max="10769" width="10" style="144" customWidth="1"/>
    <col min="10770" max="10772" width="6.140625" style="144" customWidth="1"/>
    <col min="10773" max="10773" width="7.85546875" style="144" customWidth="1"/>
    <col min="10774" max="10774" width="34.140625" style="144" customWidth="1"/>
    <col min="10775" max="10776" width="25.5703125" style="144" customWidth="1"/>
    <col min="10777" max="11008" width="10.28515625" style="144"/>
    <col min="11009" max="11009" width="17.85546875" style="144" customWidth="1"/>
    <col min="11010" max="11010" width="38" style="144" customWidth="1"/>
    <col min="11011" max="11011" width="5.42578125" style="144" customWidth="1"/>
    <col min="11012" max="11012" width="45.5703125" style="144" customWidth="1"/>
    <col min="11013" max="11013" width="13.7109375" style="144" customWidth="1"/>
    <col min="11014" max="11014" width="33.140625" style="144" customWidth="1"/>
    <col min="11015" max="11015" width="28.5703125" style="144" customWidth="1"/>
    <col min="11016" max="11016" width="16.140625" style="144" customWidth="1"/>
    <col min="11017" max="11017" width="10.85546875" style="144" customWidth="1"/>
    <col min="11018" max="11018" width="18.85546875" style="144" customWidth="1"/>
    <col min="11019" max="11022" width="5.85546875" style="144" customWidth="1"/>
    <col min="11023" max="11023" width="7.7109375" style="144" customWidth="1"/>
    <col min="11024" max="11024" width="1.42578125" style="144" customWidth="1"/>
    <col min="11025" max="11025" width="10" style="144" customWidth="1"/>
    <col min="11026" max="11028" width="6.140625" style="144" customWidth="1"/>
    <col min="11029" max="11029" width="7.85546875" style="144" customWidth="1"/>
    <col min="11030" max="11030" width="34.140625" style="144" customWidth="1"/>
    <col min="11031" max="11032" width="25.5703125" style="144" customWidth="1"/>
    <col min="11033" max="11264" width="10.28515625" style="144"/>
    <col min="11265" max="11265" width="17.85546875" style="144" customWidth="1"/>
    <col min="11266" max="11266" width="38" style="144" customWidth="1"/>
    <col min="11267" max="11267" width="5.42578125" style="144" customWidth="1"/>
    <col min="11268" max="11268" width="45.5703125" style="144" customWidth="1"/>
    <col min="11269" max="11269" width="13.7109375" style="144" customWidth="1"/>
    <col min="11270" max="11270" width="33.140625" style="144" customWidth="1"/>
    <col min="11271" max="11271" width="28.5703125" style="144" customWidth="1"/>
    <col min="11272" max="11272" width="16.140625" style="144" customWidth="1"/>
    <col min="11273" max="11273" width="10.85546875" style="144" customWidth="1"/>
    <col min="11274" max="11274" width="18.85546875" style="144" customWidth="1"/>
    <col min="11275" max="11278" width="5.85546875" style="144" customWidth="1"/>
    <col min="11279" max="11279" width="7.7109375" style="144" customWidth="1"/>
    <col min="11280" max="11280" width="1.42578125" style="144" customWidth="1"/>
    <col min="11281" max="11281" width="10" style="144" customWidth="1"/>
    <col min="11282" max="11284" width="6.140625" style="144" customWidth="1"/>
    <col min="11285" max="11285" width="7.85546875" style="144" customWidth="1"/>
    <col min="11286" max="11286" width="34.140625" style="144" customWidth="1"/>
    <col min="11287" max="11288" width="25.5703125" style="144" customWidth="1"/>
    <col min="11289" max="11520" width="10.28515625" style="144"/>
    <col min="11521" max="11521" width="17.85546875" style="144" customWidth="1"/>
    <col min="11522" max="11522" width="38" style="144" customWidth="1"/>
    <col min="11523" max="11523" width="5.42578125" style="144" customWidth="1"/>
    <col min="11524" max="11524" width="45.5703125" style="144" customWidth="1"/>
    <col min="11525" max="11525" width="13.7109375" style="144" customWidth="1"/>
    <col min="11526" max="11526" width="33.140625" style="144" customWidth="1"/>
    <col min="11527" max="11527" width="28.5703125" style="144" customWidth="1"/>
    <col min="11528" max="11528" width="16.140625" style="144" customWidth="1"/>
    <col min="11529" max="11529" width="10.85546875" style="144" customWidth="1"/>
    <col min="11530" max="11530" width="18.85546875" style="144" customWidth="1"/>
    <col min="11531" max="11534" width="5.85546875" style="144" customWidth="1"/>
    <col min="11535" max="11535" width="7.7109375" style="144" customWidth="1"/>
    <col min="11536" max="11536" width="1.42578125" style="144" customWidth="1"/>
    <col min="11537" max="11537" width="10" style="144" customWidth="1"/>
    <col min="11538" max="11540" width="6.140625" style="144" customWidth="1"/>
    <col min="11541" max="11541" width="7.85546875" style="144" customWidth="1"/>
    <col min="11542" max="11542" width="34.140625" style="144" customWidth="1"/>
    <col min="11543" max="11544" width="25.5703125" style="144" customWidth="1"/>
    <col min="11545" max="11776" width="10.28515625" style="144"/>
    <col min="11777" max="11777" width="17.85546875" style="144" customWidth="1"/>
    <col min="11778" max="11778" width="38" style="144" customWidth="1"/>
    <col min="11779" max="11779" width="5.42578125" style="144" customWidth="1"/>
    <col min="11780" max="11780" width="45.5703125" style="144" customWidth="1"/>
    <col min="11781" max="11781" width="13.7109375" style="144" customWidth="1"/>
    <col min="11782" max="11782" width="33.140625" style="144" customWidth="1"/>
    <col min="11783" max="11783" width="28.5703125" style="144" customWidth="1"/>
    <col min="11784" max="11784" width="16.140625" style="144" customWidth="1"/>
    <col min="11785" max="11785" width="10.85546875" style="144" customWidth="1"/>
    <col min="11786" max="11786" width="18.85546875" style="144" customWidth="1"/>
    <col min="11787" max="11790" width="5.85546875" style="144" customWidth="1"/>
    <col min="11791" max="11791" width="7.7109375" style="144" customWidth="1"/>
    <col min="11792" max="11792" width="1.42578125" style="144" customWidth="1"/>
    <col min="11793" max="11793" width="10" style="144" customWidth="1"/>
    <col min="11794" max="11796" width="6.140625" style="144" customWidth="1"/>
    <col min="11797" max="11797" width="7.85546875" style="144" customWidth="1"/>
    <col min="11798" max="11798" width="34.140625" style="144" customWidth="1"/>
    <col min="11799" max="11800" width="25.5703125" style="144" customWidth="1"/>
    <col min="11801" max="12032" width="10.28515625" style="144"/>
    <col min="12033" max="12033" width="17.85546875" style="144" customWidth="1"/>
    <col min="12034" max="12034" width="38" style="144" customWidth="1"/>
    <col min="12035" max="12035" width="5.42578125" style="144" customWidth="1"/>
    <col min="12036" max="12036" width="45.5703125" style="144" customWidth="1"/>
    <col min="12037" max="12037" width="13.7109375" style="144" customWidth="1"/>
    <col min="12038" max="12038" width="33.140625" style="144" customWidth="1"/>
    <col min="12039" max="12039" width="28.5703125" style="144" customWidth="1"/>
    <col min="12040" max="12040" width="16.140625" style="144" customWidth="1"/>
    <col min="12041" max="12041" width="10.85546875" style="144" customWidth="1"/>
    <col min="12042" max="12042" width="18.85546875" style="144" customWidth="1"/>
    <col min="12043" max="12046" width="5.85546875" style="144" customWidth="1"/>
    <col min="12047" max="12047" width="7.7109375" style="144" customWidth="1"/>
    <col min="12048" max="12048" width="1.42578125" style="144" customWidth="1"/>
    <col min="12049" max="12049" width="10" style="144" customWidth="1"/>
    <col min="12050" max="12052" width="6.140625" style="144" customWidth="1"/>
    <col min="12053" max="12053" width="7.85546875" style="144" customWidth="1"/>
    <col min="12054" max="12054" width="34.140625" style="144" customWidth="1"/>
    <col min="12055" max="12056" width="25.5703125" style="144" customWidth="1"/>
    <col min="12057" max="12288" width="10.28515625" style="144"/>
    <col min="12289" max="12289" width="17.85546875" style="144" customWidth="1"/>
    <col min="12290" max="12290" width="38" style="144" customWidth="1"/>
    <col min="12291" max="12291" width="5.42578125" style="144" customWidth="1"/>
    <col min="12292" max="12292" width="45.5703125" style="144" customWidth="1"/>
    <col min="12293" max="12293" width="13.7109375" style="144" customWidth="1"/>
    <col min="12294" max="12294" width="33.140625" style="144" customWidth="1"/>
    <col min="12295" max="12295" width="28.5703125" style="144" customWidth="1"/>
    <col min="12296" max="12296" width="16.140625" style="144" customWidth="1"/>
    <col min="12297" max="12297" width="10.85546875" style="144" customWidth="1"/>
    <col min="12298" max="12298" width="18.85546875" style="144" customWidth="1"/>
    <col min="12299" max="12302" width="5.85546875" style="144" customWidth="1"/>
    <col min="12303" max="12303" width="7.7109375" style="144" customWidth="1"/>
    <col min="12304" max="12304" width="1.42578125" style="144" customWidth="1"/>
    <col min="12305" max="12305" width="10" style="144" customWidth="1"/>
    <col min="12306" max="12308" width="6.140625" style="144" customWidth="1"/>
    <col min="12309" max="12309" width="7.85546875" style="144" customWidth="1"/>
    <col min="12310" max="12310" width="34.140625" style="144" customWidth="1"/>
    <col min="12311" max="12312" width="25.5703125" style="144" customWidth="1"/>
    <col min="12313" max="12544" width="10.28515625" style="144"/>
    <col min="12545" max="12545" width="17.85546875" style="144" customWidth="1"/>
    <col min="12546" max="12546" width="38" style="144" customWidth="1"/>
    <col min="12547" max="12547" width="5.42578125" style="144" customWidth="1"/>
    <col min="12548" max="12548" width="45.5703125" style="144" customWidth="1"/>
    <col min="12549" max="12549" width="13.7109375" style="144" customWidth="1"/>
    <col min="12550" max="12550" width="33.140625" style="144" customWidth="1"/>
    <col min="12551" max="12551" width="28.5703125" style="144" customWidth="1"/>
    <col min="12552" max="12552" width="16.140625" style="144" customWidth="1"/>
    <col min="12553" max="12553" width="10.85546875" style="144" customWidth="1"/>
    <col min="12554" max="12554" width="18.85546875" style="144" customWidth="1"/>
    <col min="12555" max="12558" width="5.85546875" style="144" customWidth="1"/>
    <col min="12559" max="12559" width="7.7109375" style="144" customWidth="1"/>
    <col min="12560" max="12560" width="1.42578125" style="144" customWidth="1"/>
    <col min="12561" max="12561" width="10" style="144" customWidth="1"/>
    <col min="12562" max="12564" width="6.140625" style="144" customWidth="1"/>
    <col min="12565" max="12565" width="7.85546875" style="144" customWidth="1"/>
    <col min="12566" max="12566" width="34.140625" style="144" customWidth="1"/>
    <col min="12567" max="12568" width="25.5703125" style="144" customWidth="1"/>
    <col min="12569" max="12800" width="10.28515625" style="144"/>
    <col min="12801" max="12801" width="17.85546875" style="144" customWidth="1"/>
    <col min="12802" max="12802" width="38" style="144" customWidth="1"/>
    <col min="12803" max="12803" width="5.42578125" style="144" customWidth="1"/>
    <col min="12804" max="12804" width="45.5703125" style="144" customWidth="1"/>
    <col min="12805" max="12805" width="13.7109375" style="144" customWidth="1"/>
    <col min="12806" max="12806" width="33.140625" style="144" customWidth="1"/>
    <col min="12807" max="12807" width="28.5703125" style="144" customWidth="1"/>
    <col min="12808" max="12808" width="16.140625" style="144" customWidth="1"/>
    <col min="12809" max="12809" width="10.85546875" style="144" customWidth="1"/>
    <col min="12810" max="12810" width="18.85546875" style="144" customWidth="1"/>
    <col min="12811" max="12814" width="5.85546875" style="144" customWidth="1"/>
    <col min="12815" max="12815" width="7.7109375" style="144" customWidth="1"/>
    <col min="12816" max="12816" width="1.42578125" style="144" customWidth="1"/>
    <col min="12817" max="12817" width="10" style="144" customWidth="1"/>
    <col min="12818" max="12820" width="6.140625" style="144" customWidth="1"/>
    <col min="12821" max="12821" width="7.85546875" style="144" customWidth="1"/>
    <col min="12822" max="12822" width="34.140625" style="144" customWidth="1"/>
    <col min="12823" max="12824" width="25.5703125" style="144" customWidth="1"/>
    <col min="12825" max="13056" width="10.28515625" style="144"/>
    <col min="13057" max="13057" width="17.85546875" style="144" customWidth="1"/>
    <col min="13058" max="13058" width="38" style="144" customWidth="1"/>
    <col min="13059" max="13059" width="5.42578125" style="144" customWidth="1"/>
    <col min="13060" max="13060" width="45.5703125" style="144" customWidth="1"/>
    <col min="13061" max="13061" width="13.7109375" style="144" customWidth="1"/>
    <col min="13062" max="13062" width="33.140625" style="144" customWidth="1"/>
    <col min="13063" max="13063" width="28.5703125" style="144" customWidth="1"/>
    <col min="13064" max="13064" width="16.140625" style="144" customWidth="1"/>
    <col min="13065" max="13065" width="10.85546875" style="144" customWidth="1"/>
    <col min="13066" max="13066" width="18.85546875" style="144" customWidth="1"/>
    <col min="13067" max="13070" width="5.85546875" style="144" customWidth="1"/>
    <col min="13071" max="13071" width="7.7109375" style="144" customWidth="1"/>
    <col min="13072" max="13072" width="1.42578125" style="144" customWidth="1"/>
    <col min="13073" max="13073" width="10" style="144" customWidth="1"/>
    <col min="13074" max="13076" width="6.140625" style="144" customWidth="1"/>
    <col min="13077" max="13077" width="7.85546875" style="144" customWidth="1"/>
    <col min="13078" max="13078" width="34.140625" style="144" customWidth="1"/>
    <col min="13079" max="13080" width="25.5703125" style="144" customWidth="1"/>
    <col min="13081" max="13312" width="10.28515625" style="144"/>
    <col min="13313" max="13313" width="17.85546875" style="144" customWidth="1"/>
    <col min="13314" max="13314" width="38" style="144" customWidth="1"/>
    <col min="13315" max="13315" width="5.42578125" style="144" customWidth="1"/>
    <col min="13316" max="13316" width="45.5703125" style="144" customWidth="1"/>
    <col min="13317" max="13317" width="13.7109375" style="144" customWidth="1"/>
    <col min="13318" max="13318" width="33.140625" style="144" customWidth="1"/>
    <col min="13319" max="13319" width="28.5703125" style="144" customWidth="1"/>
    <col min="13320" max="13320" width="16.140625" style="144" customWidth="1"/>
    <col min="13321" max="13321" width="10.85546875" style="144" customWidth="1"/>
    <col min="13322" max="13322" width="18.85546875" style="144" customWidth="1"/>
    <col min="13323" max="13326" width="5.85546875" style="144" customWidth="1"/>
    <col min="13327" max="13327" width="7.7109375" style="144" customWidth="1"/>
    <col min="13328" max="13328" width="1.42578125" style="144" customWidth="1"/>
    <col min="13329" max="13329" width="10" style="144" customWidth="1"/>
    <col min="13330" max="13332" width="6.140625" style="144" customWidth="1"/>
    <col min="13333" max="13333" width="7.85546875" style="144" customWidth="1"/>
    <col min="13334" max="13334" width="34.140625" style="144" customWidth="1"/>
    <col min="13335" max="13336" width="25.5703125" style="144" customWidth="1"/>
    <col min="13337" max="13568" width="10.28515625" style="144"/>
    <col min="13569" max="13569" width="17.85546875" style="144" customWidth="1"/>
    <col min="13570" max="13570" width="38" style="144" customWidth="1"/>
    <col min="13571" max="13571" width="5.42578125" style="144" customWidth="1"/>
    <col min="13572" max="13572" width="45.5703125" style="144" customWidth="1"/>
    <col min="13573" max="13573" width="13.7109375" style="144" customWidth="1"/>
    <col min="13574" max="13574" width="33.140625" style="144" customWidth="1"/>
    <col min="13575" max="13575" width="28.5703125" style="144" customWidth="1"/>
    <col min="13576" max="13576" width="16.140625" style="144" customWidth="1"/>
    <col min="13577" max="13577" width="10.85546875" style="144" customWidth="1"/>
    <col min="13578" max="13578" width="18.85546875" style="144" customWidth="1"/>
    <col min="13579" max="13582" width="5.85546875" style="144" customWidth="1"/>
    <col min="13583" max="13583" width="7.7109375" style="144" customWidth="1"/>
    <col min="13584" max="13584" width="1.42578125" style="144" customWidth="1"/>
    <col min="13585" max="13585" width="10" style="144" customWidth="1"/>
    <col min="13586" max="13588" width="6.140625" style="144" customWidth="1"/>
    <col min="13589" max="13589" width="7.85546875" style="144" customWidth="1"/>
    <col min="13590" max="13590" width="34.140625" style="144" customWidth="1"/>
    <col min="13591" max="13592" width="25.5703125" style="144" customWidth="1"/>
    <col min="13593" max="13824" width="10.28515625" style="144"/>
    <col min="13825" max="13825" width="17.85546875" style="144" customWidth="1"/>
    <col min="13826" max="13826" width="38" style="144" customWidth="1"/>
    <col min="13827" max="13827" width="5.42578125" style="144" customWidth="1"/>
    <col min="13828" max="13828" width="45.5703125" style="144" customWidth="1"/>
    <col min="13829" max="13829" width="13.7109375" style="144" customWidth="1"/>
    <col min="13830" max="13830" width="33.140625" style="144" customWidth="1"/>
    <col min="13831" max="13831" width="28.5703125" style="144" customWidth="1"/>
    <col min="13832" max="13832" width="16.140625" style="144" customWidth="1"/>
    <col min="13833" max="13833" width="10.85546875" style="144" customWidth="1"/>
    <col min="13834" max="13834" width="18.85546875" style="144" customWidth="1"/>
    <col min="13835" max="13838" width="5.85546875" style="144" customWidth="1"/>
    <col min="13839" max="13839" width="7.7109375" style="144" customWidth="1"/>
    <col min="13840" max="13840" width="1.42578125" style="144" customWidth="1"/>
    <col min="13841" max="13841" width="10" style="144" customWidth="1"/>
    <col min="13842" max="13844" width="6.140625" style="144" customWidth="1"/>
    <col min="13845" max="13845" width="7.85546875" style="144" customWidth="1"/>
    <col min="13846" max="13846" width="34.140625" style="144" customWidth="1"/>
    <col min="13847" max="13848" width="25.5703125" style="144" customWidth="1"/>
    <col min="13849" max="14080" width="10.28515625" style="144"/>
    <col min="14081" max="14081" width="17.85546875" style="144" customWidth="1"/>
    <col min="14082" max="14082" width="38" style="144" customWidth="1"/>
    <col min="14083" max="14083" width="5.42578125" style="144" customWidth="1"/>
    <col min="14084" max="14084" width="45.5703125" style="144" customWidth="1"/>
    <col min="14085" max="14085" width="13.7109375" style="144" customWidth="1"/>
    <col min="14086" max="14086" width="33.140625" style="144" customWidth="1"/>
    <col min="14087" max="14087" width="28.5703125" style="144" customWidth="1"/>
    <col min="14088" max="14088" width="16.140625" style="144" customWidth="1"/>
    <col min="14089" max="14089" width="10.85546875" style="144" customWidth="1"/>
    <col min="14090" max="14090" width="18.85546875" style="144" customWidth="1"/>
    <col min="14091" max="14094" width="5.85546875" style="144" customWidth="1"/>
    <col min="14095" max="14095" width="7.7109375" style="144" customWidth="1"/>
    <col min="14096" max="14096" width="1.42578125" style="144" customWidth="1"/>
    <col min="14097" max="14097" width="10" style="144" customWidth="1"/>
    <col min="14098" max="14100" width="6.140625" style="144" customWidth="1"/>
    <col min="14101" max="14101" width="7.85546875" style="144" customWidth="1"/>
    <col min="14102" max="14102" width="34.140625" style="144" customWidth="1"/>
    <col min="14103" max="14104" width="25.5703125" style="144" customWidth="1"/>
    <col min="14105" max="14336" width="10.28515625" style="144"/>
    <col min="14337" max="14337" width="17.85546875" style="144" customWidth="1"/>
    <col min="14338" max="14338" width="38" style="144" customWidth="1"/>
    <col min="14339" max="14339" width="5.42578125" style="144" customWidth="1"/>
    <col min="14340" max="14340" width="45.5703125" style="144" customWidth="1"/>
    <col min="14341" max="14341" width="13.7109375" style="144" customWidth="1"/>
    <col min="14342" max="14342" width="33.140625" style="144" customWidth="1"/>
    <col min="14343" max="14343" width="28.5703125" style="144" customWidth="1"/>
    <col min="14344" max="14344" width="16.140625" style="144" customWidth="1"/>
    <col min="14345" max="14345" width="10.85546875" style="144" customWidth="1"/>
    <col min="14346" max="14346" width="18.85546875" style="144" customWidth="1"/>
    <col min="14347" max="14350" width="5.85546875" style="144" customWidth="1"/>
    <col min="14351" max="14351" width="7.7109375" style="144" customWidth="1"/>
    <col min="14352" max="14352" width="1.42578125" style="144" customWidth="1"/>
    <col min="14353" max="14353" width="10" style="144" customWidth="1"/>
    <col min="14354" max="14356" width="6.140625" style="144" customWidth="1"/>
    <col min="14357" max="14357" width="7.85546875" style="144" customWidth="1"/>
    <col min="14358" max="14358" width="34.140625" style="144" customWidth="1"/>
    <col min="14359" max="14360" width="25.5703125" style="144" customWidth="1"/>
    <col min="14361" max="14592" width="10.28515625" style="144"/>
    <col min="14593" max="14593" width="17.85546875" style="144" customWidth="1"/>
    <col min="14594" max="14594" width="38" style="144" customWidth="1"/>
    <col min="14595" max="14595" width="5.42578125" style="144" customWidth="1"/>
    <col min="14596" max="14596" width="45.5703125" style="144" customWidth="1"/>
    <col min="14597" max="14597" width="13.7109375" style="144" customWidth="1"/>
    <col min="14598" max="14598" width="33.140625" style="144" customWidth="1"/>
    <col min="14599" max="14599" width="28.5703125" style="144" customWidth="1"/>
    <col min="14600" max="14600" width="16.140625" style="144" customWidth="1"/>
    <col min="14601" max="14601" width="10.85546875" style="144" customWidth="1"/>
    <col min="14602" max="14602" width="18.85546875" style="144" customWidth="1"/>
    <col min="14603" max="14606" width="5.85546875" style="144" customWidth="1"/>
    <col min="14607" max="14607" width="7.7109375" style="144" customWidth="1"/>
    <col min="14608" max="14608" width="1.42578125" style="144" customWidth="1"/>
    <col min="14609" max="14609" width="10" style="144" customWidth="1"/>
    <col min="14610" max="14612" width="6.140625" style="144" customWidth="1"/>
    <col min="14613" max="14613" width="7.85546875" style="144" customWidth="1"/>
    <col min="14614" max="14614" width="34.140625" style="144" customWidth="1"/>
    <col min="14615" max="14616" width="25.5703125" style="144" customWidth="1"/>
    <col min="14617" max="14848" width="10.28515625" style="144"/>
    <col min="14849" max="14849" width="17.85546875" style="144" customWidth="1"/>
    <col min="14850" max="14850" width="38" style="144" customWidth="1"/>
    <col min="14851" max="14851" width="5.42578125" style="144" customWidth="1"/>
    <col min="14852" max="14852" width="45.5703125" style="144" customWidth="1"/>
    <col min="14853" max="14853" width="13.7109375" style="144" customWidth="1"/>
    <col min="14854" max="14854" width="33.140625" style="144" customWidth="1"/>
    <col min="14855" max="14855" width="28.5703125" style="144" customWidth="1"/>
    <col min="14856" max="14856" width="16.140625" style="144" customWidth="1"/>
    <col min="14857" max="14857" width="10.85546875" style="144" customWidth="1"/>
    <col min="14858" max="14858" width="18.85546875" style="144" customWidth="1"/>
    <col min="14859" max="14862" width="5.85546875" style="144" customWidth="1"/>
    <col min="14863" max="14863" width="7.7109375" style="144" customWidth="1"/>
    <col min="14864" max="14864" width="1.42578125" style="144" customWidth="1"/>
    <col min="14865" max="14865" width="10" style="144" customWidth="1"/>
    <col min="14866" max="14868" width="6.140625" style="144" customWidth="1"/>
    <col min="14869" max="14869" width="7.85546875" style="144" customWidth="1"/>
    <col min="14870" max="14870" width="34.140625" style="144" customWidth="1"/>
    <col min="14871" max="14872" width="25.5703125" style="144" customWidth="1"/>
    <col min="14873" max="15104" width="10.28515625" style="144"/>
    <col min="15105" max="15105" width="17.85546875" style="144" customWidth="1"/>
    <col min="15106" max="15106" width="38" style="144" customWidth="1"/>
    <col min="15107" max="15107" width="5.42578125" style="144" customWidth="1"/>
    <col min="15108" max="15108" width="45.5703125" style="144" customWidth="1"/>
    <col min="15109" max="15109" width="13.7109375" style="144" customWidth="1"/>
    <col min="15110" max="15110" width="33.140625" style="144" customWidth="1"/>
    <col min="15111" max="15111" width="28.5703125" style="144" customWidth="1"/>
    <col min="15112" max="15112" width="16.140625" style="144" customWidth="1"/>
    <col min="15113" max="15113" width="10.85546875" style="144" customWidth="1"/>
    <col min="15114" max="15114" width="18.85546875" style="144" customWidth="1"/>
    <col min="15115" max="15118" width="5.85546875" style="144" customWidth="1"/>
    <col min="15119" max="15119" width="7.7109375" style="144" customWidth="1"/>
    <col min="15120" max="15120" width="1.42578125" style="144" customWidth="1"/>
    <col min="15121" max="15121" width="10" style="144" customWidth="1"/>
    <col min="15122" max="15124" width="6.140625" style="144" customWidth="1"/>
    <col min="15125" max="15125" width="7.85546875" style="144" customWidth="1"/>
    <col min="15126" max="15126" width="34.140625" style="144" customWidth="1"/>
    <col min="15127" max="15128" width="25.5703125" style="144" customWidth="1"/>
    <col min="15129" max="15360" width="10.28515625" style="144"/>
    <col min="15361" max="15361" width="17.85546875" style="144" customWidth="1"/>
    <col min="15362" max="15362" width="38" style="144" customWidth="1"/>
    <col min="15363" max="15363" width="5.42578125" style="144" customWidth="1"/>
    <col min="15364" max="15364" width="45.5703125" style="144" customWidth="1"/>
    <col min="15365" max="15365" width="13.7109375" style="144" customWidth="1"/>
    <col min="15366" max="15366" width="33.140625" style="144" customWidth="1"/>
    <col min="15367" max="15367" width="28.5703125" style="144" customWidth="1"/>
    <col min="15368" max="15368" width="16.140625" style="144" customWidth="1"/>
    <col min="15369" max="15369" width="10.85546875" style="144" customWidth="1"/>
    <col min="15370" max="15370" width="18.85546875" style="144" customWidth="1"/>
    <col min="15371" max="15374" width="5.85546875" style="144" customWidth="1"/>
    <col min="15375" max="15375" width="7.7109375" style="144" customWidth="1"/>
    <col min="15376" max="15376" width="1.42578125" style="144" customWidth="1"/>
    <col min="15377" max="15377" width="10" style="144" customWidth="1"/>
    <col min="15378" max="15380" width="6.140625" style="144" customWidth="1"/>
    <col min="15381" max="15381" width="7.85546875" style="144" customWidth="1"/>
    <col min="15382" max="15382" width="34.140625" style="144" customWidth="1"/>
    <col min="15383" max="15384" width="25.5703125" style="144" customWidth="1"/>
    <col min="15385" max="15616" width="10.28515625" style="144"/>
    <col min="15617" max="15617" width="17.85546875" style="144" customWidth="1"/>
    <col min="15618" max="15618" width="38" style="144" customWidth="1"/>
    <col min="15619" max="15619" width="5.42578125" style="144" customWidth="1"/>
    <col min="15620" max="15620" width="45.5703125" style="144" customWidth="1"/>
    <col min="15621" max="15621" width="13.7109375" style="144" customWidth="1"/>
    <col min="15622" max="15622" width="33.140625" style="144" customWidth="1"/>
    <col min="15623" max="15623" width="28.5703125" style="144" customWidth="1"/>
    <col min="15624" max="15624" width="16.140625" style="144" customWidth="1"/>
    <col min="15625" max="15625" width="10.85546875" style="144" customWidth="1"/>
    <col min="15626" max="15626" width="18.85546875" style="144" customWidth="1"/>
    <col min="15627" max="15630" width="5.85546875" style="144" customWidth="1"/>
    <col min="15631" max="15631" width="7.7109375" style="144" customWidth="1"/>
    <col min="15632" max="15632" width="1.42578125" style="144" customWidth="1"/>
    <col min="15633" max="15633" width="10" style="144" customWidth="1"/>
    <col min="15634" max="15636" width="6.140625" style="144" customWidth="1"/>
    <col min="15637" max="15637" width="7.85546875" style="144" customWidth="1"/>
    <col min="15638" max="15638" width="34.140625" style="144" customWidth="1"/>
    <col min="15639" max="15640" width="25.5703125" style="144" customWidth="1"/>
    <col min="15641" max="15872" width="10.28515625" style="144"/>
    <col min="15873" max="15873" width="17.85546875" style="144" customWidth="1"/>
    <col min="15874" max="15874" width="38" style="144" customWidth="1"/>
    <col min="15875" max="15875" width="5.42578125" style="144" customWidth="1"/>
    <col min="15876" max="15876" width="45.5703125" style="144" customWidth="1"/>
    <col min="15877" max="15877" width="13.7109375" style="144" customWidth="1"/>
    <col min="15878" max="15878" width="33.140625" style="144" customWidth="1"/>
    <col min="15879" max="15879" width="28.5703125" style="144" customWidth="1"/>
    <col min="15880" max="15880" width="16.140625" style="144" customWidth="1"/>
    <col min="15881" max="15881" width="10.85546875" style="144" customWidth="1"/>
    <col min="15882" max="15882" width="18.85546875" style="144" customWidth="1"/>
    <col min="15883" max="15886" width="5.85546875" style="144" customWidth="1"/>
    <col min="15887" max="15887" width="7.7109375" style="144" customWidth="1"/>
    <col min="15888" max="15888" width="1.42578125" style="144" customWidth="1"/>
    <col min="15889" max="15889" width="10" style="144" customWidth="1"/>
    <col min="15890" max="15892" width="6.140625" style="144" customWidth="1"/>
    <col min="15893" max="15893" width="7.85546875" style="144" customWidth="1"/>
    <col min="15894" max="15894" width="34.140625" style="144" customWidth="1"/>
    <col min="15895" max="15896" width="25.5703125" style="144" customWidth="1"/>
    <col min="15897" max="16128" width="10.28515625" style="144"/>
    <col min="16129" max="16129" width="17.85546875" style="144" customWidth="1"/>
    <col min="16130" max="16130" width="38" style="144" customWidth="1"/>
    <col min="16131" max="16131" width="5.42578125" style="144" customWidth="1"/>
    <col min="16132" max="16132" width="45.5703125" style="144" customWidth="1"/>
    <col min="16133" max="16133" width="13.7109375" style="144" customWidth="1"/>
    <col min="16134" max="16134" width="33.140625" style="144" customWidth="1"/>
    <col min="16135" max="16135" width="28.5703125" style="144" customWidth="1"/>
    <col min="16136" max="16136" width="16.140625" style="144" customWidth="1"/>
    <col min="16137" max="16137" width="10.85546875" style="144" customWidth="1"/>
    <col min="16138" max="16138" width="18.85546875" style="144" customWidth="1"/>
    <col min="16139" max="16142" width="5.85546875" style="144" customWidth="1"/>
    <col min="16143" max="16143" width="7.7109375" style="144" customWidth="1"/>
    <col min="16144" max="16144" width="1.42578125" style="144" customWidth="1"/>
    <col min="16145" max="16145" width="10" style="144" customWidth="1"/>
    <col min="16146" max="16148" width="6.140625" style="144" customWidth="1"/>
    <col min="16149" max="16149" width="7.85546875" style="144" customWidth="1"/>
    <col min="16150" max="16150" width="34.140625" style="144" customWidth="1"/>
    <col min="16151" max="16152" width="25.5703125" style="144" customWidth="1"/>
    <col min="16153" max="16384" width="10.28515625" style="144"/>
  </cols>
  <sheetData>
    <row r="1" spans="1:26" ht="38.25" customHeight="1" x14ac:dyDescent="0.25">
      <c r="A1" s="423"/>
      <c r="B1" s="423"/>
      <c r="C1" s="423"/>
      <c r="D1" s="423"/>
      <c r="E1" s="423"/>
      <c r="F1" s="423"/>
      <c r="G1" s="423"/>
      <c r="H1" s="423"/>
      <c r="I1" s="423"/>
      <c r="J1" s="423"/>
      <c r="K1" s="423"/>
      <c r="L1" s="423"/>
      <c r="M1" s="423"/>
      <c r="N1" s="423"/>
      <c r="O1" s="423"/>
      <c r="P1" s="423"/>
      <c r="Q1" s="423"/>
      <c r="R1" s="423"/>
      <c r="S1" s="423"/>
      <c r="T1" s="423"/>
      <c r="U1" s="423"/>
      <c r="V1" s="423"/>
    </row>
    <row r="2" spans="1:26" ht="15.75" x14ac:dyDescent="0.25">
      <c r="A2" s="510"/>
      <c r="B2" s="365" t="s">
        <v>0</v>
      </c>
      <c r="C2" s="365"/>
      <c r="D2" s="365"/>
      <c r="E2" s="365"/>
      <c r="F2" s="365"/>
      <c r="G2" s="365"/>
      <c r="H2" s="365"/>
      <c r="I2" s="365"/>
      <c r="J2" s="365"/>
      <c r="K2" s="365"/>
      <c r="L2" s="365"/>
      <c r="M2" s="365"/>
      <c r="N2" s="365"/>
      <c r="O2" s="365"/>
      <c r="P2" s="365"/>
      <c r="Q2" s="365"/>
      <c r="R2" s="365"/>
      <c r="S2" s="365"/>
      <c r="T2" s="365"/>
      <c r="U2" s="365"/>
      <c r="V2" s="365"/>
      <c r="W2" s="365"/>
      <c r="X2" s="511" t="s">
        <v>1</v>
      </c>
    </row>
    <row r="3" spans="1:26" x14ac:dyDescent="0.25">
      <c r="A3" s="510"/>
      <c r="B3" s="268" t="s">
        <v>2</v>
      </c>
      <c r="C3" s="268"/>
      <c r="D3" s="268"/>
      <c r="E3" s="268"/>
      <c r="F3" s="268"/>
      <c r="G3" s="268"/>
      <c r="H3" s="268"/>
      <c r="I3" s="268"/>
      <c r="J3" s="268"/>
      <c r="K3" s="268"/>
      <c r="L3" s="268"/>
      <c r="M3" s="268"/>
      <c r="N3" s="268"/>
      <c r="O3" s="268"/>
      <c r="P3" s="268"/>
      <c r="Q3" s="268"/>
      <c r="R3" s="268"/>
      <c r="S3" s="268"/>
      <c r="T3" s="268"/>
      <c r="U3" s="268"/>
      <c r="V3" s="268"/>
      <c r="W3" s="268"/>
      <c r="X3" s="511" t="s">
        <v>3</v>
      </c>
    </row>
    <row r="4" spans="1:26" x14ac:dyDescent="0.25">
      <c r="A4" s="510"/>
      <c r="B4" s="270" t="s">
        <v>4</v>
      </c>
      <c r="C4" s="270"/>
      <c r="D4" s="270"/>
      <c r="E4" s="270"/>
      <c r="F4" s="270"/>
      <c r="G4" s="270"/>
      <c r="H4" s="270"/>
      <c r="I4" s="270"/>
      <c r="J4" s="270"/>
      <c r="K4" s="270"/>
      <c r="L4" s="270"/>
      <c r="M4" s="270"/>
      <c r="N4" s="270"/>
      <c r="O4" s="270"/>
      <c r="P4" s="270"/>
      <c r="Q4" s="270"/>
      <c r="R4" s="270"/>
      <c r="S4" s="270"/>
      <c r="T4" s="270"/>
      <c r="U4" s="270"/>
      <c r="V4" s="270"/>
      <c r="W4" s="270"/>
      <c r="X4" s="512" t="s">
        <v>5</v>
      </c>
    </row>
    <row r="5" spans="1:26" ht="15.75" customHeight="1" x14ac:dyDescent="0.25">
      <c r="A5" s="510"/>
      <c r="B5" s="270"/>
      <c r="C5" s="270"/>
      <c r="D5" s="270"/>
      <c r="E5" s="270"/>
      <c r="F5" s="270"/>
      <c r="G5" s="270"/>
      <c r="H5" s="270"/>
      <c r="I5" s="270"/>
      <c r="J5" s="270"/>
      <c r="K5" s="270"/>
      <c r="L5" s="270"/>
      <c r="M5" s="270"/>
      <c r="N5" s="270"/>
      <c r="O5" s="270"/>
      <c r="P5" s="270"/>
      <c r="Q5" s="270"/>
      <c r="R5" s="270"/>
      <c r="S5" s="270"/>
      <c r="T5" s="270"/>
      <c r="U5" s="270"/>
      <c r="V5" s="270"/>
      <c r="W5" s="270"/>
      <c r="X5" s="511" t="s">
        <v>6</v>
      </c>
    </row>
    <row r="6" spans="1:26" ht="6.75" customHeight="1" x14ac:dyDescent="0.25">
      <c r="A6" s="513"/>
      <c r="B6" s="513"/>
      <c r="C6" s="513"/>
      <c r="D6" s="513"/>
      <c r="E6" s="513"/>
      <c r="F6" s="513"/>
      <c r="G6" s="513"/>
      <c r="H6" s="513"/>
      <c r="I6" s="513"/>
      <c r="J6" s="513"/>
      <c r="K6" s="513"/>
      <c r="L6" s="513"/>
      <c r="M6" s="513"/>
      <c r="N6" s="513"/>
      <c r="O6" s="513"/>
      <c r="P6" s="513"/>
      <c r="Q6" s="513"/>
      <c r="R6" s="513"/>
      <c r="S6" s="513"/>
      <c r="T6" s="513"/>
      <c r="U6" s="513"/>
      <c r="V6" s="513"/>
      <c r="W6" s="513"/>
      <c r="X6" s="513"/>
    </row>
    <row r="7" spans="1:26" ht="15.95" customHeight="1" x14ac:dyDescent="0.25">
      <c r="A7" s="151" t="s">
        <v>7</v>
      </c>
      <c r="B7" s="553" t="s">
        <v>253</v>
      </c>
      <c r="C7" s="553"/>
      <c r="D7" s="553"/>
      <c r="E7" s="553"/>
      <c r="F7" s="553"/>
      <c r="G7" s="553"/>
      <c r="H7" s="553"/>
      <c r="I7" s="553"/>
      <c r="J7" s="553"/>
      <c r="K7" s="553"/>
      <c r="L7" s="553"/>
      <c r="M7" s="553"/>
      <c r="N7" s="553"/>
      <c r="O7" s="553"/>
      <c r="P7" s="553"/>
      <c r="Q7" s="553"/>
      <c r="R7" s="553"/>
      <c r="S7" s="553"/>
      <c r="T7" s="553"/>
      <c r="U7" s="553"/>
      <c r="V7" s="553"/>
      <c r="W7" s="553"/>
      <c r="X7" s="553"/>
    </row>
    <row r="8" spans="1:26" s="558" customFormat="1" x14ac:dyDescent="0.25">
      <c r="A8" s="555"/>
      <c r="B8" s="555"/>
      <c r="C8" s="555"/>
      <c r="D8" s="556"/>
      <c r="E8" s="555"/>
      <c r="F8" s="555"/>
      <c r="G8" s="555"/>
      <c r="H8" s="555"/>
      <c r="I8" s="555"/>
      <c r="J8" s="555"/>
      <c r="K8" s="555"/>
      <c r="L8" s="555"/>
      <c r="M8" s="555"/>
      <c r="N8" s="555"/>
      <c r="O8" s="555"/>
      <c r="P8" s="555"/>
      <c r="Q8" s="555"/>
      <c r="R8" s="555"/>
      <c r="S8" s="555"/>
      <c r="T8" s="555"/>
      <c r="U8" s="555"/>
      <c r="V8" s="555"/>
      <c r="W8" s="557"/>
      <c r="X8" s="557"/>
    </row>
    <row r="9" spans="1:26" ht="30.75" customHeight="1" x14ac:dyDescent="0.25">
      <c r="A9" s="514" t="s">
        <v>8</v>
      </c>
      <c r="B9" s="514" t="s">
        <v>9</v>
      </c>
      <c r="C9" s="514" t="s">
        <v>10</v>
      </c>
      <c r="D9" s="515" t="s">
        <v>11</v>
      </c>
      <c r="E9" s="514" t="s">
        <v>12</v>
      </c>
      <c r="F9" s="514" t="s">
        <v>13</v>
      </c>
      <c r="G9" s="514" t="s">
        <v>14</v>
      </c>
      <c r="H9" s="514" t="s">
        <v>15</v>
      </c>
      <c r="I9" s="514" t="s">
        <v>16</v>
      </c>
      <c r="J9" s="514" t="s">
        <v>17</v>
      </c>
      <c r="K9" s="554" t="s">
        <v>18</v>
      </c>
      <c r="L9" s="554"/>
      <c r="M9" s="554"/>
      <c r="N9" s="554"/>
      <c r="O9" s="554"/>
      <c r="P9" s="514"/>
      <c r="Q9" s="530" t="s">
        <v>19</v>
      </c>
      <c r="R9" s="530"/>
      <c r="S9" s="530"/>
      <c r="T9" s="530"/>
      <c r="U9" s="530"/>
      <c r="V9" s="514" t="s">
        <v>20</v>
      </c>
      <c r="W9" s="514" t="s">
        <v>21</v>
      </c>
      <c r="X9" s="514" t="s">
        <v>22</v>
      </c>
    </row>
    <row r="10" spans="1:26" ht="37.5" customHeight="1" x14ac:dyDescent="0.25">
      <c r="A10" s="514"/>
      <c r="B10" s="514"/>
      <c r="C10" s="514"/>
      <c r="D10" s="515"/>
      <c r="E10" s="514"/>
      <c r="F10" s="514"/>
      <c r="G10" s="514"/>
      <c r="H10" s="514"/>
      <c r="I10" s="514"/>
      <c r="J10" s="514"/>
      <c r="K10" s="517" t="s">
        <v>23</v>
      </c>
      <c r="L10" s="517" t="s">
        <v>24</v>
      </c>
      <c r="M10" s="517" t="s">
        <v>25</v>
      </c>
      <c r="N10" s="517" t="s">
        <v>26</v>
      </c>
      <c r="O10" s="517" t="s">
        <v>27</v>
      </c>
      <c r="P10" s="514"/>
      <c r="Q10" s="517" t="s">
        <v>28</v>
      </c>
      <c r="R10" s="517" t="s">
        <v>24</v>
      </c>
      <c r="S10" s="517" t="s">
        <v>25</v>
      </c>
      <c r="T10" s="517" t="s">
        <v>26</v>
      </c>
      <c r="U10" s="517" t="s">
        <v>27</v>
      </c>
      <c r="V10" s="514"/>
      <c r="W10" s="514"/>
      <c r="X10" s="514"/>
    </row>
    <row r="11" spans="1:26" ht="144" x14ac:dyDescent="0.25">
      <c r="A11" s="518" t="s">
        <v>254</v>
      </c>
      <c r="B11" s="519" t="s">
        <v>255</v>
      </c>
      <c r="C11" s="133">
        <v>1</v>
      </c>
      <c r="D11" s="520" t="s">
        <v>1083</v>
      </c>
      <c r="E11" s="521" t="s">
        <v>256</v>
      </c>
      <c r="F11" s="133" t="s">
        <v>257</v>
      </c>
      <c r="G11" s="224" t="s">
        <v>258</v>
      </c>
      <c r="H11" s="224" t="s">
        <v>259</v>
      </c>
      <c r="I11" s="133" t="s">
        <v>260</v>
      </c>
      <c r="J11" s="133" t="s">
        <v>261</v>
      </c>
      <c r="K11" s="522">
        <v>7560</v>
      </c>
      <c r="L11" s="522">
        <v>7875</v>
      </c>
      <c r="M11" s="522">
        <v>7875</v>
      </c>
      <c r="N11" s="522">
        <v>8190</v>
      </c>
      <c r="O11" s="522">
        <f t="shared" ref="O11:O16" si="0">SUM(K11:N11)</f>
        <v>31500</v>
      </c>
      <c r="P11" s="514"/>
      <c r="Q11" s="523">
        <v>4230</v>
      </c>
      <c r="R11" s="523"/>
      <c r="S11" s="523"/>
      <c r="T11" s="523"/>
      <c r="U11" s="523">
        <f>SUM(Q11:T11)</f>
        <v>4230</v>
      </c>
      <c r="V11" s="131" t="s">
        <v>822</v>
      </c>
      <c r="W11" s="559" t="s">
        <v>823</v>
      </c>
      <c r="X11" s="559" t="s">
        <v>824</v>
      </c>
      <c r="Z11" s="524">
        <f>4230/K11</f>
        <v>0.55952380952380953</v>
      </c>
    </row>
    <row r="12" spans="1:26" ht="60" x14ac:dyDescent="0.25">
      <c r="A12" s="518"/>
      <c r="B12" s="519"/>
      <c r="C12" s="133">
        <v>2</v>
      </c>
      <c r="D12" s="520" t="s">
        <v>262</v>
      </c>
      <c r="E12" s="521"/>
      <c r="F12" s="133" t="s">
        <v>263</v>
      </c>
      <c r="G12" s="224" t="s">
        <v>264</v>
      </c>
      <c r="H12" s="224" t="s">
        <v>265</v>
      </c>
      <c r="I12" s="133" t="s">
        <v>260</v>
      </c>
      <c r="J12" s="133" t="s">
        <v>266</v>
      </c>
      <c r="K12" s="224">
        <v>0.1</v>
      </c>
      <c r="L12" s="224">
        <v>0.2</v>
      </c>
      <c r="M12" s="224">
        <v>0.3</v>
      </c>
      <c r="N12" s="224">
        <v>0.4</v>
      </c>
      <c r="O12" s="224">
        <f t="shared" si="0"/>
        <v>1</v>
      </c>
      <c r="P12" s="514"/>
      <c r="Q12" s="525">
        <v>0</v>
      </c>
      <c r="R12" s="525"/>
      <c r="S12" s="525"/>
      <c r="T12" s="525"/>
      <c r="U12" s="525">
        <v>0</v>
      </c>
      <c r="V12" s="132"/>
      <c r="W12" s="559" t="s">
        <v>825</v>
      </c>
      <c r="X12" s="559" t="s">
        <v>826</v>
      </c>
    </row>
    <row r="13" spans="1:26" ht="63.75" x14ac:dyDescent="0.25">
      <c r="A13" s="518"/>
      <c r="B13" s="520" t="s">
        <v>267</v>
      </c>
      <c r="C13" s="133">
        <v>1</v>
      </c>
      <c r="D13" s="526" t="s">
        <v>268</v>
      </c>
      <c r="E13" s="521"/>
      <c r="F13" s="133" t="s">
        <v>269</v>
      </c>
      <c r="G13" s="133" t="s">
        <v>270</v>
      </c>
      <c r="H13" s="224" t="s">
        <v>265</v>
      </c>
      <c r="I13" s="133" t="s">
        <v>260</v>
      </c>
      <c r="J13" s="133" t="s">
        <v>271</v>
      </c>
      <c r="K13" s="224">
        <v>0</v>
      </c>
      <c r="L13" s="224">
        <v>0.2</v>
      </c>
      <c r="M13" s="224">
        <v>0.4</v>
      </c>
      <c r="N13" s="224">
        <v>0.4</v>
      </c>
      <c r="O13" s="224">
        <f t="shared" si="0"/>
        <v>1</v>
      </c>
      <c r="P13" s="514"/>
      <c r="Q13" s="525">
        <v>0</v>
      </c>
      <c r="R13" s="525"/>
      <c r="S13" s="525"/>
      <c r="T13" s="525"/>
      <c r="U13" s="525">
        <v>0</v>
      </c>
      <c r="V13" s="132"/>
      <c r="W13" s="132"/>
      <c r="X13" s="132"/>
    </row>
    <row r="14" spans="1:26" ht="192" x14ac:dyDescent="0.25">
      <c r="A14" s="518"/>
      <c r="B14" s="520" t="s">
        <v>272</v>
      </c>
      <c r="C14" s="133">
        <v>1</v>
      </c>
      <c r="D14" s="526" t="s">
        <v>273</v>
      </c>
      <c r="E14" s="521"/>
      <c r="F14" s="527" t="s">
        <v>274</v>
      </c>
      <c r="G14" s="133" t="s">
        <v>275</v>
      </c>
      <c r="H14" s="224" t="s">
        <v>259</v>
      </c>
      <c r="I14" s="133" t="s">
        <v>260</v>
      </c>
      <c r="J14" s="133" t="s">
        <v>276</v>
      </c>
      <c r="K14" s="522">
        <v>1875</v>
      </c>
      <c r="L14" s="522">
        <v>1875</v>
      </c>
      <c r="M14" s="522">
        <v>1875</v>
      </c>
      <c r="N14" s="522">
        <v>1875</v>
      </c>
      <c r="O14" s="522">
        <f t="shared" si="0"/>
        <v>7500</v>
      </c>
      <c r="P14" s="514"/>
      <c r="Q14" s="133">
        <v>2806</v>
      </c>
      <c r="R14" s="133"/>
      <c r="S14" s="133"/>
      <c r="T14" s="133"/>
      <c r="U14" s="133">
        <v>2806</v>
      </c>
      <c r="V14" s="131" t="s">
        <v>827</v>
      </c>
      <c r="W14" s="134"/>
      <c r="X14" s="134"/>
    </row>
    <row r="15" spans="1:26" ht="216" x14ac:dyDescent="0.25">
      <c r="A15" s="518"/>
      <c r="B15" s="520" t="s">
        <v>277</v>
      </c>
      <c r="C15" s="133">
        <v>1</v>
      </c>
      <c r="D15" s="526" t="s">
        <v>1084</v>
      </c>
      <c r="E15" s="521"/>
      <c r="F15" s="527" t="s">
        <v>278</v>
      </c>
      <c r="G15" s="133" t="s">
        <v>279</v>
      </c>
      <c r="H15" s="224" t="s">
        <v>259</v>
      </c>
      <c r="I15" s="133" t="s">
        <v>260</v>
      </c>
      <c r="J15" s="133" t="s">
        <v>276</v>
      </c>
      <c r="K15" s="522">
        <v>1870</v>
      </c>
      <c r="L15" s="522">
        <v>1830</v>
      </c>
      <c r="M15" s="522">
        <v>2109</v>
      </c>
      <c r="N15" s="522">
        <v>1700</v>
      </c>
      <c r="O15" s="522">
        <f t="shared" si="0"/>
        <v>7509</v>
      </c>
      <c r="P15" s="514"/>
      <c r="Q15" s="528">
        <v>2598</v>
      </c>
      <c r="R15" s="523"/>
      <c r="S15" s="523"/>
      <c r="T15" s="523"/>
      <c r="U15" s="133">
        <v>2598</v>
      </c>
      <c r="V15" s="131" t="s">
        <v>828</v>
      </c>
      <c r="W15" s="135"/>
      <c r="X15" s="132"/>
    </row>
    <row r="16" spans="1:26" ht="120" x14ac:dyDescent="0.25">
      <c r="A16" s="518"/>
      <c r="B16" s="519" t="s">
        <v>280</v>
      </c>
      <c r="C16" s="133">
        <v>1</v>
      </c>
      <c r="D16" s="520" t="s">
        <v>281</v>
      </c>
      <c r="E16" s="521"/>
      <c r="F16" s="133" t="s">
        <v>282</v>
      </c>
      <c r="G16" s="224" t="s">
        <v>283</v>
      </c>
      <c r="H16" s="224" t="s">
        <v>259</v>
      </c>
      <c r="I16" s="133" t="s">
        <v>260</v>
      </c>
      <c r="J16" s="133" t="s">
        <v>284</v>
      </c>
      <c r="K16" s="522">
        <v>100</v>
      </c>
      <c r="L16" s="522">
        <v>300</v>
      </c>
      <c r="M16" s="522">
        <v>300</v>
      </c>
      <c r="N16" s="522">
        <v>500</v>
      </c>
      <c r="O16" s="522">
        <f t="shared" si="0"/>
        <v>1200</v>
      </c>
      <c r="P16" s="514"/>
      <c r="Q16" s="523">
        <v>0</v>
      </c>
      <c r="R16" s="523"/>
      <c r="S16" s="523"/>
      <c r="T16" s="523"/>
      <c r="U16" s="523">
        <v>0</v>
      </c>
      <c r="V16" s="131" t="s">
        <v>829</v>
      </c>
      <c r="W16" s="131" t="s">
        <v>830</v>
      </c>
      <c r="X16" s="131" t="s">
        <v>831</v>
      </c>
    </row>
    <row r="17" spans="1:25" ht="144" x14ac:dyDescent="0.25">
      <c r="A17" s="518"/>
      <c r="B17" s="519"/>
      <c r="C17" s="133">
        <v>2</v>
      </c>
      <c r="D17" s="520" t="s">
        <v>285</v>
      </c>
      <c r="E17" s="521"/>
      <c r="F17" s="133" t="s">
        <v>286</v>
      </c>
      <c r="G17" s="133" t="s">
        <v>287</v>
      </c>
      <c r="H17" s="224" t="s">
        <v>259</v>
      </c>
      <c r="I17" s="133" t="s">
        <v>260</v>
      </c>
      <c r="J17" s="133" t="s">
        <v>288</v>
      </c>
      <c r="K17" s="522">
        <v>20</v>
      </c>
      <c r="L17" s="522">
        <v>20</v>
      </c>
      <c r="M17" s="522">
        <v>20</v>
      </c>
      <c r="N17" s="522">
        <v>20</v>
      </c>
      <c r="O17" s="522">
        <v>20</v>
      </c>
      <c r="P17" s="514"/>
      <c r="Q17" s="523">
        <v>10</v>
      </c>
      <c r="R17" s="523"/>
      <c r="S17" s="523"/>
      <c r="T17" s="523"/>
      <c r="U17" s="523">
        <v>10</v>
      </c>
      <c r="V17" s="136" t="s">
        <v>832</v>
      </c>
      <c r="W17" s="131" t="s">
        <v>833</v>
      </c>
      <c r="X17" s="132"/>
    </row>
    <row r="18" spans="1:25" ht="252" x14ac:dyDescent="0.25">
      <c r="A18" s="518"/>
      <c r="B18" s="519"/>
      <c r="C18" s="133">
        <v>3</v>
      </c>
      <c r="D18" s="520" t="s">
        <v>289</v>
      </c>
      <c r="E18" s="521"/>
      <c r="F18" s="133" t="s">
        <v>290</v>
      </c>
      <c r="G18" s="133" t="s">
        <v>291</v>
      </c>
      <c r="H18" s="224" t="s">
        <v>259</v>
      </c>
      <c r="I18" s="133" t="s">
        <v>292</v>
      </c>
      <c r="J18" s="133" t="s">
        <v>293</v>
      </c>
      <c r="K18" s="522">
        <v>5</v>
      </c>
      <c r="L18" s="522">
        <v>10</v>
      </c>
      <c r="M18" s="522">
        <v>15</v>
      </c>
      <c r="N18" s="522">
        <v>15</v>
      </c>
      <c r="O18" s="522">
        <v>15</v>
      </c>
      <c r="P18" s="514"/>
      <c r="Q18" s="523">
        <v>13</v>
      </c>
      <c r="R18" s="523"/>
      <c r="S18" s="523"/>
      <c r="T18" s="523"/>
      <c r="U18" s="523">
        <v>13</v>
      </c>
      <c r="V18" s="136" t="s">
        <v>834</v>
      </c>
      <c r="W18" s="132"/>
      <c r="X18" s="132"/>
    </row>
    <row r="19" spans="1:25" ht="48" x14ac:dyDescent="0.25">
      <c r="A19" s="518"/>
      <c r="B19" s="519" t="s">
        <v>294</v>
      </c>
      <c r="C19" s="133">
        <v>1</v>
      </c>
      <c r="D19" s="520" t="s">
        <v>1085</v>
      </c>
      <c r="E19" s="521"/>
      <c r="F19" s="133" t="s">
        <v>295</v>
      </c>
      <c r="G19" s="224" t="s">
        <v>296</v>
      </c>
      <c r="H19" s="133" t="s">
        <v>259</v>
      </c>
      <c r="I19" s="133" t="s">
        <v>260</v>
      </c>
      <c r="J19" s="133" t="s">
        <v>297</v>
      </c>
      <c r="K19" s="522">
        <v>0</v>
      </c>
      <c r="L19" s="522">
        <v>1</v>
      </c>
      <c r="M19" s="522">
        <v>1</v>
      </c>
      <c r="N19" s="522">
        <v>1</v>
      </c>
      <c r="O19" s="522">
        <v>1</v>
      </c>
      <c r="P19" s="514"/>
      <c r="Q19" s="133">
        <v>1</v>
      </c>
      <c r="R19" s="133"/>
      <c r="S19" s="133"/>
      <c r="T19" s="133"/>
      <c r="U19" s="133">
        <v>1</v>
      </c>
      <c r="V19" s="131" t="s">
        <v>835</v>
      </c>
      <c r="W19" s="134"/>
      <c r="X19" s="134"/>
    </row>
    <row r="20" spans="1:25" ht="144" x14ac:dyDescent="0.25">
      <c r="A20" s="518"/>
      <c r="B20" s="519"/>
      <c r="C20" s="133">
        <v>2</v>
      </c>
      <c r="D20" s="520" t="s">
        <v>298</v>
      </c>
      <c r="E20" s="521"/>
      <c r="F20" s="133" t="s">
        <v>299</v>
      </c>
      <c r="G20" s="224" t="s">
        <v>300</v>
      </c>
      <c r="H20" s="133" t="s">
        <v>265</v>
      </c>
      <c r="I20" s="133" t="s">
        <v>260</v>
      </c>
      <c r="J20" s="133" t="s">
        <v>301</v>
      </c>
      <c r="K20" s="522">
        <v>5</v>
      </c>
      <c r="L20" s="522">
        <v>5</v>
      </c>
      <c r="M20" s="522">
        <v>5</v>
      </c>
      <c r="N20" s="522">
        <v>5</v>
      </c>
      <c r="O20" s="522">
        <v>5</v>
      </c>
      <c r="P20" s="514"/>
      <c r="Q20" s="529">
        <v>0</v>
      </c>
      <c r="R20" s="133"/>
      <c r="S20" s="133"/>
      <c r="T20" s="133"/>
      <c r="U20" s="529">
        <v>0</v>
      </c>
      <c r="V20" s="131" t="s">
        <v>836</v>
      </c>
      <c r="W20" s="131" t="s">
        <v>837</v>
      </c>
      <c r="X20" s="131" t="s">
        <v>838</v>
      </c>
    </row>
    <row r="21" spans="1:25" customFormat="1" x14ac:dyDescent="0.25">
      <c r="A21" s="530" t="s">
        <v>54</v>
      </c>
      <c r="B21" s="531" t="s">
        <v>975</v>
      </c>
      <c r="C21" s="532" t="s">
        <v>55</v>
      </c>
      <c r="D21" s="533"/>
      <c r="E21" s="534" t="s">
        <v>56</v>
      </c>
      <c r="F21" s="535"/>
      <c r="G21" s="535"/>
      <c r="H21" s="535"/>
      <c r="I21" s="536" t="s">
        <v>57</v>
      </c>
      <c r="J21" s="537" t="s">
        <v>56</v>
      </c>
      <c r="K21" s="538"/>
      <c r="L21" s="538"/>
      <c r="M21" s="538"/>
      <c r="N21" s="538"/>
      <c r="O21" s="538"/>
      <c r="P21" s="538"/>
      <c r="Q21" s="538"/>
      <c r="R21" s="539"/>
      <c r="S21" s="540" t="s">
        <v>58</v>
      </c>
      <c r="T21" s="540"/>
      <c r="U21" s="540"/>
      <c r="V21" s="541" t="s">
        <v>59</v>
      </c>
      <c r="W21" s="541"/>
      <c r="X21" s="541"/>
      <c r="Y21" s="144"/>
    </row>
    <row r="22" spans="1:25" customFormat="1" x14ac:dyDescent="0.25">
      <c r="A22" s="514"/>
      <c r="B22" s="542" t="s">
        <v>60</v>
      </c>
      <c r="C22" s="532"/>
      <c r="D22" s="533"/>
      <c r="E22" s="543" t="s">
        <v>61</v>
      </c>
      <c r="F22" s="544" t="s">
        <v>1086</v>
      </c>
      <c r="G22" s="544"/>
      <c r="H22" s="545"/>
      <c r="I22" s="546"/>
      <c r="J22" s="547" t="s">
        <v>155</v>
      </c>
      <c r="K22" s="544" t="s">
        <v>303</v>
      </c>
      <c r="L22" s="544"/>
      <c r="M22" s="544"/>
      <c r="N22" s="544"/>
      <c r="O22" s="544"/>
      <c r="P22" s="544"/>
      <c r="Q22" s="544"/>
      <c r="R22" s="545"/>
      <c r="S22" s="548"/>
      <c r="T22" s="548"/>
      <c r="U22" s="548"/>
      <c r="V22" s="549" t="s">
        <v>61</v>
      </c>
      <c r="W22" s="549"/>
      <c r="X22" s="549"/>
      <c r="Y22" s="144"/>
    </row>
    <row r="23" spans="1:25" customFormat="1" x14ac:dyDescent="0.25">
      <c r="A23" s="514"/>
      <c r="B23" s="542" t="s">
        <v>1087</v>
      </c>
      <c r="C23" s="550"/>
      <c r="D23" s="551"/>
      <c r="E23" s="543" t="s">
        <v>63</v>
      </c>
      <c r="F23" s="544" t="s">
        <v>1088</v>
      </c>
      <c r="G23" s="544"/>
      <c r="H23" s="545"/>
      <c r="I23" s="546"/>
      <c r="J23" s="543" t="s">
        <v>252</v>
      </c>
      <c r="K23" s="544" t="s">
        <v>305</v>
      </c>
      <c r="L23" s="544"/>
      <c r="M23" s="544"/>
      <c r="N23" s="544"/>
      <c r="O23" s="544"/>
      <c r="P23" s="544"/>
      <c r="Q23" s="544"/>
      <c r="R23" s="545"/>
      <c r="S23" s="548"/>
      <c r="T23" s="548"/>
      <c r="U23" s="548"/>
      <c r="V23" s="549" t="s">
        <v>64</v>
      </c>
      <c r="W23" s="549"/>
      <c r="X23" s="549"/>
      <c r="Y23" s="144"/>
    </row>
  </sheetData>
  <mergeCells count="40">
    <mergeCell ref="A11:A20"/>
    <mergeCell ref="B11:B12"/>
    <mergeCell ref="E11:E20"/>
    <mergeCell ref="K23:R23"/>
    <mergeCell ref="V23:X23"/>
    <mergeCell ref="A21:A23"/>
    <mergeCell ref="C21:D23"/>
    <mergeCell ref="I21:I23"/>
    <mergeCell ref="J21:R21"/>
    <mergeCell ref="S21:U23"/>
    <mergeCell ref="V21:X21"/>
    <mergeCell ref="F22:H22"/>
    <mergeCell ref="K22:R22"/>
    <mergeCell ref="V22:X22"/>
    <mergeCell ref="F23:H23"/>
    <mergeCell ref="B16:B18"/>
    <mergeCell ref="B19:B20"/>
    <mergeCell ref="B7:X7"/>
    <mergeCell ref="A9:A10"/>
    <mergeCell ref="B9:B10"/>
    <mergeCell ref="C9:C10"/>
    <mergeCell ref="D9:D10"/>
    <mergeCell ref="E9:E10"/>
    <mergeCell ref="F9:F10"/>
    <mergeCell ref="G9:G10"/>
    <mergeCell ref="H9:H10"/>
    <mergeCell ref="I9:I10"/>
    <mergeCell ref="X9:X10"/>
    <mergeCell ref="J9:J10"/>
    <mergeCell ref="K9:O9"/>
    <mergeCell ref="P9:P20"/>
    <mergeCell ref="Q9:U9"/>
    <mergeCell ref="V9:V10"/>
    <mergeCell ref="A6:X6"/>
    <mergeCell ref="A1:V1"/>
    <mergeCell ref="A2:A5"/>
    <mergeCell ref="B2:W2"/>
    <mergeCell ref="B3:W3"/>
    <mergeCell ref="B4:W5"/>
    <mergeCell ref="W9:W1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7724-89B7-4455-9419-38380D854199}">
  <dimension ref="A1:Y22"/>
  <sheetViews>
    <sheetView showGridLines="0" topLeftCell="F4" zoomScale="70" zoomScaleNormal="70" workbookViewId="0">
      <selection activeCell="B20" sqref="A20:XFD20"/>
    </sheetView>
  </sheetViews>
  <sheetFormatPr baseColWidth="10" defaultRowHeight="15" x14ac:dyDescent="0.25"/>
  <cols>
    <col min="1" max="1" width="17.85546875" style="144" customWidth="1"/>
    <col min="2" max="2" width="18.85546875" style="144" customWidth="1"/>
    <col min="3" max="3" width="5.42578125" style="144" customWidth="1"/>
    <col min="4" max="4" width="25.85546875" style="144" customWidth="1"/>
    <col min="5" max="5" width="15.5703125" style="144" customWidth="1"/>
    <col min="6" max="6" width="17.28515625" style="144" customWidth="1"/>
    <col min="7" max="7" width="28.5703125" style="144" customWidth="1"/>
    <col min="8" max="8" width="16.140625" style="144" customWidth="1"/>
    <col min="9" max="9" width="10.85546875" style="144" customWidth="1"/>
    <col min="10" max="10" width="18.85546875" style="144" customWidth="1"/>
    <col min="11" max="14" width="5.85546875" style="144" customWidth="1"/>
    <col min="15" max="15" width="7.7109375" style="144" customWidth="1"/>
    <col min="16" max="16" width="1.42578125" style="552" customWidth="1"/>
    <col min="17" max="20" width="6.140625" style="144" customWidth="1"/>
    <col min="21" max="21" width="7.85546875" style="144" customWidth="1"/>
    <col min="22" max="22" width="56.5703125" style="144" customWidth="1"/>
    <col min="23" max="24" width="25.5703125" style="144" customWidth="1"/>
    <col min="25" max="256" width="11.42578125" style="144"/>
    <col min="257" max="257" width="17.85546875" style="144" customWidth="1"/>
    <col min="258" max="258" width="18.85546875" style="144" customWidth="1"/>
    <col min="259" max="259" width="5.42578125" style="144" customWidth="1"/>
    <col min="260" max="260" width="25.85546875" style="144" customWidth="1"/>
    <col min="261" max="261" width="15.5703125" style="144" customWidth="1"/>
    <col min="262" max="262" width="17.28515625" style="144" customWidth="1"/>
    <col min="263" max="263" width="28.5703125" style="144" customWidth="1"/>
    <col min="264" max="264" width="16.140625" style="144" customWidth="1"/>
    <col min="265" max="265" width="10.85546875" style="144" customWidth="1"/>
    <col min="266" max="266" width="18.85546875" style="144" customWidth="1"/>
    <col min="267" max="270" width="5.85546875" style="144" customWidth="1"/>
    <col min="271" max="271" width="7.7109375" style="144" customWidth="1"/>
    <col min="272" max="272" width="1.42578125" style="144" customWidth="1"/>
    <col min="273" max="276" width="6.140625" style="144" customWidth="1"/>
    <col min="277" max="277" width="7.85546875" style="144" customWidth="1"/>
    <col min="278" max="278" width="56.5703125" style="144" customWidth="1"/>
    <col min="279" max="280" width="25.5703125" style="144" customWidth="1"/>
    <col min="281" max="512" width="11.42578125" style="144"/>
    <col min="513" max="513" width="17.85546875" style="144" customWidth="1"/>
    <col min="514" max="514" width="18.85546875" style="144" customWidth="1"/>
    <col min="515" max="515" width="5.42578125" style="144" customWidth="1"/>
    <col min="516" max="516" width="25.85546875" style="144" customWidth="1"/>
    <col min="517" max="517" width="15.5703125" style="144" customWidth="1"/>
    <col min="518" max="518" width="17.28515625" style="144" customWidth="1"/>
    <col min="519" max="519" width="28.5703125" style="144" customWidth="1"/>
    <col min="520" max="520" width="16.140625" style="144" customWidth="1"/>
    <col min="521" max="521" width="10.85546875" style="144" customWidth="1"/>
    <col min="522" max="522" width="18.85546875" style="144" customWidth="1"/>
    <col min="523" max="526" width="5.85546875" style="144" customWidth="1"/>
    <col min="527" max="527" width="7.7109375" style="144" customWidth="1"/>
    <col min="528" max="528" width="1.42578125" style="144" customWidth="1"/>
    <col min="529" max="532" width="6.140625" style="144" customWidth="1"/>
    <col min="533" max="533" width="7.85546875" style="144" customWidth="1"/>
    <col min="534" max="534" width="56.5703125" style="144" customWidth="1"/>
    <col min="535" max="536" width="25.5703125" style="144" customWidth="1"/>
    <col min="537" max="768" width="11.42578125" style="144"/>
    <col min="769" max="769" width="17.85546875" style="144" customWidth="1"/>
    <col min="770" max="770" width="18.85546875" style="144" customWidth="1"/>
    <col min="771" max="771" width="5.42578125" style="144" customWidth="1"/>
    <col min="772" max="772" width="25.85546875" style="144" customWidth="1"/>
    <col min="773" max="773" width="15.5703125" style="144" customWidth="1"/>
    <col min="774" max="774" width="17.28515625" style="144" customWidth="1"/>
    <col min="775" max="775" width="28.5703125" style="144" customWidth="1"/>
    <col min="776" max="776" width="16.140625" style="144" customWidth="1"/>
    <col min="777" max="777" width="10.85546875" style="144" customWidth="1"/>
    <col min="778" max="778" width="18.85546875" style="144" customWidth="1"/>
    <col min="779" max="782" width="5.85546875" style="144" customWidth="1"/>
    <col min="783" max="783" width="7.7109375" style="144" customWidth="1"/>
    <col min="784" max="784" width="1.42578125" style="144" customWidth="1"/>
    <col min="785" max="788" width="6.140625" style="144" customWidth="1"/>
    <col min="789" max="789" width="7.85546875" style="144" customWidth="1"/>
    <col min="790" max="790" width="56.5703125" style="144" customWidth="1"/>
    <col min="791" max="792" width="25.5703125" style="144" customWidth="1"/>
    <col min="793" max="1024" width="11.42578125" style="144"/>
    <col min="1025" max="1025" width="17.85546875" style="144" customWidth="1"/>
    <col min="1026" max="1026" width="18.85546875" style="144" customWidth="1"/>
    <col min="1027" max="1027" width="5.42578125" style="144" customWidth="1"/>
    <col min="1028" max="1028" width="25.85546875" style="144" customWidth="1"/>
    <col min="1029" max="1029" width="15.5703125" style="144" customWidth="1"/>
    <col min="1030" max="1030" width="17.28515625" style="144" customWidth="1"/>
    <col min="1031" max="1031" width="28.5703125" style="144" customWidth="1"/>
    <col min="1032" max="1032" width="16.140625" style="144" customWidth="1"/>
    <col min="1033" max="1033" width="10.85546875" style="144" customWidth="1"/>
    <col min="1034" max="1034" width="18.85546875" style="144" customWidth="1"/>
    <col min="1035" max="1038" width="5.85546875" style="144" customWidth="1"/>
    <col min="1039" max="1039" width="7.7109375" style="144" customWidth="1"/>
    <col min="1040" max="1040" width="1.42578125" style="144" customWidth="1"/>
    <col min="1041" max="1044" width="6.140625" style="144" customWidth="1"/>
    <col min="1045" max="1045" width="7.85546875" style="144" customWidth="1"/>
    <col min="1046" max="1046" width="56.5703125" style="144" customWidth="1"/>
    <col min="1047" max="1048" width="25.5703125" style="144" customWidth="1"/>
    <col min="1049" max="1280" width="11.42578125" style="144"/>
    <col min="1281" max="1281" width="17.85546875" style="144" customWidth="1"/>
    <col min="1282" max="1282" width="18.85546875" style="144" customWidth="1"/>
    <col min="1283" max="1283" width="5.42578125" style="144" customWidth="1"/>
    <col min="1284" max="1284" width="25.85546875" style="144" customWidth="1"/>
    <col min="1285" max="1285" width="15.5703125" style="144" customWidth="1"/>
    <col min="1286" max="1286" width="17.28515625" style="144" customWidth="1"/>
    <col min="1287" max="1287" width="28.5703125" style="144" customWidth="1"/>
    <col min="1288" max="1288" width="16.140625" style="144" customWidth="1"/>
    <col min="1289" max="1289" width="10.85546875" style="144" customWidth="1"/>
    <col min="1290" max="1290" width="18.85546875" style="144" customWidth="1"/>
    <col min="1291" max="1294" width="5.85546875" style="144" customWidth="1"/>
    <col min="1295" max="1295" width="7.7109375" style="144" customWidth="1"/>
    <col min="1296" max="1296" width="1.42578125" style="144" customWidth="1"/>
    <col min="1297" max="1300" width="6.140625" style="144" customWidth="1"/>
    <col min="1301" max="1301" width="7.85546875" style="144" customWidth="1"/>
    <col min="1302" max="1302" width="56.5703125" style="144" customWidth="1"/>
    <col min="1303" max="1304" width="25.5703125" style="144" customWidth="1"/>
    <col min="1305" max="1536" width="11.42578125" style="144"/>
    <col min="1537" max="1537" width="17.85546875" style="144" customWidth="1"/>
    <col min="1538" max="1538" width="18.85546875" style="144" customWidth="1"/>
    <col min="1539" max="1539" width="5.42578125" style="144" customWidth="1"/>
    <col min="1540" max="1540" width="25.85546875" style="144" customWidth="1"/>
    <col min="1541" max="1541" width="15.5703125" style="144" customWidth="1"/>
    <col min="1542" max="1542" width="17.28515625" style="144" customWidth="1"/>
    <col min="1543" max="1543" width="28.5703125" style="144" customWidth="1"/>
    <col min="1544" max="1544" width="16.140625" style="144" customWidth="1"/>
    <col min="1545" max="1545" width="10.85546875" style="144" customWidth="1"/>
    <col min="1546" max="1546" width="18.85546875" style="144" customWidth="1"/>
    <col min="1547" max="1550" width="5.85546875" style="144" customWidth="1"/>
    <col min="1551" max="1551" width="7.7109375" style="144" customWidth="1"/>
    <col min="1552" max="1552" width="1.42578125" style="144" customWidth="1"/>
    <col min="1553" max="1556" width="6.140625" style="144" customWidth="1"/>
    <col min="1557" max="1557" width="7.85546875" style="144" customWidth="1"/>
    <col min="1558" max="1558" width="56.5703125" style="144" customWidth="1"/>
    <col min="1559" max="1560" width="25.5703125" style="144" customWidth="1"/>
    <col min="1561" max="1792" width="11.42578125" style="144"/>
    <col min="1793" max="1793" width="17.85546875" style="144" customWidth="1"/>
    <col min="1794" max="1794" width="18.85546875" style="144" customWidth="1"/>
    <col min="1795" max="1795" width="5.42578125" style="144" customWidth="1"/>
    <col min="1796" max="1796" width="25.85546875" style="144" customWidth="1"/>
    <col min="1797" max="1797" width="15.5703125" style="144" customWidth="1"/>
    <col min="1798" max="1798" width="17.28515625" style="144" customWidth="1"/>
    <col min="1799" max="1799" width="28.5703125" style="144" customWidth="1"/>
    <col min="1800" max="1800" width="16.140625" style="144" customWidth="1"/>
    <col min="1801" max="1801" width="10.85546875" style="144" customWidth="1"/>
    <col min="1802" max="1802" width="18.85546875" style="144" customWidth="1"/>
    <col min="1803" max="1806" width="5.85546875" style="144" customWidth="1"/>
    <col min="1807" max="1807" width="7.7109375" style="144" customWidth="1"/>
    <col min="1808" max="1808" width="1.42578125" style="144" customWidth="1"/>
    <col min="1809" max="1812" width="6.140625" style="144" customWidth="1"/>
    <col min="1813" max="1813" width="7.85546875" style="144" customWidth="1"/>
    <col min="1814" max="1814" width="56.5703125" style="144" customWidth="1"/>
    <col min="1815" max="1816" width="25.5703125" style="144" customWidth="1"/>
    <col min="1817" max="2048" width="11.42578125" style="144"/>
    <col min="2049" max="2049" width="17.85546875" style="144" customWidth="1"/>
    <col min="2050" max="2050" width="18.85546875" style="144" customWidth="1"/>
    <col min="2051" max="2051" width="5.42578125" style="144" customWidth="1"/>
    <col min="2052" max="2052" width="25.85546875" style="144" customWidth="1"/>
    <col min="2053" max="2053" width="15.5703125" style="144" customWidth="1"/>
    <col min="2054" max="2054" width="17.28515625" style="144" customWidth="1"/>
    <col min="2055" max="2055" width="28.5703125" style="144" customWidth="1"/>
    <col min="2056" max="2056" width="16.140625" style="144" customWidth="1"/>
    <col min="2057" max="2057" width="10.85546875" style="144" customWidth="1"/>
    <col min="2058" max="2058" width="18.85546875" style="144" customWidth="1"/>
    <col min="2059" max="2062" width="5.85546875" style="144" customWidth="1"/>
    <col min="2063" max="2063" width="7.7109375" style="144" customWidth="1"/>
    <col min="2064" max="2064" width="1.42578125" style="144" customWidth="1"/>
    <col min="2065" max="2068" width="6.140625" style="144" customWidth="1"/>
    <col min="2069" max="2069" width="7.85546875" style="144" customWidth="1"/>
    <col min="2070" max="2070" width="56.5703125" style="144" customWidth="1"/>
    <col min="2071" max="2072" width="25.5703125" style="144" customWidth="1"/>
    <col min="2073" max="2304" width="11.42578125" style="144"/>
    <col min="2305" max="2305" width="17.85546875" style="144" customWidth="1"/>
    <col min="2306" max="2306" width="18.85546875" style="144" customWidth="1"/>
    <col min="2307" max="2307" width="5.42578125" style="144" customWidth="1"/>
    <col min="2308" max="2308" width="25.85546875" style="144" customWidth="1"/>
    <col min="2309" max="2309" width="15.5703125" style="144" customWidth="1"/>
    <col min="2310" max="2310" width="17.28515625" style="144" customWidth="1"/>
    <col min="2311" max="2311" width="28.5703125" style="144" customWidth="1"/>
    <col min="2312" max="2312" width="16.140625" style="144" customWidth="1"/>
    <col min="2313" max="2313" width="10.85546875" style="144" customWidth="1"/>
    <col min="2314" max="2314" width="18.85546875" style="144" customWidth="1"/>
    <col min="2315" max="2318" width="5.85546875" style="144" customWidth="1"/>
    <col min="2319" max="2319" width="7.7109375" style="144" customWidth="1"/>
    <col min="2320" max="2320" width="1.42578125" style="144" customWidth="1"/>
    <col min="2321" max="2324" width="6.140625" style="144" customWidth="1"/>
    <col min="2325" max="2325" width="7.85546875" style="144" customWidth="1"/>
    <col min="2326" max="2326" width="56.5703125" style="144" customWidth="1"/>
    <col min="2327" max="2328" width="25.5703125" style="144" customWidth="1"/>
    <col min="2329" max="2560" width="11.42578125" style="144"/>
    <col min="2561" max="2561" width="17.85546875" style="144" customWidth="1"/>
    <col min="2562" max="2562" width="18.85546875" style="144" customWidth="1"/>
    <col min="2563" max="2563" width="5.42578125" style="144" customWidth="1"/>
    <col min="2564" max="2564" width="25.85546875" style="144" customWidth="1"/>
    <col min="2565" max="2565" width="15.5703125" style="144" customWidth="1"/>
    <col min="2566" max="2566" width="17.28515625" style="144" customWidth="1"/>
    <col min="2567" max="2567" width="28.5703125" style="144" customWidth="1"/>
    <col min="2568" max="2568" width="16.140625" style="144" customWidth="1"/>
    <col min="2569" max="2569" width="10.85546875" style="144" customWidth="1"/>
    <col min="2570" max="2570" width="18.85546875" style="144" customWidth="1"/>
    <col min="2571" max="2574" width="5.85546875" style="144" customWidth="1"/>
    <col min="2575" max="2575" width="7.7109375" style="144" customWidth="1"/>
    <col min="2576" max="2576" width="1.42578125" style="144" customWidth="1"/>
    <col min="2577" max="2580" width="6.140625" style="144" customWidth="1"/>
    <col min="2581" max="2581" width="7.85546875" style="144" customWidth="1"/>
    <col min="2582" max="2582" width="56.5703125" style="144" customWidth="1"/>
    <col min="2583" max="2584" width="25.5703125" style="144" customWidth="1"/>
    <col min="2585" max="2816" width="11.42578125" style="144"/>
    <col min="2817" max="2817" width="17.85546875" style="144" customWidth="1"/>
    <col min="2818" max="2818" width="18.85546875" style="144" customWidth="1"/>
    <col min="2819" max="2819" width="5.42578125" style="144" customWidth="1"/>
    <col min="2820" max="2820" width="25.85546875" style="144" customWidth="1"/>
    <col min="2821" max="2821" width="15.5703125" style="144" customWidth="1"/>
    <col min="2822" max="2822" width="17.28515625" style="144" customWidth="1"/>
    <col min="2823" max="2823" width="28.5703125" style="144" customWidth="1"/>
    <col min="2824" max="2824" width="16.140625" style="144" customWidth="1"/>
    <col min="2825" max="2825" width="10.85546875" style="144" customWidth="1"/>
    <col min="2826" max="2826" width="18.85546875" style="144" customWidth="1"/>
    <col min="2827" max="2830" width="5.85546875" style="144" customWidth="1"/>
    <col min="2831" max="2831" width="7.7109375" style="144" customWidth="1"/>
    <col min="2832" max="2832" width="1.42578125" style="144" customWidth="1"/>
    <col min="2833" max="2836" width="6.140625" style="144" customWidth="1"/>
    <col min="2837" max="2837" width="7.85546875" style="144" customWidth="1"/>
    <col min="2838" max="2838" width="56.5703125" style="144" customWidth="1"/>
    <col min="2839" max="2840" width="25.5703125" style="144" customWidth="1"/>
    <col min="2841" max="3072" width="11.42578125" style="144"/>
    <col min="3073" max="3073" width="17.85546875" style="144" customWidth="1"/>
    <col min="3074" max="3074" width="18.85546875" style="144" customWidth="1"/>
    <col min="3075" max="3075" width="5.42578125" style="144" customWidth="1"/>
    <col min="3076" max="3076" width="25.85546875" style="144" customWidth="1"/>
    <col min="3077" max="3077" width="15.5703125" style="144" customWidth="1"/>
    <col min="3078" max="3078" width="17.28515625" style="144" customWidth="1"/>
    <col min="3079" max="3079" width="28.5703125" style="144" customWidth="1"/>
    <col min="3080" max="3080" width="16.140625" style="144" customWidth="1"/>
    <col min="3081" max="3081" width="10.85546875" style="144" customWidth="1"/>
    <col min="3082" max="3082" width="18.85546875" style="144" customWidth="1"/>
    <col min="3083" max="3086" width="5.85546875" style="144" customWidth="1"/>
    <col min="3087" max="3087" width="7.7109375" style="144" customWidth="1"/>
    <col min="3088" max="3088" width="1.42578125" style="144" customWidth="1"/>
    <col min="3089" max="3092" width="6.140625" style="144" customWidth="1"/>
    <col min="3093" max="3093" width="7.85546875" style="144" customWidth="1"/>
    <col min="3094" max="3094" width="56.5703125" style="144" customWidth="1"/>
    <col min="3095" max="3096" width="25.5703125" style="144" customWidth="1"/>
    <col min="3097" max="3328" width="11.42578125" style="144"/>
    <col min="3329" max="3329" width="17.85546875" style="144" customWidth="1"/>
    <col min="3330" max="3330" width="18.85546875" style="144" customWidth="1"/>
    <col min="3331" max="3331" width="5.42578125" style="144" customWidth="1"/>
    <col min="3332" max="3332" width="25.85546875" style="144" customWidth="1"/>
    <col min="3333" max="3333" width="15.5703125" style="144" customWidth="1"/>
    <col min="3334" max="3334" width="17.28515625" style="144" customWidth="1"/>
    <col min="3335" max="3335" width="28.5703125" style="144" customWidth="1"/>
    <col min="3336" max="3336" width="16.140625" style="144" customWidth="1"/>
    <col min="3337" max="3337" width="10.85546875" style="144" customWidth="1"/>
    <col min="3338" max="3338" width="18.85546875" style="144" customWidth="1"/>
    <col min="3339" max="3342" width="5.85546875" style="144" customWidth="1"/>
    <col min="3343" max="3343" width="7.7109375" style="144" customWidth="1"/>
    <col min="3344" max="3344" width="1.42578125" style="144" customWidth="1"/>
    <col min="3345" max="3348" width="6.140625" style="144" customWidth="1"/>
    <col min="3349" max="3349" width="7.85546875" style="144" customWidth="1"/>
    <col min="3350" max="3350" width="56.5703125" style="144" customWidth="1"/>
    <col min="3351" max="3352" width="25.5703125" style="144" customWidth="1"/>
    <col min="3353" max="3584" width="11.42578125" style="144"/>
    <col min="3585" max="3585" width="17.85546875" style="144" customWidth="1"/>
    <col min="3586" max="3586" width="18.85546875" style="144" customWidth="1"/>
    <col min="3587" max="3587" width="5.42578125" style="144" customWidth="1"/>
    <col min="3588" max="3588" width="25.85546875" style="144" customWidth="1"/>
    <col min="3589" max="3589" width="15.5703125" style="144" customWidth="1"/>
    <col min="3590" max="3590" width="17.28515625" style="144" customWidth="1"/>
    <col min="3591" max="3591" width="28.5703125" style="144" customWidth="1"/>
    <col min="3592" max="3592" width="16.140625" style="144" customWidth="1"/>
    <col min="3593" max="3593" width="10.85546875" style="144" customWidth="1"/>
    <col min="3594" max="3594" width="18.85546875" style="144" customWidth="1"/>
    <col min="3595" max="3598" width="5.85546875" style="144" customWidth="1"/>
    <col min="3599" max="3599" width="7.7109375" style="144" customWidth="1"/>
    <col min="3600" max="3600" width="1.42578125" style="144" customWidth="1"/>
    <col min="3601" max="3604" width="6.140625" style="144" customWidth="1"/>
    <col min="3605" max="3605" width="7.85546875" style="144" customWidth="1"/>
    <col min="3606" max="3606" width="56.5703125" style="144" customWidth="1"/>
    <col min="3607" max="3608" width="25.5703125" style="144" customWidth="1"/>
    <col min="3609" max="3840" width="11.42578125" style="144"/>
    <col min="3841" max="3841" width="17.85546875" style="144" customWidth="1"/>
    <col min="3842" max="3842" width="18.85546875" style="144" customWidth="1"/>
    <col min="3843" max="3843" width="5.42578125" style="144" customWidth="1"/>
    <col min="3844" max="3844" width="25.85546875" style="144" customWidth="1"/>
    <col min="3845" max="3845" width="15.5703125" style="144" customWidth="1"/>
    <col min="3846" max="3846" width="17.28515625" style="144" customWidth="1"/>
    <col min="3847" max="3847" width="28.5703125" style="144" customWidth="1"/>
    <col min="3848" max="3848" width="16.140625" style="144" customWidth="1"/>
    <col min="3849" max="3849" width="10.85546875" style="144" customWidth="1"/>
    <col min="3850" max="3850" width="18.85546875" style="144" customWidth="1"/>
    <col min="3851" max="3854" width="5.85546875" style="144" customWidth="1"/>
    <col min="3855" max="3855" width="7.7109375" style="144" customWidth="1"/>
    <col min="3856" max="3856" width="1.42578125" style="144" customWidth="1"/>
    <col min="3857" max="3860" width="6.140625" style="144" customWidth="1"/>
    <col min="3861" max="3861" width="7.85546875" style="144" customWidth="1"/>
    <col min="3862" max="3862" width="56.5703125" style="144" customWidth="1"/>
    <col min="3863" max="3864" width="25.5703125" style="144" customWidth="1"/>
    <col min="3865" max="4096" width="11.42578125" style="144"/>
    <col min="4097" max="4097" width="17.85546875" style="144" customWidth="1"/>
    <col min="4098" max="4098" width="18.85546875" style="144" customWidth="1"/>
    <col min="4099" max="4099" width="5.42578125" style="144" customWidth="1"/>
    <col min="4100" max="4100" width="25.85546875" style="144" customWidth="1"/>
    <col min="4101" max="4101" width="15.5703125" style="144" customWidth="1"/>
    <col min="4102" max="4102" width="17.28515625" style="144" customWidth="1"/>
    <col min="4103" max="4103" width="28.5703125" style="144" customWidth="1"/>
    <col min="4104" max="4104" width="16.140625" style="144" customWidth="1"/>
    <col min="4105" max="4105" width="10.85546875" style="144" customWidth="1"/>
    <col min="4106" max="4106" width="18.85546875" style="144" customWidth="1"/>
    <col min="4107" max="4110" width="5.85546875" style="144" customWidth="1"/>
    <col min="4111" max="4111" width="7.7109375" style="144" customWidth="1"/>
    <col min="4112" max="4112" width="1.42578125" style="144" customWidth="1"/>
    <col min="4113" max="4116" width="6.140625" style="144" customWidth="1"/>
    <col min="4117" max="4117" width="7.85546875" style="144" customWidth="1"/>
    <col min="4118" max="4118" width="56.5703125" style="144" customWidth="1"/>
    <col min="4119" max="4120" width="25.5703125" style="144" customWidth="1"/>
    <col min="4121" max="4352" width="11.42578125" style="144"/>
    <col min="4353" max="4353" width="17.85546875" style="144" customWidth="1"/>
    <col min="4354" max="4354" width="18.85546875" style="144" customWidth="1"/>
    <col min="4355" max="4355" width="5.42578125" style="144" customWidth="1"/>
    <col min="4356" max="4356" width="25.85546875" style="144" customWidth="1"/>
    <col min="4357" max="4357" width="15.5703125" style="144" customWidth="1"/>
    <col min="4358" max="4358" width="17.28515625" style="144" customWidth="1"/>
    <col min="4359" max="4359" width="28.5703125" style="144" customWidth="1"/>
    <col min="4360" max="4360" width="16.140625" style="144" customWidth="1"/>
    <col min="4361" max="4361" width="10.85546875" style="144" customWidth="1"/>
    <col min="4362" max="4362" width="18.85546875" style="144" customWidth="1"/>
    <col min="4363" max="4366" width="5.85546875" style="144" customWidth="1"/>
    <col min="4367" max="4367" width="7.7109375" style="144" customWidth="1"/>
    <col min="4368" max="4368" width="1.42578125" style="144" customWidth="1"/>
    <col min="4369" max="4372" width="6.140625" style="144" customWidth="1"/>
    <col min="4373" max="4373" width="7.85546875" style="144" customWidth="1"/>
    <col min="4374" max="4374" width="56.5703125" style="144" customWidth="1"/>
    <col min="4375" max="4376" width="25.5703125" style="144" customWidth="1"/>
    <col min="4377" max="4608" width="11.42578125" style="144"/>
    <col min="4609" max="4609" width="17.85546875" style="144" customWidth="1"/>
    <col min="4610" max="4610" width="18.85546875" style="144" customWidth="1"/>
    <col min="4611" max="4611" width="5.42578125" style="144" customWidth="1"/>
    <col min="4612" max="4612" width="25.85546875" style="144" customWidth="1"/>
    <col min="4613" max="4613" width="15.5703125" style="144" customWidth="1"/>
    <col min="4614" max="4614" width="17.28515625" style="144" customWidth="1"/>
    <col min="4615" max="4615" width="28.5703125" style="144" customWidth="1"/>
    <col min="4616" max="4616" width="16.140625" style="144" customWidth="1"/>
    <col min="4617" max="4617" width="10.85546875" style="144" customWidth="1"/>
    <col min="4618" max="4618" width="18.85546875" style="144" customWidth="1"/>
    <col min="4619" max="4622" width="5.85546875" style="144" customWidth="1"/>
    <col min="4623" max="4623" width="7.7109375" style="144" customWidth="1"/>
    <col min="4624" max="4624" width="1.42578125" style="144" customWidth="1"/>
    <col min="4625" max="4628" width="6.140625" style="144" customWidth="1"/>
    <col min="4629" max="4629" width="7.85546875" style="144" customWidth="1"/>
    <col min="4630" max="4630" width="56.5703125" style="144" customWidth="1"/>
    <col min="4631" max="4632" width="25.5703125" style="144" customWidth="1"/>
    <col min="4633" max="4864" width="11.42578125" style="144"/>
    <col min="4865" max="4865" width="17.85546875" style="144" customWidth="1"/>
    <col min="4866" max="4866" width="18.85546875" style="144" customWidth="1"/>
    <col min="4867" max="4867" width="5.42578125" style="144" customWidth="1"/>
    <col min="4868" max="4868" width="25.85546875" style="144" customWidth="1"/>
    <col min="4869" max="4869" width="15.5703125" style="144" customWidth="1"/>
    <col min="4870" max="4870" width="17.28515625" style="144" customWidth="1"/>
    <col min="4871" max="4871" width="28.5703125" style="144" customWidth="1"/>
    <col min="4872" max="4872" width="16.140625" style="144" customWidth="1"/>
    <col min="4873" max="4873" width="10.85546875" style="144" customWidth="1"/>
    <col min="4874" max="4874" width="18.85546875" style="144" customWidth="1"/>
    <col min="4875" max="4878" width="5.85546875" style="144" customWidth="1"/>
    <col min="4879" max="4879" width="7.7109375" style="144" customWidth="1"/>
    <col min="4880" max="4880" width="1.42578125" style="144" customWidth="1"/>
    <col min="4881" max="4884" width="6.140625" style="144" customWidth="1"/>
    <col min="4885" max="4885" width="7.85546875" style="144" customWidth="1"/>
    <col min="4886" max="4886" width="56.5703125" style="144" customWidth="1"/>
    <col min="4887" max="4888" width="25.5703125" style="144" customWidth="1"/>
    <col min="4889" max="5120" width="11.42578125" style="144"/>
    <col min="5121" max="5121" width="17.85546875" style="144" customWidth="1"/>
    <col min="5122" max="5122" width="18.85546875" style="144" customWidth="1"/>
    <col min="5123" max="5123" width="5.42578125" style="144" customWidth="1"/>
    <col min="5124" max="5124" width="25.85546875" style="144" customWidth="1"/>
    <col min="5125" max="5125" width="15.5703125" style="144" customWidth="1"/>
    <col min="5126" max="5126" width="17.28515625" style="144" customWidth="1"/>
    <col min="5127" max="5127" width="28.5703125" style="144" customWidth="1"/>
    <col min="5128" max="5128" width="16.140625" style="144" customWidth="1"/>
    <col min="5129" max="5129" width="10.85546875" style="144" customWidth="1"/>
    <col min="5130" max="5130" width="18.85546875" style="144" customWidth="1"/>
    <col min="5131" max="5134" width="5.85546875" style="144" customWidth="1"/>
    <col min="5135" max="5135" width="7.7109375" style="144" customWidth="1"/>
    <col min="5136" max="5136" width="1.42578125" style="144" customWidth="1"/>
    <col min="5137" max="5140" width="6.140625" style="144" customWidth="1"/>
    <col min="5141" max="5141" width="7.85546875" style="144" customWidth="1"/>
    <col min="5142" max="5142" width="56.5703125" style="144" customWidth="1"/>
    <col min="5143" max="5144" width="25.5703125" style="144" customWidth="1"/>
    <col min="5145" max="5376" width="11.42578125" style="144"/>
    <col min="5377" max="5377" width="17.85546875" style="144" customWidth="1"/>
    <col min="5378" max="5378" width="18.85546875" style="144" customWidth="1"/>
    <col min="5379" max="5379" width="5.42578125" style="144" customWidth="1"/>
    <col min="5380" max="5380" width="25.85546875" style="144" customWidth="1"/>
    <col min="5381" max="5381" width="15.5703125" style="144" customWidth="1"/>
    <col min="5382" max="5382" width="17.28515625" style="144" customWidth="1"/>
    <col min="5383" max="5383" width="28.5703125" style="144" customWidth="1"/>
    <col min="5384" max="5384" width="16.140625" style="144" customWidth="1"/>
    <col min="5385" max="5385" width="10.85546875" style="144" customWidth="1"/>
    <col min="5386" max="5386" width="18.85546875" style="144" customWidth="1"/>
    <col min="5387" max="5390" width="5.85546875" style="144" customWidth="1"/>
    <col min="5391" max="5391" width="7.7109375" style="144" customWidth="1"/>
    <col min="5392" max="5392" width="1.42578125" style="144" customWidth="1"/>
    <col min="5393" max="5396" width="6.140625" style="144" customWidth="1"/>
    <col min="5397" max="5397" width="7.85546875" style="144" customWidth="1"/>
    <col min="5398" max="5398" width="56.5703125" style="144" customWidth="1"/>
    <col min="5399" max="5400" width="25.5703125" style="144" customWidth="1"/>
    <col min="5401" max="5632" width="11.42578125" style="144"/>
    <col min="5633" max="5633" width="17.85546875" style="144" customWidth="1"/>
    <col min="5634" max="5634" width="18.85546875" style="144" customWidth="1"/>
    <col min="5635" max="5635" width="5.42578125" style="144" customWidth="1"/>
    <col min="5636" max="5636" width="25.85546875" style="144" customWidth="1"/>
    <col min="5637" max="5637" width="15.5703125" style="144" customWidth="1"/>
    <col min="5638" max="5638" width="17.28515625" style="144" customWidth="1"/>
    <col min="5639" max="5639" width="28.5703125" style="144" customWidth="1"/>
    <col min="5640" max="5640" width="16.140625" style="144" customWidth="1"/>
    <col min="5641" max="5641" width="10.85546875" style="144" customWidth="1"/>
    <col min="5642" max="5642" width="18.85546875" style="144" customWidth="1"/>
    <col min="5643" max="5646" width="5.85546875" style="144" customWidth="1"/>
    <col min="5647" max="5647" width="7.7109375" style="144" customWidth="1"/>
    <col min="5648" max="5648" width="1.42578125" style="144" customWidth="1"/>
    <col min="5649" max="5652" width="6.140625" style="144" customWidth="1"/>
    <col min="5653" max="5653" width="7.85546875" style="144" customWidth="1"/>
    <col min="5654" max="5654" width="56.5703125" style="144" customWidth="1"/>
    <col min="5655" max="5656" width="25.5703125" style="144" customWidth="1"/>
    <col min="5657" max="5888" width="11.42578125" style="144"/>
    <col min="5889" max="5889" width="17.85546875" style="144" customWidth="1"/>
    <col min="5890" max="5890" width="18.85546875" style="144" customWidth="1"/>
    <col min="5891" max="5891" width="5.42578125" style="144" customWidth="1"/>
    <col min="5892" max="5892" width="25.85546875" style="144" customWidth="1"/>
    <col min="5893" max="5893" width="15.5703125" style="144" customWidth="1"/>
    <col min="5894" max="5894" width="17.28515625" style="144" customWidth="1"/>
    <col min="5895" max="5895" width="28.5703125" style="144" customWidth="1"/>
    <col min="5896" max="5896" width="16.140625" style="144" customWidth="1"/>
    <col min="5897" max="5897" width="10.85546875" style="144" customWidth="1"/>
    <col min="5898" max="5898" width="18.85546875" style="144" customWidth="1"/>
    <col min="5899" max="5902" width="5.85546875" style="144" customWidth="1"/>
    <col min="5903" max="5903" width="7.7109375" style="144" customWidth="1"/>
    <col min="5904" max="5904" width="1.42578125" style="144" customWidth="1"/>
    <col min="5905" max="5908" width="6.140625" style="144" customWidth="1"/>
    <col min="5909" max="5909" width="7.85546875" style="144" customWidth="1"/>
    <col min="5910" max="5910" width="56.5703125" style="144" customWidth="1"/>
    <col min="5911" max="5912" width="25.5703125" style="144" customWidth="1"/>
    <col min="5913" max="6144" width="11.42578125" style="144"/>
    <col min="6145" max="6145" width="17.85546875" style="144" customWidth="1"/>
    <col min="6146" max="6146" width="18.85546875" style="144" customWidth="1"/>
    <col min="6147" max="6147" width="5.42578125" style="144" customWidth="1"/>
    <col min="6148" max="6148" width="25.85546875" style="144" customWidth="1"/>
    <col min="6149" max="6149" width="15.5703125" style="144" customWidth="1"/>
    <col min="6150" max="6150" width="17.28515625" style="144" customWidth="1"/>
    <col min="6151" max="6151" width="28.5703125" style="144" customWidth="1"/>
    <col min="6152" max="6152" width="16.140625" style="144" customWidth="1"/>
    <col min="6153" max="6153" width="10.85546875" style="144" customWidth="1"/>
    <col min="6154" max="6154" width="18.85546875" style="144" customWidth="1"/>
    <col min="6155" max="6158" width="5.85546875" style="144" customWidth="1"/>
    <col min="6159" max="6159" width="7.7109375" style="144" customWidth="1"/>
    <col min="6160" max="6160" width="1.42578125" style="144" customWidth="1"/>
    <col min="6161" max="6164" width="6.140625" style="144" customWidth="1"/>
    <col min="6165" max="6165" width="7.85546875" style="144" customWidth="1"/>
    <col min="6166" max="6166" width="56.5703125" style="144" customWidth="1"/>
    <col min="6167" max="6168" width="25.5703125" style="144" customWidth="1"/>
    <col min="6169" max="6400" width="11.42578125" style="144"/>
    <col min="6401" max="6401" width="17.85546875" style="144" customWidth="1"/>
    <col min="6402" max="6402" width="18.85546875" style="144" customWidth="1"/>
    <col min="6403" max="6403" width="5.42578125" style="144" customWidth="1"/>
    <col min="6404" max="6404" width="25.85546875" style="144" customWidth="1"/>
    <col min="6405" max="6405" width="15.5703125" style="144" customWidth="1"/>
    <col min="6406" max="6406" width="17.28515625" style="144" customWidth="1"/>
    <col min="6407" max="6407" width="28.5703125" style="144" customWidth="1"/>
    <col min="6408" max="6408" width="16.140625" style="144" customWidth="1"/>
    <col min="6409" max="6409" width="10.85546875" style="144" customWidth="1"/>
    <col min="6410" max="6410" width="18.85546875" style="144" customWidth="1"/>
    <col min="6411" max="6414" width="5.85546875" style="144" customWidth="1"/>
    <col min="6415" max="6415" width="7.7109375" style="144" customWidth="1"/>
    <col min="6416" max="6416" width="1.42578125" style="144" customWidth="1"/>
    <col min="6417" max="6420" width="6.140625" style="144" customWidth="1"/>
    <col min="6421" max="6421" width="7.85546875" style="144" customWidth="1"/>
    <col min="6422" max="6422" width="56.5703125" style="144" customWidth="1"/>
    <col min="6423" max="6424" width="25.5703125" style="144" customWidth="1"/>
    <col min="6425" max="6656" width="11.42578125" style="144"/>
    <col min="6657" max="6657" width="17.85546875" style="144" customWidth="1"/>
    <col min="6658" max="6658" width="18.85546875" style="144" customWidth="1"/>
    <col min="6659" max="6659" width="5.42578125" style="144" customWidth="1"/>
    <col min="6660" max="6660" width="25.85546875" style="144" customWidth="1"/>
    <col min="6661" max="6661" width="15.5703125" style="144" customWidth="1"/>
    <col min="6662" max="6662" width="17.28515625" style="144" customWidth="1"/>
    <col min="6663" max="6663" width="28.5703125" style="144" customWidth="1"/>
    <col min="6664" max="6664" width="16.140625" style="144" customWidth="1"/>
    <col min="6665" max="6665" width="10.85546875" style="144" customWidth="1"/>
    <col min="6666" max="6666" width="18.85546875" style="144" customWidth="1"/>
    <col min="6667" max="6670" width="5.85546875" style="144" customWidth="1"/>
    <col min="6671" max="6671" width="7.7109375" style="144" customWidth="1"/>
    <col min="6672" max="6672" width="1.42578125" style="144" customWidth="1"/>
    <col min="6673" max="6676" width="6.140625" style="144" customWidth="1"/>
    <col min="6677" max="6677" width="7.85546875" style="144" customWidth="1"/>
    <col min="6678" max="6678" width="56.5703125" style="144" customWidth="1"/>
    <col min="6679" max="6680" width="25.5703125" style="144" customWidth="1"/>
    <col min="6681" max="6912" width="11.42578125" style="144"/>
    <col min="6913" max="6913" width="17.85546875" style="144" customWidth="1"/>
    <col min="6914" max="6914" width="18.85546875" style="144" customWidth="1"/>
    <col min="6915" max="6915" width="5.42578125" style="144" customWidth="1"/>
    <col min="6916" max="6916" width="25.85546875" style="144" customWidth="1"/>
    <col min="6917" max="6917" width="15.5703125" style="144" customWidth="1"/>
    <col min="6918" max="6918" width="17.28515625" style="144" customWidth="1"/>
    <col min="6919" max="6919" width="28.5703125" style="144" customWidth="1"/>
    <col min="6920" max="6920" width="16.140625" style="144" customWidth="1"/>
    <col min="6921" max="6921" width="10.85546875" style="144" customWidth="1"/>
    <col min="6922" max="6922" width="18.85546875" style="144" customWidth="1"/>
    <col min="6923" max="6926" width="5.85546875" style="144" customWidth="1"/>
    <col min="6927" max="6927" width="7.7109375" style="144" customWidth="1"/>
    <col min="6928" max="6928" width="1.42578125" style="144" customWidth="1"/>
    <col min="6929" max="6932" width="6.140625" style="144" customWidth="1"/>
    <col min="6933" max="6933" width="7.85546875" style="144" customWidth="1"/>
    <col min="6934" max="6934" width="56.5703125" style="144" customWidth="1"/>
    <col min="6935" max="6936" width="25.5703125" style="144" customWidth="1"/>
    <col min="6937" max="7168" width="11.42578125" style="144"/>
    <col min="7169" max="7169" width="17.85546875" style="144" customWidth="1"/>
    <col min="7170" max="7170" width="18.85546875" style="144" customWidth="1"/>
    <col min="7171" max="7171" width="5.42578125" style="144" customWidth="1"/>
    <col min="7172" max="7172" width="25.85546875" style="144" customWidth="1"/>
    <col min="7173" max="7173" width="15.5703125" style="144" customWidth="1"/>
    <col min="7174" max="7174" width="17.28515625" style="144" customWidth="1"/>
    <col min="7175" max="7175" width="28.5703125" style="144" customWidth="1"/>
    <col min="7176" max="7176" width="16.140625" style="144" customWidth="1"/>
    <col min="7177" max="7177" width="10.85546875" style="144" customWidth="1"/>
    <col min="7178" max="7178" width="18.85546875" style="144" customWidth="1"/>
    <col min="7179" max="7182" width="5.85546875" style="144" customWidth="1"/>
    <col min="7183" max="7183" width="7.7109375" style="144" customWidth="1"/>
    <col min="7184" max="7184" width="1.42578125" style="144" customWidth="1"/>
    <col min="7185" max="7188" width="6.140625" style="144" customWidth="1"/>
    <col min="7189" max="7189" width="7.85546875" style="144" customWidth="1"/>
    <col min="7190" max="7190" width="56.5703125" style="144" customWidth="1"/>
    <col min="7191" max="7192" width="25.5703125" style="144" customWidth="1"/>
    <col min="7193" max="7424" width="11.42578125" style="144"/>
    <col min="7425" max="7425" width="17.85546875" style="144" customWidth="1"/>
    <col min="7426" max="7426" width="18.85546875" style="144" customWidth="1"/>
    <col min="7427" max="7427" width="5.42578125" style="144" customWidth="1"/>
    <col min="7428" max="7428" width="25.85546875" style="144" customWidth="1"/>
    <col min="7429" max="7429" width="15.5703125" style="144" customWidth="1"/>
    <col min="7430" max="7430" width="17.28515625" style="144" customWidth="1"/>
    <col min="7431" max="7431" width="28.5703125" style="144" customWidth="1"/>
    <col min="7432" max="7432" width="16.140625" style="144" customWidth="1"/>
    <col min="7433" max="7433" width="10.85546875" style="144" customWidth="1"/>
    <col min="7434" max="7434" width="18.85546875" style="144" customWidth="1"/>
    <col min="7435" max="7438" width="5.85546875" style="144" customWidth="1"/>
    <col min="7439" max="7439" width="7.7109375" style="144" customWidth="1"/>
    <col min="7440" max="7440" width="1.42578125" style="144" customWidth="1"/>
    <col min="7441" max="7444" width="6.140625" style="144" customWidth="1"/>
    <col min="7445" max="7445" width="7.85546875" style="144" customWidth="1"/>
    <col min="7446" max="7446" width="56.5703125" style="144" customWidth="1"/>
    <col min="7447" max="7448" width="25.5703125" style="144" customWidth="1"/>
    <col min="7449" max="7680" width="11.42578125" style="144"/>
    <col min="7681" max="7681" width="17.85546875" style="144" customWidth="1"/>
    <col min="7682" max="7682" width="18.85546875" style="144" customWidth="1"/>
    <col min="7683" max="7683" width="5.42578125" style="144" customWidth="1"/>
    <col min="7684" max="7684" width="25.85546875" style="144" customWidth="1"/>
    <col min="7685" max="7685" width="15.5703125" style="144" customWidth="1"/>
    <col min="7686" max="7686" width="17.28515625" style="144" customWidth="1"/>
    <col min="7687" max="7687" width="28.5703125" style="144" customWidth="1"/>
    <col min="7688" max="7688" width="16.140625" style="144" customWidth="1"/>
    <col min="7689" max="7689" width="10.85546875" style="144" customWidth="1"/>
    <col min="7690" max="7690" width="18.85546875" style="144" customWidth="1"/>
    <col min="7691" max="7694" width="5.85546875" style="144" customWidth="1"/>
    <col min="7695" max="7695" width="7.7109375" style="144" customWidth="1"/>
    <col min="7696" max="7696" width="1.42578125" style="144" customWidth="1"/>
    <col min="7697" max="7700" width="6.140625" style="144" customWidth="1"/>
    <col min="7701" max="7701" width="7.85546875" style="144" customWidth="1"/>
    <col min="7702" max="7702" width="56.5703125" style="144" customWidth="1"/>
    <col min="7703" max="7704" width="25.5703125" style="144" customWidth="1"/>
    <col min="7705" max="7936" width="11.42578125" style="144"/>
    <col min="7937" max="7937" width="17.85546875" style="144" customWidth="1"/>
    <col min="7938" max="7938" width="18.85546875" style="144" customWidth="1"/>
    <col min="7939" max="7939" width="5.42578125" style="144" customWidth="1"/>
    <col min="7940" max="7940" width="25.85546875" style="144" customWidth="1"/>
    <col min="7941" max="7941" width="15.5703125" style="144" customWidth="1"/>
    <col min="7942" max="7942" width="17.28515625" style="144" customWidth="1"/>
    <col min="7943" max="7943" width="28.5703125" style="144" customWidth="1"/>
    <col min="7944" max="7944" width="16.140625" style="144" customWidth="1"/>
    <col min="7945" max="7945" width="10.85546875" style="144" customWidth="1"/>
    <col min="7946" max="7946" width="18.85546875" style="144" customWidth="1"/>
    <col min="7947" max="7950" width="5.85546875" style="144" customWidth="1"/>
    <col min="7951" max="7951" width="7.7109375" style="144" customWidth="1"/>
    <col min="7952" max="7952" width="1.42578125" style="144" customWidth="1"/>
    <col min="7953" max="7956" width="6.140625" style="144" customWidth="1"/>
    <col min="7957" max="7957" width="7.85546875" style="144" customWidth="1"/>
    <col min="7958" max="7958" width="56.5703125" style="144" customWidth="1"/>
    <col min="7959" max="7960" width="25.5703125" style="144" customWidth="1"/>
    <col min="7961" max="8192" width="11.42578125" style="144"/>
    <col min="8193" max="8193" width="17.85546875" style="144" customWidth="1"/>
    <col min="8194" max="8194" width="18.85546875" style="144" customWidth="1"/>
    <col min="8195" max="8195" width="5.42578125" style="144" customWidth="1"/>
    <col min="8196" max="8196" width="25.85546875" style="144" customWidth="1"/>
    <col min="8197" max="8197" width="15.5703125" style="144" customWidth="1"/>
    <col min="8198" max="8198" width="17.28515625" style="144" customWidth="1"/>
    <col min="8199" max="8199" width="28.5703125" style="144" customWidth="1"/>
    <col min="8200" max="8200" width="16.140625" style="144" customWidth="1"/>
    <col min="8201" max="8201" width="10.85546875" style="144" customWidth="1"/>
    <col min="8202" max="8202" width="18.85546875" style="144" customWidth="1"/>
    <col min="8203" max="8206" width="5.85546875" style="144" customWidth="1"/>
    <col min="8207" max="8207" width="7.7109375" style="144" customWidth="1"/>
    <col min="8208" max="8208" width="1.42578125" style="144" customWidth="1"/>
    <col min="8209" max="8212" width="6.140625" style="144" customWidth="1"/>
    <col min="8213" max="8213" width="7.85546875" style="144" customWidth="1"/>
    <col min="8214" max="8214" width="56.5703125" style="144" customWidth="1"/>
    <col min="8215" max="8216" width="25.5703125" style="144" customWidth="1"/>
    <col min="8217" max="8448" width="11.42578125" style="144"/>
    <col min="8449" max="8449" width="17.85546875" style="144" customWidth="1"/>
    <col min="8450" max="8450" width="18.85546875" style="144" customWidth="1"/>
    <col min="8451" max="8451" width="5.42578125" style="144" customWidth="1"/>
    <col min="8452" max="8452" width="25.85546875" style="144" customWidth="1"/>
    <col min="8453" max="8453" width="15.5703125" style="144" customWidth="1"/>
    <col min="8454" max="8454" width="17.28515625" style="144" customWidth="1"/>
    <col min="8455" max="8455" width="28.5703125" style="144" customWidth="1"/>
    <col min="8456" max="8456" width="16.140625" style="144" customWidth="1"/>
    <col min="8457" max="8457" width="10.85546875" style="144" customWidth="1"/>
    <col min="8458" max="8458" width="18.85546875" style="144" customWidth="1"/>
    <col min="8459" max="8462" width="5.85546875" style="144" customWidth="1"/>
    <col min="8463" max="8463" width="7.7109375" style="144" customWidth="1"/>
    <col min="8464" max="8464" width="1.42578125" style="144" customWidth="1"/>
    <col min="8465" max="8468" width="6.140625" style="144" customWidth="1"/>
    <col min="8469" max="8469" width="7.85546875" style="144" customWidth="1"/>
    <col min="8470" max="8470" width="56.5703125" style="144" customWidth="1"/>
    <col min="8471" max="8472" width="25.5703125" style="144" customWidth="1"/>
    <col min="8473" max="8704" width="11.42578125" style="144"/>
    <col min="8705" max="8705" width="17.85546875" style="144" customWidth="1"/>
    <col min="8706" max="8706" width="18.85546875" style="144" customWidth="1"/>
    <col min="8707" max="8707" width="5.42578125" style="144" customWidth="1"/>
    <col min="8708" max="8708" width="25.85546875" style="144" customWidth="1"/>
    <col min="8709" max="8709" width="15.5703125" style="144" customWidth="1"/>
    <col min="8710" max="8710" width="17.28515625" style="144" customWidth="1"/>
    <col min="8711" max="8711" width="28.5703125" style="144" customWidth="1"/>
    <col min="8712" max="8712" width="16.140625" style="144" customWidth="1"/>
    <col min="8713" max="8713" width="10.85546875" style="144" customWidth="1"/>
    <col min="8714" max="8714" width="18.85546875" style="144" customWidth="1"/>
    <col min="8715" max="8718" width="5.85546875" style="144" customWidth="1"/>
    <col min="8719" max="8719" width="7.7109375" style="144" customWidth="1"/>
    <col min="8720" max="8720" width="1.42578125" style="144" customWidth="1"/>
    <col min="8721" max="8724" width="6.140625" style="144" customWidth="1"/>
    <col min="8725" max="8725" width="7.85546875" style="144" customWidth="1"/>
    <col min="8726" max="8726" width="56.5703125" style="144" customWidth="1"/>
    <col min="8727" max="8728" width="25.5703125" style="144" customWidth="1"/>
    <col min="8729" max="8960" width="11.42578125" style="144"/>
    <col min="8961" max="8961" width="17.85546875" style="144" customWidth="1"/>
    <col min="8962" max="8962" width="18.85546875" style="144" customWidth="1"/>
    <col min="8963" max="8963" width="5.42578125" style="144" customWidth="1"/>
    <col min="8964" max="8964" width="25.85546875" style="144" customWidth="1"/>
    <col min="8965" max="8965" width="15.5703125" style="144" customWidth="1"/>
    <col min="8966" max="8966" width="17.28515625" style="144" customWidth="1"/>
    <col min="8967" max="8967" width="28.5703125" style="144" customWidth="1"/>
    <col min="8968" max="8968" width="16.140625" style="144" customWidth="1"/>
    <col min="8969" max="8969" width="10.85546875" style="144" customWidth="1"/>
    <col min="8970" max="8970" width="18.85546875" style="144" customWidth="1"/>
    <col min="8971" max="8974" width="5.85546875" style="144" customWidth="1"/>
    <col min="8975" max="8975" width="7.7109375" style="144" customWidth="1"/>
    <col min="8976" max="8976" width="1.42578125" style="144" customWidth="1"/>
    <col min="8977" max="8980" width="6.140625" style="144" customWidth="1"/>
    <col min="8981" max="8981" width="7.85546875" style="144" customWidth="1"/>
    <col min="8982" max="8982" width="56.5703125" style="144" customWidth="1"/>
    <col min="8983" max="8984" width="25.5703125" style="144" customWidth="1"/>
    <col min="8985" max="9216" width="11.42578125" style="144"/>
    <col min="9217" max="9217" width="17.85546875" style="144" customWidth="1"/>
    <col min="9218" max="9218" width="18.85546875" style="144" customWidth="1"/>
    <col min="9219" max="9219" width="5.42578125" style="144" customWidth="1"/>
    <col min="9220" max="9220" width="25.85546875" style="144" customWidth="1"/>
    <col min="9221" max="9221" width="15.5703125" style="144" customWidth="1"/>
    <col min="9222" max="9222" width="17.28515625" style="144" customWidth="1"/>
    <col min="9223" max="9223" width="28.5703125" style="144" customWidth="1"/>
    <col min="9224" max="9224" width="16.140625" style="144" customWidth="1"/>
    <col min="9225" max="9225" width="10.85546875" style="144" customWidth="1"/>
    <col min="9226" max="9226" width="18.85546875" style="144" customWidth="1"/>
    <col min="9227" max="9230" width="5.85546875" style="144" customWidth="1"/>
    <col min="9231" max="9231" width="7.7109375" style="144" customWidth="1"/>
    <col min="9232" max="9232" width="1.42578125" style="144" customWidth="1"/>
    <col min="9233" max="9236" width="6.140625" style="144" customWidth="1"/>
    <col min="9237" max="9237" width="7.85546875" style="144" customWidth="1"/>
    <col min="9238" max="9238" width="56.5703125" style="144" customWidth="1"/>
    <col min="9239" max="9240" width="25.5703125" style="144" customWidth="1"/>
    <col min="9241" max="9472" width="11.42578125" style="144"/>
    <col min="9473" max="9473" width="17.85546875" style="144" customWidth="1"/>
    <col min="9474" max="9474" width="18.85546875" style="144" customWidth="1"/>
    <col min="9475" max="9475" width="5.42578125" style="144" customWidth="1"/>
    <col min="9476" max="9476" width="25.85546875" style="144" customWidth="1"/>
    <col min="9477" max="9477" width="15.5703125" style="144" customWidth="1"/>
    <col min="9478" max="9478" width="17.28515625" style="144" customWidth="1"/>
    <col min="9479" max="9479" width="28.5703125" style="144" customWidth="1"/>
    <col min="9480" max="9480" width="16.140625" style="144" customWidth="1"/>
    <col min="9481" max="9481" width="10.85546875" style="144" customWidth="1"/>
    <col min="9482" max="9482" width="18.85546875" style="144" customWidth="1"/>
    <col min="9483" max="9486" width="5.85546875" style="144" customWidth="1"/>
    <col min="9487" max="9487" width="7.7109375" style="144" customWidth="1"/>
    <col min="9488" max="9488" width="1.42578125" style="144" customWidth="1"/>
    <col min="9489" max="9492" width="6.140625" style="144" customWidth="1"/>
    <col min="9493" max="9493" width="7.85546875" style="144" customWidth="1"/>
    <col min="9494" max="9494" width="56.5703125" style="144" customWidth="1"/>
    <col min="9495" max="9496" width="25.5703125" style="144" customWidth="1"/>
    <col min="9497" max="9728" width="11.42578125" style="144"/>
    <col min="9729" max="9729" width="17.85546875" style="144" customWidth="1"/>
    <col min="9730" max="9730" width="18.85546875" style="144" customWidth="1"/>
    <col min="9731" max="9731" width="5.42578125" style="144" customWidth="1"/>
    <col min="9732" max="9732" width="25.85546875" style="144" customWidth="1"/>
    <col min="9733" max="9733" width="15.5703125" style="144" customWidth="1"/>
    <col min="9734" max="9734" width="17.28515625" style="144" customWidth="1"/>
    <col min="9735" max="9735" width="28.5703125" style="144" customWidth="1"/>
    <col min="9736" max="9736" width="16.140625" style="144" customWidth="1"/>
    <col min="9737" max="9737" width="10.85546875" style="144" customWidth="1"/>
    <col min="9738" max="9738" width="18.85546875" style="144" customWidth="1"/>
    <col min="9739" max="9742" width="5.85546875" style="144" customWidth="1"/>
    <col min="9743" max="9743" width="7.7109375" style="144" customWidth="1"/>
    <col min="9744" max="9744" width="1.42578125" style="144" customWidth="1"/>
    <col min="9745" max="9748" width="6.140625" style="144" customWidth="1"/>
    <col min="9749" max="9749" width="7.85546875" style="144" customWidth="1"/>
    <col min="9750" max="9750" width="56.5703125" style="144" customWidth="1"/>
    <col min="9751" max="9752" width="25.5703125" style="144" customWidth="1"/>
    <col min="9753" max="9984" width="11.42578125" style="144"/>
    <col min="9985" max="9985" width="17.85546875" style="144" customWidth="1"/>
    <col min="9986" max="9986" width="18.85546875" style="144" customWidth="1"/>
    <col min="9987" max="9987" width="5.42578125" style="144" customWidth="1"/>
    <col min="9988" max="9988" width="25.85546875" style="144" customWidth="1"/>
    <col min="9989" max="9989" width="15.5703125" style="144" customWidth="1"/>
    <col min="9990" max="9990" width="17.28515625" style="144" customWidth="1"/>
    <col min="9991" max="9991" width="28.5703125" style="144" customWidth="1"/>
    <col min="9992" max="9992" width="16.140625" style="144" customWidth="1"/>
    <col min="9993" max="9993" width="10.85546875" style="144" customWidth="1"/>
    <col min="9994" max="9994" width="18.85546875" style="144" customWidth="1"/>
    <col min="9995" max="9998" width="5.85546875" style="144" customWidth="1"/>
    <col min="9999" max="9999" width="7.7109375" style="144" customWidth="1"/>
    <col min="10000" max="10000" width="1.42578125" style="144" customWidth="1"/>
    <col min="10001" max="10004" width="6.140625" style="144" customWidth="1"/>
    <col min="10005" max="10005" width="7.85546875" style="144" customWidth="1"/>
    <col min="10006" max="10006" width="56.5703125" style="144" customWidth="1"/>
    <col min="10007" max="10008" width="25.5703125" style="144" customWidth="1"/>
    <col min="10009" max="10240" width="11.42578125" style="144"/>
    <col min="10241" max="10241" width="17.85546875" style="144" customWidth="1"/>
    <col min="10242" max="10242" width="18.85546875" style="144" customWidth="1"/>
    <col min="10243" max="10243" width="5.42578125" style="144" customWidth="1"/>
    <col min="10244" max="10244" width="25.85546875" style="144" customWidth="1"/>
    <col min="10245" max="10245" width="15.5703125" style="144" customWidth="1"/>
    <col min="10246" max="10246" width="17.28515625" style="144" customWidth="1"/>
    <col min="10247" max="10247" width="28.5703125" style="144" customWidth="1"/>
    <col min="10248" max="10248" width="16.140625" style="144" customWidth="1"/>
    <col min="10249" max="10249" width="10.85546875" style="144" customWidth="1"/>
    <col min="10250" max="10250" width="18.85546875" style="144" customWidth="1"/>
    <col min="10251" max="10254" width="5.85546875" style="144" customWidth="1"/>
    <col min="10255" max="10255" width="7.7109375" style="144" customWidth="1"/>
    <col min="10256" max="10256" width="1.42578125" style="144" customWidth="1"/>
    <col min="10257" max="10260" width="6.140625" style="144" customWidth="1"/>
    <col min="10261" max="10261" width="7.85546875" style="144" customWidth="1"/>
    <col min="10262" max="10262" width="56.5703125" style="144" customWidth="1"/>
    <col min="10263" max="10264" width="25.5703125" style="144" customWidth="1"/>
    <col min="10265" max="10496" width="11.42578125" style="144"/>
    <col min="10497" max="10497" width="17.85546875" style="144" customWidth="1"/>
    <col min="10498" max="10498" width="18.85546875" style="144" customWidth="1"/>
    <col min="10499" max="10499" width="5.42578125" style="144" customWidth="1"/>
    <col min="10500" max="10500" width="25.85546875" style="144" customWidth="1"/>
    <col min="10501" max="10501" width="15.5703125" style="144" customWidth="1"/>
    <col min="10502" max="10502" width="17.28515625" style="144" customWidth="1"/>
    <col min="10503" max="10503" width="28.5703125" style="144" customWidth="1"/>
    <col min="10504" max="10504" width="16.140625" style="144" customWidth="1"/>
    <col min="10505" max="10505" width="10.85546875" style="144" customWidth="1"/>
    <col min="10506" max="10506" width="18.85546875" style="144" customWidth="1"/>
    <col min="10507" max="10510" width="5.85546875" style="144" customWidth="1"/>
    <col min="10511" max="10511" width="7.7109375" style="144" customWidth="1"/>
    <col min="10512" max="10512" width="1.42578125" style="144" customWidth="1"/>
    <col min="10513" max="10516" width="6.140625" style="144" customWidth="1"/>
    <col min="10517" max="10517" width="7.85546875" style="144" customWidth="1"/>
    <col min="10518" max="10518" width="56.5703125" style="144" customWidth="1"/>
    <col min="10519" max="10520" width="25.5703125" style="144" customWidth="1"/>
    <col min="10521" max="10752" width="11.42578125" style="144"/>
    <col min="10753" max="10753" width="17.85546875" style="144" customWidth="1"/>
    <col min="10754" max="10754" width="18.85546875" style="144" customWidth="1"/>
    <col min="10755" max="10755" width="5.42578125" style="144" customWidth="1"/>
    <col min="10756" max="10756" width="25.85546875" style="144" customWidth="1"/>
    <col min="10757" max="10757" width="15.5703125" style="144" customWidth="1"/>
    <col min="10758" max="10758" width="17.28515625" style="144" customWidth="1"/>
    <col min="10759" max="10759" width="28.5703125" style="144" customWidth="1"/>
    <col min="10760" max="10760" width="16.140625" style="144" customWidth="1"/>
    <col min="10761" max="10761" width="10.85546875" style="144" customWidth="1"/>
    <col min="10762" max="10762" width="18.85546875" style="144" customWidth="1"/>
    <col min="10763" max="10766" width="5.85546875" style="144" customWidth="1"/>
    <col min="10767" max="10767" width="7.7109375" style="144" customWidth="1"/>
    <col min="10768" max="10768" width="1.42578125" style="144" customWidth="1"/>
    <col min="10769" max="10772" width="6.140625" style="144" customWidth="1"/>
    <col min="10773" max="10773" width="7.85546875" style="144" customWidth="1"/>
    <col min="10774" max="10774" width="56.5703125" style="144" customWidth="1"/>
    <col min="10775" max="10776" width="25.5703125" style="144" customWidth="1"/>
    <col min="10777" max="11008" width="11.42578125" style="144"/>
    <col min="11009" max="11009" width="17.85546875" style="144" customWidth="1"/>
    <col min="11010" max="11010" width="18.85546875" style="144" customWidth="1"/>
    <col min="11011" max="11011" width="5.42578125" style="144" customWidth="1"/>
    <col min="11012" max="11012" width="25.85546875" style="144" customWidth="1"/>
    <col min="11013" max="11013" width="15.5703125" style="144" customWidth="1"/>
    <col min="11014" max="11014" width="17.28515625" style="144" customWidth="1"/>
    <col min="11015" max="11015" width="28.5703125" style="144" customWidth="1"/>
    <col min="11016" max="11016" width="16.140625" style="144" customWidth="1"/>
    <col min="11017" max="11017" width="10.85546875" style="144" customWidth="1"/>
    <col min="11018" max="11018" width="18.85546875" style="144" customWidth="1"/>
    <col min="11019" max="11022" width="5.85546875" style="144" customWidth="1"/>
    <col min="11023" max="11023" width="7.7109375" style="144" customWidth="1"/>
    <col min="11024" max="11024" width="1.42578125" style="144" customWidth="1"/>
    <col min="11025" max="11028" width="6.140625" style="144" customWidth="1"/>
    <col min="11029" max="11029" width="7.85546875" style="144" customWidth="1"/>
    <col min="11030" max="11030" width="56.5703125" style="144" customWidth="1"/>
    <col min="11031" max="11032" width="25.5703125" style="144" customWidth="1"/>
    <col min="11033" max="11264" width="11.42578125" style="144"/>
    <col min="11265" max="11265" width="17.85546875" style="144" customWidth="1"/>
    <col min="11266" max="11266" width="18.85546875" style="144" customWidth="1"/>
    <col min="11267" max="11267" width="5.42578125" style="144" customWidth="1"/>
    <col min="11268" max="11268" width="25.85546875" style="144" customWidth="1"/>
    <col min="11269" max="11269" width="15.5703125" style="144" customWidth="1"/>
    <col min="11270" max="11270" width="17.28515625" style="144" customWidth="1"/>
    <col min="11271" max="11271" width="28.5703125" style="144" customWidth="1"/>
    <col min="11272" max="11272" width="16.140625" style="144" customWidth="1"/>
    <col min="11273" max="11273" width="10.85546875" style="144" customWidth="1"/>
    <col min="11274" max="11274" width="18.85546875" style="144" customWidth="1"/>
    <col min="11275" max="11278" width="5.85546875" style="144" customWidth="1"/>
    <col min="11279" max="11279" width="7.7109375" style="144" customWidth="1"/>
    <col min="11280" max="11280" width="1.42578125" style="144" customWidth="1"/>
    <col min="11281" max="11284" width="6.140625" style="144" customWidth="1"/>
    <col min="11285" max="11285" width="7.85546875" style="144" customWidth="1"/>
    <col min="11286" max="11286" width="56.5703125" style="144" customWidth="1"/>
    <col min="11287" max="11288" width="25.5703125" style="144" customWidth="1"/>
    <col min="11289" max="11520" width="11.42578125" style="144"/>
    <col min="11521" max="11521" width="17.85546875" style="144" customWidth="1"/>
    <col min="11522" max="11522" width="18.85546875" style="144" customWidth="1"/>
    <col min="11523" max="11523" width="5.42578125" style="144" customWidth="1"/>
    <col min="11524" max="11524" width="25.85546875" style="144" customWidth="1"/>
    <col min="11525" max="11525" width="15.5703125" style="144" customWidth="1"/>
    <col min="11526" max="11526" width="17.28515625" style="144" customWidth="1"/>
    <col min="11527" max="11527" width="28.5703125" style="144" customWidth="1"/>
    <col min="11528" max="11528" width="16.140625" style="144" customWidth="1"/>
    <col min="11529" max="11529" width="10.85546875" style="144" customWidth="1"/>
    <col min="11530" max="11530" width="18.85546875" style="144" customWidth="1"/>
    <col min="11531" max="11534" width="5.85546875" style="144" customWidth="1"/>
    <col min="11535" max="11535" width="7.7109375" style="144" customWidth="1"/>
    <col min="11536" max="11536" width="1.42578125" style="144" customWidth="1"/>
    <col min="11537" max="11540" width="6.140625" style="144" customWidth="1"/>
    <col min="11541" max="11541" width="7.85546875" style="144" customWidth="1"/>
    <col min="11542" max="11542" width="56.5703125" style="144" customWidth="1"/>
    <col min="11543" max="11544" width="25.5703125" style="144" customWidth="1"/>
    <col min="11545" max="11776" width="11.42578125" style="144"/>
    <col min="11777" max="11777" width="17.85546875" style="144" customWidth="1"/>
    <col min="11778" max="11778" width="18.85546875" style="144" customWidth="1"/>
    <col min="11779" max="11779" width="5.42578125" style="144" customWidth="1"/>
    <col min="11780" max="11780" width="25.85546875" style="144" customWidth="1"/>
    <col min="11781" max="11781" width="15.5703125" style="144" customWidth="1"/>
    <col min="11782" max="11782" width="17.28515625" style="144" customWidth="1"/>
    <col min="11783" max="11783" width="28.5703125" style="144" customWidth="1"/>
    <col min="11784" max="11784" width="16.140625" style="144" customWidth="1"/>
    <col min="11785" max="11785" width="10.85546875" style="144" customWidth="1"/>
    <col min="11786" max="11786" width="18.85546875" style="144" customWidth="1"/>
    <col min="11787" max="11790" width="5.85546875" style="144" customWidth="1"/>
    <col min="11791" max="11791" width="7.7109375" style="144" customWidth="1"/>
    <col min="11792" max="11792" width="1.42578125" style="144" customWidth="1"/>
    <col min="11793" max="11796" width="6.140625" style="144" customWidth="1"/>
    <col min="11797" max="11797" width="7.85546875" style="144" customWidth="1"/>
    <col min="11798" max="11798" width="56.5703125" style="144" customWidth="1"/>
    <col min="11799" max="11800" width="25.5703125" style="144" customWidth="1"/>
    <col min="11801" max="12032" width="11.42578125" style="144"/>
    <col min="12033" max="12033" width="17.85546875" style="144" customWidth="1"/>
    <col min="12034" max="12034" width="18.85546875" style="144" customWidth="1"/>
    <col min="12035" max="12035" width="5.42578125" style="144" customWidth="1"/>
    <col min="12036" max="12036" width="25.85546875" style="144" customWidth="1"/>
    <col min="12037" max="12037" width="15.5703125" style="144" customWidth="1"/>
    <col min="12038" max="12038" width="17.28515625" style="144" customWidth="1"/>
    <col min="12039" max="12039" width="28.5703125" style="144" customWidth="1"/>
    <col min="12040" max="12040" width="16.140625" style="144" customWidth="1"/>
    <col min="12041" max="12041" width="10.85546875" style="144" customWidth="1"/>
    <col min="12042" max="12042" width="18.85546875" style="144" customWidth="1"/>
    <col min="12043" max="12046" width="5.85546875" style="144" customWidth="1"/>
    <col min="12047" max="12047" width="7.7109375" style="144" customWidth="1"/>
    <col min="12048" max="12048" width="1.42578125" style="144" customWidth="1"/>
    <col min="12049" max="12052" width="6.140625" style="144" customWidth="1"/>
    <col min="12053" max="12053" width="7.85546875" style="144" customWidth="1"/>
    <col min="12054" max="12054" width="56.5703125" style="144" customWidth="1"/>
    <col min="12055" max="12056" width="25.5703125" style="144" customWidth="1"/>
    <col min="12057" max="12288" width="11.42578125" style="144"/>
    <col min="12289" max="12289" width="17.85546875" style="144" customWidth="1"/>
    <col min="12290" max="12290" width="18.85546875" style="144" customWidth="1"/>
    <col min="12291" max="12291" width="5.42578125" style="144" customWidth="1"/>
    <col min="12292" max="12292" width="25.85546875" style="144" customWidth="1"/>
    <col min="12293" max="12293" width="15.5703125" style="144" customWidth="1"/>
    <col min="12294" max="12294" width="17.28515625" style="144" customWidth="1"/>
    <col min="12295" max="12295" width="28.5703125" style="144" customWidth="1"/>
    <col min="12296" max="12296" width="16.140625" style="144" customWidth="1"/>
    <col min="12297" max="12297" width="10.85546875" style="144" customWidth="1"/>
    <col min="12298" max="12298" width="18.85546875" style="144" customWidth="1"/>
    <col min="12299" max="12302" width="5.85546875" style="144" customWidth="1"/>
    <col min="12303" max="12303" width="7.7109375" style="144" customWidth="1"/>
    <col min="12304" max="12304" width="1.42578125" style="144" customWidth="1"/>
    <col min="12305" max="12308" width="6.140625" style="144" customWidth="1"/>
    <col min="12309" max="12309" width="7.85546875" style="144" customWidth="1"/>
    <col min="12310" max="12310" width="56.5703125" style="144" customWidth="1"/>
    <col min="12311" max="12312" width="25.5703125" style="144" customWidth="1"/>
    <col min="12313" max="12544" width="11.42578125" style="144"/>
    <col min="12545" max="12545" width="17.85546875" style="144" customWidth="1"/>
    <col min="12546" max="12546" width="18.85546875" style="144" customWidth="1"/>
    <col min="12547" max="12547" width="5.42578125" style="144" customWidth="1"/>
    <col min="12548" max="12548" width="25.85546875" style="144" customWidth="1"/>
    <col min="12549" max="12549" width="15.5703125" style="144" customWidth="1"/>
    <col min="12550" max="12550" width="17.28515625" style="144" customWidth="1"/>
    <col min="12551" max="12551" width="28.5703125" style="144" customWidth="1"/>
    <col min="12552" max="12552" width="16.140625" style="144" customWidth="1"/>
    <col min="12553" max="12553" width="10.85546875" style="144" customWidth="1"/>
    <col min="12554" max="12554" width="18.85546875" style="144" customWidth="1"/>
    <col min="12555" max="12558" width="5.85546875" style="144" customWidth="1"/>
    <col min="12559" max="12559" width="7.7109375" style="144" customWidth="1"/>
    <col min="12560" max="12560" width="1.42578125" style="144" customWidth="1"/>
    <col min="12561" max="12564" width="6.140625" style="144" customWidth="1"/>
    <col min="12565" max="12565" width="7.85546875" style="144" customWidth="1"/>
    <col min="12566" max="12566" width="56.5703125" style="144" customWidth="1"/>
    <col min="12567" max="12568" width="25.5703125" style="144" customWidth="1"/>
    <col min="12569" max="12800" width="11.42578125" style="144"/>
    <col min="12801" max="12801" width="17.85546875" style="144" customWidth="1"/>
    <col min="12802" max="12802" width="18.85546875" style="144" customWidth="1"/>
    <col min="12803" max="12803" width="5.42578125" style="144" customWidth="1"/>
    <col min="12804" max="12804" width="25.85546875" style="144" customWidth="1"/>
    <col min="12805" max="12805" width="15.5703125" style="144" customWidth="1"/>
    <col min="12806" max="12806" width="17.28515625" style="144" customWidth="1"/>
    <col min="12807" max="12807" width="28.5703125" style="144" customWidth="1"/>
    <col min="12808" max="12808" width="16.140625" style="144" customWidth="1"/>
    <col min="12809" max="12809" width="10.85546875" style="144" customWidth="1"/>
    <col min="12810" max="12810" width="18.85546875" style="144" customWidth="1"/>
    <col min="12811" max="12814" width="5.85546875" style="144" customWidth="1"/>
    <col min="12815" max="12815" width="7.7109375" style="144" customWidth="1"/>
    <col min="12816" max="12816" width="1.42578125" style="144" customWidth="1"/>
    <col min="12817" max="12820" width="6.140625" style="144" customWidth="1"/>
    <col min="12821" max="12821" width="7.85546875" style="144" customWidth="1"/>
    <col min="12822" max="12822" width="56.5703125" style="144" customWidth="1"/>
    <col min="12823" max="12824" width="25.5703125" style="144" customWidth="1"/>
    <col min="12825" max="13056" width="11.42578125" style="144"/>
    <col min="13057" max="13057" width="17.85546875" style="144" customWidth="1"/>
    <col min="13058" max="13058" width="18.85546875" style="144" customWidth="1"/>
    <col min="13059" max="13059" width="5.42578125" style="144" customWidth="1"/>
    <col min="13060" max="13060" width="25.85546875" style="144" customWidth="1"/>
    <col min="13061" max="13061" width="15.5703125" style="144" customWidth="1"/>
    <col min="13062" max="13062" width="17.28515625" style="144" customWidth="1"/>
    <col min="13063" max="13063" width="28.5703125" style="144" customWidth="1"/>
    <col min="13064" max="13064" width="16.140625" style="144" customWidth="1"/>
    <col min="13065" max="13065" width="10.85546875" style="144" customWidth="1"/>
    <col min="13066" max="13066" width="18.85546875" style="144" customWidth="1"/>
    <col min="13067" max="13070" width="5.85546875" style="144" customWidth="1"/>
    <col min="13071" max="13071" width="7.7109375" style="144" customWidth="1"/>
    <col min="13072" max="13072" width="1.42578125" style="144" customWidth="1"/>
    <col min="13073" max="13076" width="6.140625" style="144" customWidth="1"/>
    <col min="13077" max="13077" width="7.85546875" style="144" customWidth="1"/>
    <col min="13078" max="13078" width="56.5703125" style="144" customWidth="1"/>
    <col min="13079" max="13080" width="25.5703125" style="144" customWidth="1"/>
    <col min="13081" max="13312" width="11.42578125" style="144"/>
    <col min="13313" max="13313" width="17.85546875" style="144" customWidth="1"/>
    <col min="13314" max="13314" width="18.85546875" style="144" customWidth="1"/>
    <col min="13315" max="13315" width="5.42578125" style="144" customWidth="1"/>
    <col min="13316" max="13316" width="25.85546875" style="144" customWidth="1"/>
    <col min="13317" max="13317" width="15.5703125" style="144" customWidth="1"/>
    <col min="13318" max="13318" width="17.28515625" style="144" customWidth="1"/>
    <col min="13319" max="13319" width="28.5703125" style="144" customWidth="1"/>
    <col min="13320" max="13320" width="16.140625" style="144" customWidth="1"/>
    <col min="13321" max="13321" width="10.85546875" style="144" customWidth="1"/>
    <col min="13322" max="13322" width="18.85546875" style="144" customWidth="1"/>
    <col min="13323" max="13326" width="5.85546875" style="144" customWidth="1"/>
    <col min="13327" max="13327" width="7.7109375" style="144" customWidth="1"/>
    <col min="13328" max="13328" width="1.42578125" style="144" customWidth="1"/>
    <col min="13329" max="13332" width="6.140625" style="144" customWidth="1"/>
    <col min="13333" max="13333" width="7.85546875" style="144" customWidth="1"/>
    <col min="13334" max="13334" width="56.5703125" style="144" customWidth="1"/>
    <col min="13335" max="13336" width="25.5703125" style="144" customWidth="1"/>
    <col min="13337" max="13568" width="11.42578125" style="144"/>
    <col min="13569" max="13569" width="17.85546875" style="144" customWidth="1"/>
    <col min="13570" max="13570" width="18.85546875" style="144" customWidth="1"/>
    <col min="13571" max="13571" width="5.42578125" style="144" customWidth="1"/>
    <col min="13572" max="13572" width="25.85546875" style="144" customWidth="1"/>
    <col min="13573" max="13573" width="15.5703125" style="144" customWidth="1"/>
    <col min="13574" max="13574" width="17.28515625" style="144" customWidth="1"/>
    <col min="13575" max="13575" width="28.5703125" style="144" customWidth="1"/>
    <col min="13576" max="13576" width="16.140625" style="144" customWidth="1"/>
    <col min="13577" max="13577" width="10.85546875" style="144" customWidth="1"/>
    <col min="13578" max="13578" width="18.85546875" style="144" customWidth="1"/>
    <col min="13579" max="13582" width="5.85546875" style="144" customWidth="1"/>
    <col min="13583" max="13583" width="7.7109375" style="144" customWidth="1"/>
    <col min="13584" max="13584" width="1.42578125" style="144" customWidth="1"/>
    <col min="13585" max="13588" width="6.140625" style="144" customWidth="1"/>
    <col min="13589" max="13589" width="7.85546875" style="144" customWidth="1"/>
    <col min="13590" max="13590" width="56.5703125" style="144" customWidth="1"/>
    <col min="13591" max="13592" width="25.5703125" style="144" customWidth="1"/>
    <col min="13593" max="13824" width="11.42578125" style="144"/>
    <col min="13825" max="13825" width="17.85546875" style="144" customWidth="1"/>
    <col min="13826" max="13826" width="18.85546875" style="144" customWidth="1"/>
    <col min="13827" max="13827" width="5.42578125" style="144" customWidth="1"/>
    <col min="13828" max="13828" width="25.85546875" style="144" customWidth="1"/>
    <col min="13829" max="13829" width="15.5703125" style="144" customWidth="1"/>
    <col min="13830" max="13830" width="17.28515625" style="144" customWidth="1"/>
    <col min="13831" max="13831" width="28.5703125" style="144" customWidth="1"/>
    <col min="13832" max="13832" width="16.140625" style="144" customWidth="1"/>
    <col min="13833" max="13833" width="10.85546875" style="144" customWidth="1"/>
    <col min="13834" max="13834" width="18.85546875" style="144" customWidth="1"/>
    <col min="13835" max="13838" width="5.85546875" style="144" customWidth="1"/>
    <col min="13839" max="13839" width="7.7109375" style="144" customWidth="1"/>
    <col min="13840" max="13840" width="1.42578125" style="144" customWidth="1"/>
    <col min="13841" max="13844" width="6.140625" style="144" customWidth="1"/>
    <col min="13845" max="13845" width="7.85546875" style="144" customWidth="1"/>
    <col min="13846" max="13846" width="56.5703125" style="144" customWidth="1"/>
    <col min="13847" max="13848" width="25.5703125" style="144" customWidth="1"/>
    <col min="13849" max="14080" width="11.42578125" style="144"/>
    <col min="14081" max="14081" width="17.85546875" style="144" customWidth="1"/>
    <col min="14082" max="14082" width="18.85546875" style="144" customWidth="1"/>
    <col min="14083" max="14083" width="5.42578125" style="144" customWidth="1"/>
    <col min="14084" max="14084" width="25.85546875" style="144" customWidth="1"/>
    <col min="14085" max="14085" width="15.5703125" style="144" customWidth="1"/>
    <col min="14086" max="14086" width="17.28515625" style="144" customWidth="1"/>
    <col min="14087" max="14087" width="28.5703125" style="144" customWidth="1"/>
    <col min="14088" max="14088" width="16.140625" style="144" customWidth="1"/>
    <col min="14089" max="14089" width="10.85546875" style="144" customWidth="1"/>
    <col min="14090" max="14090" width="18.85546875" style="144" customWidth="1"/>
    <col min="14091" max="14094" width="5.85546875" style="144" customWidth="1"/>
    <col min="14095" max="14095" width="7.7109375" style="144" customWidth="1"/>
    <col min="14096" max="14096" width="1.42578125" style="144" customWidth="1"/>
    <col min="14097" max="14100" width="6.140625" style="144" customWidth="1"/>
    <col min="14101" max="14101" width="7.85546875" style="144" customWidth="1"/>
    <col min="14102" max="14102" width="56.5703125" style="144" customWidth="1"/>
    <col min="14103" max="14104" width="25.5703125" style="144" customWidth="1"/>
    <col min="14105" max="14336" width="11.42578125" style="144"/>
    <col min="14337" max="14337" width="17.85546875" style="144" customWidth="1"/>
    <col min="14338" max="14338" width="18.85546875" style="144" customWidth="1"/>
    <col min="14339" max="14339" width="5.42578125" style="144" customWidth="1"/>
    <col min="14340" max="14340" width="25.85546875" style="144" customWidth="1"/>
    <col min="14341" max="14341" width="15.5703125" style="144" customWidth="1"/>
    <col min="14342" max="14342" width="17.28515625" style="144" customWidth="1"/>
    <col min="14343" max="14343" width="28.5703125" style="144" customWidth="1"/>
    <col min="14344" max="14344" width="16.140625" style="144" customWidth="1"/>
    <col min="14345" max="14345" width="10.85546875" style="144" customWidth="1"/>
    <col min="14346" max="14346" width="18.85546875" style="144" customWidth="1"/>
    <col min="14347" max="14350" width="5.85546875" style="144" customWidth="1"/>
    <col min="14351" max="14351" width="7.7109375" style="144" customWidth="1"/>
    <col min="14352" max="14352" width="1.42578125" style="144" customWidth="1"/>
    <col min="14353" max="14356" width="6.140625" style="144" customWidth="1"/>
    <col min="14357" max="14357" width="7.85546875" style="144" customWidth="1"/>
    <col min="14358" max="14358" width="56.5703125" style="144" customWidth="1"/>
    <col min="14359" max="14360" width="25.5703125" style="144" customWidth="1"/>
    <col min="14361" max="14592" width="11.42578125" style="144"/>
    <col min="14593" max="14593" width="17.85546875" style="144" customWidth="1"/>
    <col min="14594" max="14594" width="18.85546875" style="144" customWidth="1"/>
    <col min="14595" max="14595" width="5.42578125" style="144" customWidth="1"/>
    <col min="14596" max="14596" width="25.85546875" style="144" customWidth="1"/>
    <col min="14597" max="14597" width="15.5703125" style="144" customWidth="1"/>
    <col min="14598" max="14598" width="17.28515625" style="144" customWidth="1"/>
    <col min="14599" max="14599" width="28.5703125" style="144" customWidth="1"/>
    <col min="14600" max="14600" width="16.140625" style="144" customWidth="1"/>
    <col min="14601" max="14601" width="10.85546875" style="144" customWidth="1"/>
    <col min="14602" max="14602" width="18.85546875" style="144" customWidth="1"/>
    <col min="14603" max="14606" width="5.85546875" style="144" customWidth="1"/>
    <col min="14607" max="14607" width="7.7109375" style="144" customWidth="1"/>
    <col min="14608" max="14608" width="1.42578125" style="144" customWidth="1"/>
    <col min="14609" max="14612" width="6.140625" style="144" customWidth="1"/>
    <col min="14613" max="14613" width="7.85546875" style="144" customWidth="1"/>
    <col min="14614" max="14614" width="56.5703125" style="144" customWidth="1"/>
    <col min="14615" max="14616" width="25.5703125" style="144" customWidth="1"/>
    <col min="14617" max="14848" width="11.42578125" style="144"/>
    <col min="14849" max="14849" width="17.85546875" style="144" customWidth="1"/>
    <col min="14850" max="14850" width="18.85546875" style="144" customWidth="1"/>
    <col min="14851" max="14851" width="5.42578125" style="144" customWidth="1"/>
    <col min="14852" max="14852" width="25.85546875" style="144" customWidth="1"/>
    <col min="14853" max="14853" width="15.5703125" style="144" customWidth="1"/>
    <col min="14854" max="14854" width="17.28515625" style="144" customWidth="1"/>
    <col min="14855" max="14855" width="28.5703125" style="144" customWidth="1"/>
    <col min="14856" max="14856" width="16.140625" style="144" customWidth="1"/>
    <col min="14857" max="14857" width="10.85546875" style="144" customWidth="1"/>
    <col min="14858" max="14858" width="18.85546875" style="144" customWidth="1"/>
    <col min="14859" max="14862" width="5.85546875" style="144" customWidth="1"/>
    <col min="14863" max="14863" width="7.7109375" style="144" customWidth="1"/>
    <col min="14864" max="14864" width="1.42578125" style="144" customWidth="1"/>
    <col min="14865" max="14868" width="6.140625" style="144" customWidth="1"/>
    <col min="14869" max="14869" width="7.85546875" style="144" customWidth="1"/>
    <col min="14870" max="14870" width="56.5703125" style="144" customWidth="1"/>
    <col min="14871" max="14872" width="25.5703125" style="144" customWidth="1"/>
    <col min="14873" max="15104" width="11.42578125" style="144"/>
    <col min="15105" max="15105" width="17.85546875" style="144" customWidth="1"/>
    <col min="15106" max="15106" width="18.85546875" style="144" customWidth="1"/>
    <col min="15107" max="15107" width="5.42578125" style="144" customWidth="1"/>
    <col min="15108" max="15108" width="25.85546875" style="144" customWidth="1"/>
    <col min="15109" max="15109" width="15.5703125" style="144" customWidth="1"/>
    <col min="15110" max="15110" width="17.28515625" style="144" customWidth="1"/>
    <col min="15111" max="15111" width="28.5703125" style="144" customWidth="1"/>
    <col min="15112" max="15112" width="16.140625" style="144" customWidth="1"/>
    <col min="15113" max="15113" width="10.85546875" style="144" customWidth="1"/>
    <col min="15114" max="15114" width="18.85546875" style="144" customWidth="1"/>
    <col min="15115" max="15118" width="5.85546875" style="144" customWidth="1"/>
    <col min="15119" max="15119" width="7.7109375" style="144" customWidth="1"/>
    <col min="15120" max="15120" width="1.42578125" style="144" customWidth="1"/>
    <col min="15121" max="15124" width="6.140625" style="144" customWidth="1"/>
    <col min="15125" max="15125" width="7.85546875" style="144" customWidth="1"/>
    <col min="15126" max="15126" width="56.5703125" style="144" customWidth="1"/>
    <col min="15127" max="15128" width="25.5703125" style="144" customWidth="1"/>
    <col min="15129" max="15360" width="11.42578125" style="144"/>
    <col min="15361" max="15361" width="17.85546875" style="144" customWidth="1"/>
    <col min="15362" max="15362" width="18.85546875" style="144" customWidth="1"/>
    <col min="15363" max="15363" width="5.42578125" style="144" customWidth="1"/>
    <col min="15364" max="15364" width="25.85546875" style="144" customWidth="1"/>
    <col min="15365" max="15365" width="15.5703125" style="144" customWidth="1"/>
    <col min="15366" max="15366" width="17.28515625" style="144" customWidth="1"/>
    <col min="15367" max="15367" width="28.5703125" style="144" customWidth="1"/>
    <col min="15368" max="15368" width="16.140625" style="144" customWidth="1"/>
    <col min="15369" max="15369" width="10.85546875" style="144" customWidth="1"/>
    <col min="15370" max="15370" width="18.85546875" style="144" customWidth="1"/>
    <col min="15371" max="15374" width="5.85546875" style="144" customWidth="1"/>
    <col min="15375" max="15375" width="7.7109375" style="144" customWidth="1"/>
    <col min="15376" max="15376" width="1.42578125" style="144" customWidth="1"/>
    <col min="15377" max="15380" width="6.140625" style="144" customWidth="1"/>
    <col min="15381" max="15381" width="7.85546875" style="144" customWidth="1"/>
    <col min="15382" max="15382" width="56.5703125" style="144" customWidth="1"/>
    <col min="15383" max="15384" width="25.5703125" style="144" customWidth="1"/>
    <col min="15385" max="15616" width="11.42578125" style="144"/>
    <col min="15617" max="15617" width="17.85546875" style="144" customWidth="1"/>
    <col min="15618" max="15618" width="18.85546875" style="144" customWidth="1"/>
    <col min="15619" max="15619" width="5.42578125" style="144" customWidth="1"/>
    <col min="15620" max="15620" width="25.85546875" style="144" customWidth="1"/>
    <col min="15621" max="15621" width="15.5703125" style="144" customWidth="1"/>
    <col min="15622" max="15622" width="17.28515625" style="144" customWidth="1"/>
    <col min="15623" max="15623" width="28.5703125" style="144" customWidth="1"/>
    <col min="15624" max="15624" width="16.140625" style="144" customWidth="1"/>
    <col min="15625" max="15625" width="10.85546875" style="144" customWidth="1"/>
    <col min="15626" max="15626" width="18.85546875" style="144" customWidth="1"/>
    <col min="15627" max="15630" width="5.85546875" style="144" customWidth="1"/>
    <col min="15631" max="15631" width="7.7109375" style="144" customWidth="1"/>
    <col min="15632" max="15632" width="1.42578125" style="144" customWidth="1"/>
    <col min="15633" max="15636" width="6.140625" style="144" customWidth="1"/>
    <col min="15637" max="15637" width="7.85546875" style="144" customWidth="1"/>
    <col min="15638" max="15638" width="56.5703125" style="144" customWidth="1"/>
    <col min="15639" max="15640" width="25.5703125" style="144" customWidth="1"/>
    <col min="15641" max="15872" width="11.42578125" style="144"/>
    <col min="15873" max="15873" width="17.85546875" style="144" customWidth="1"/>
    <col min="15874" max="15874" width="18.85546875" style="144" customWidth="1"/>
    <col min="15875" max="15875" width="5.42578125" style="144" customWidth="1"/>
    <col min="15876" max="15876" width="25.85546875" style="144" customWidth="1"/>
    <col min="15877" max="15877" width="15.5703125" style="144" customWidth="1"/>
    <col min="15878" max="15878" width="17.28515625" style="144" customWidth="1"/>
    <col min="15879" max="15879" width="28.5703125" style="144" customWidth="1"/>
    <col min="15880" max="15880" width="16.140625" style="144" customWidth="1"/>
    <col min="15881" max="15881" width="10.85546875" style="144" customWidth="1"/>
    <col min="15882" max="15882" width="18.85546875" style="144" customWidth="1"/>
    <col min="15883" max="15886" width="5.85546875" style="144" customWidth="1"/>
    <col min="15887" max="15887" width="7.7109375" style="144" customWidth="1"/>
    <col min="15888" max="15888" width="1.42578125" style="144" customWidth="1"/>
    <col min="15889" max="15892" width="6.140625" style="144" customWidth="1"/>
    <col min="15893" max="15893" width="7.85546875" style="144" customWidth="1"/>
    <col min="15894" max="15894" width="56.5703125" style="144" customWidth="1"/>
    <col min="15895" max="15896" width="25.5703125" style="144" customWidth="1"/>
    <col min="15897" max="16128" width="11.42578125" style="144"/>
    <col min="16129" max="16129" width="17.85546875" style="144" customWidth="1"/>
    <col min="16130" max="16130" width="18.85546875" style="144" customWidth="1"/>
    <col min="16131" max="16131" width="5.42578125" style="144" customWidth="1"/>
    <col min="16132" max="16132" width="25.85546875" style="144" customWidth="1"/>
    <col min="16133" max="16133" width="15.5703125" style="144" customWidth="1"/>
    <col min="16134" max="16134" width="17.28515625" style="144" customWidth="1"/>
    <col min="16135" max="16135" width="28.5703125" style="144" customWidth="1"/>
    <col min="16136" max="16136" width="16.140625" style="144" customWidth="1"/>
    <col min="16137" max="16137" width="10.85546875" style="144" customWidth="1"/>
    <col min="16138" max="16138" width="18.85546875" style="144" customWidth="1"/>
    <col min="16139" max="16142" width="5.85546875" style="144" customWidth="1"/>
    <col min="16143" max="16143" width="7.7109375" style="144" customWidth="1"/>
    <col min="16144" max="16144" width="1.42578125" style="144" customWidth="1"/>
    <col min="16145" max="16148" width="6.140625" style="144" customWidth="1"/>
    <col min="16149" max="16149" width="7.85546875" style="144" customWidth="1"/>
    <col min="16150" max="16150" width="56.5703125" style="144" customWidth="1"/>
    <col min="16151" max="16152" width="25.5703125" style="144" customWidth="1"/>
    <col min="16153" max="16384" width="11.42578125" style="144"/>
  </cols>
  <sheetData>
    <row r="1" spans="1:24" ht="38.25" customHeight="1" thickBot="1" x14ac:dyDescent="0.3">
      <c r="A1" s="423"/>
      <c r="B1" s="423"/>
      <c r="C1" s="423"/>
      <c r="D1" s="423"/>
      <c r="E1" s="423"/>
      <c r="F1" s="423"/>
      <c r="G1" s="423"/>
      <c r="H1" s="423"/>
      <c r="I1" s="423"/>
      <c r="J1" s="423"/>
      <c r="K1" s="423"/>
      <c r="L1" s="423"/>
      <c r="M1" s="423"/>
      <c r="N1" s="423"/>
      <c r="O1" s="423"/>
      <c r="P1" s="423"/>
      <c r="Q1" s="423"/>
      <c r="R1" s="423"/>
      <c r="S1" s="423"/>
      <c r="T1" s="423"/>
      <c r="U1" s="423"/>
      <c r="V1" s="423"/>
    </row>
    <row r="2" spans="1:24" ht="32.25" customHeight="1" x14ac:dyDescent="0.25">
      <c r="A2" s="424"/>
      <c r="B2" s="363" t="s">
        <v>0</v>
      </c>
      <c r="C2" s="363"/>
      <c r="D2" s="363"/>
      <c r="E2" s="363"/>
      <c r="F2" s="363"/>
      <c r="G2" s="363"/>
      <c r="H2" s="363"/>
      <c r="I2" s="363"/>
      <c r="J2" s="363"/>
      <c r="K2" s="363"/>
      <c r="L2" s="363"/>
      <c r="M2" s="363"/>
      <c r="N2" s="363"/>
      <c r="O2" s="363"/>
      <c r="P2" s="363"/>
      <c r="Q2" s="363"/>
      <c r="R2" s="363"/>
      <c r="S2" s="363"/>
      <c r="T2" s="363"/>
      <c r="U2" s="363"/>
      <c r="V2" s="363"/>
      <c r="W2" s="364"/>
      <c r="X2" s="145" t="s">
        <v>1</v>
      </c>
    </row>
    <row r="3" spans="1:24" ht="21" customHeight="1" x14ac:dyDescent="0.25">
      <c r="A3" s="425"/>
      <c r="B3" s="268" t="s">
        <v>2</v>
      </c>
      <c r="C3" s="268"/>
      <c r="D3" s="268"/>
      <c r="E3" s="268"/>
      <c r="F3" s="268"/>
      <c r="G3" s="268"/>
      <c r="H3" s="268"/>
      <c r="I3" s="268"/>
      <c r="J3" s="268"/>
      <c r="K3" s="268"/>
      <c r="L3" s="268"/>
      <c r="M3" s="268"/>
      <c r="N3" s="268"/>
      <c r="O3" s="268"/>
      <c r="P3" s="268"/>
      <c r="Q3" s="268"/>
      <c r="R3" s="268"/>
      <c r="S3" s="268"/>
      <c r="T3" s="268"/>
      <c r="U3" s="268"/>
      <c r="V3" s="268"/>
      <c r="W3" s="269"/>
      <c r="X3" s="146" t="s">
        <v>3</v>
      </c>
    </row>
    <row r="4" spans="1:24" ht="23.1" customHeight="1" x14ac:dyDescent="0.25">
      <c r="A4" s="425"/>
      <c r="B4" s="270" t="s">
        <v>4</v>
      </c>
      <c r="C4" s="270"/>
      <c r="D4" s="270"/>
      <c r="E4" s="270"/>
      <c r="F4" s="270"/>
      <c r="G4" s="270"/>
      <c r="H4" s="270"/>
      <c r="I4" s="270"/>
      <c r="J4" s="270"/>
      <c r="K4" s="270"/>
      <c r="L4" s="270"/>
      <c r="M4" s="270"/>
      <c r="N4" s="270"/>
      <c r="O4" s="270"/>
      <c r="P4" s="270"/>
      <c r="Q4" s="270"/>
      <c r="R4" s="270"/>
      <c r="S4" s="270"/>
      <c r="T4" s="270"/>
      <c r="U4" s="270"/>
      <c r="V4" s="270"/>
      <c r="W4" s="271"/>
      <c r="X4" s="147" t="s">
        <v>5</v>
      </c>
    </row>
    <row r="5" spans="1:24" ht="15.75" customHeight="1" thickBot="1" x14ac:dyDescent="0.3">
      <c r="A5" s="426"/>
      <c r="B5" s="272"/>
      <c r="C5" s="272"/>
      <c r="D5" s="272"/>
      <c r="E5" s="272"/>
      <c r="F5" s="272"/>
      <c r="G5" s="272"/>
      <c r="H5" s="272"/>
      <c r="I5" s="272"/>
      <c r="J5" s="272"/>
      <c r="K5" s="272"/>
      <c r="L5" s="272"/>
      <c r="M5" s="272"/>
      <c r="N5" s="272"/>
      <c r="O5" s="272"/>
      <c r="P5" s="272"/>
      <c r="Q5" s="272"/>
      <c r="R5" s="272"/>
      <c r="S5" s="272"/>
      <c r="T5" s="272"/>
      <c r="U5" s="272"/>
      <c r="V5" s="272"/>
      <c r="W5" s="273"/>
      <c r="X5" s="148" t="s">
        <v>6</v>
      </c>
    </row>
    <row r="6" spans="1:24" ht="6.75" customHeight="1" thickBot="1" x14ac:dyDescent="0.3">
      <c r="A6" s="420"/>
      <c r="B6" s="421"/>
      <c r="C6" s="421"/>
      <c r="D6" s="421"/>
      <c r="E6" s="421"/>
      <c r="F6" s="421"/>
      <c r="G6" s="421"/>
      <c r="H6" s="421"/>
      <c r="I6" s="421"/>
      <c r="J6" s="421"/>
      <c r="K6" s="421"/>
      <c r="L6" s="421"/>
      <c r="M6" s="421"/>
      <c r="N6" s="421"/>
      <c r="O6" s="421"/>
      <c r="P6" s="421"/>
      <c r="Q6" s="421"/>
      <c r="R6" s="421"/>
      <c r="S6" s="421"/>
      <c r="T6" s="421"/>
      <c r="U6" s="421"/>
      <c r="V6" s="421"/>
      <c r="W6" s="421"/>
      <c r="X6" s="422"/>
    </row>
    <row r="7" spans="1:24" ht="15.95" customHeight="1" thickBot="1" x14ac:dyDescent="0.3">
      <c r="A7" s="231" t="s">
        <v>7</v>
      </c>
      <c r="B7" s="427" t="s">
        <v>1089</v>
      </c>
      <c r="C7" s="428"/>
      <c r="D7" s="428"/>
      <c r="E7" s="428"/>
      <c r="F7" s="428"/>
      <c r="G7" s="428"/>
      <c r="H7" s="428"/>
      <c r="I7" s="428"/>
      <c r="J7" s="428"/>
      <c r="K7" s="428"/>
      <c r="L7" s="428"/>
      <c r="M7" s="428"/>
      <c r="N7" s="428"/>
      <c r="O7" s="428"/>
      <c r="P7" s="428"/>
      <c r="Q7" s="428"/>
      <c r="R7" s="428"/>
      <c r="S7" s="428"/>
      <c r="T7" s="428"/>
      <c r="U7" s="428"/>
      <c r="V7" s="428"/>
      <c r="W7" s="428"/>
      <c r="X7" s="429"/>
    </row>
    <row r="8" spans="1:24" ht="5.25" customHeight="1" x14ac:dyDescent="0.25">
      <c r="A8" s="150"/>
      <c r="B8" s="150"/>
      <c r="C8" s="150"/>
      <c r="D8" s="150"/>
      <c r="E8" s="150"/>
      <c r="F8" s="150"/>
      <c r="G8" s="150"/>
      <c r="H8" s="150"/>
      <c r="I8" s="150"/>
      <c r="J8" s="150"/>
      <c r="K8" s="150"/>
      <c r="L8" s="150"/>
      <c r="M8" s="150"/>
      <c r="N8" s="150"/>
      <c r="O8" s="150"/>
      <c r="P8" s="150"/>
      <c r="Q8" s="150"/>
      <c r="R8" s="150"/>
      <c r="S8" s="150"/>
      <c r="T8" s="150"/>
      <c r="U8" s="150"/>
      <c r="V8" s="150"/>
      <c r="W8" s="187"/>
      <c r="X8" s="187"/>
    </row>
    <row r="9" spans="1:24" ht="36" customHeight="1" x14ac:dyDescent="0.25">
      <c r="A9" s="394" t="s">
        <v>348</v>
      </c>
      <c r="B9" s="394" t="s">
        <v>9</v>
      </c>
      <c r="C9" s="394" t="s">
        <v>10</v>
      </c>
      <c r="D9" s="394" t="s">
        <v>11</v>
      </c>
      <c r="E9" s="394" t="s">
        <v>12</v>
      </c>
      <c r="F9" s="394" t="s">
        <v>13</v>
      </c>
      <c r="G9" s="394" t="s">
        <v>14</v>
      </c>
      <c r="H9" s="394" t="s">
        <v>15</v>
      </c>
      <c r="I9" s="394" t="s">
        <v>16</v>
      </c>
      <c r="J9" s="394" t="s">
        <v>17</v>
      </c>
      <c r="K9" s="560" t="s">
        <v>18</v>
      </c>
      <c r="L9" s="560"/>
      <c r="M9" s="560"/>
      <c r="N9" s="560"/>
      <c r="O9" s="560"/>
      <c r="P9" s="394"/>
      <c r="Q9" s="394" t="s">
        <v>19</v>
      </c>
      <c r="R9" s="394"/>
      <c r="S9" s="394"/>
      <c r="T9" s="394"/>
      <c r="U9" s="394"/>
      <c r="V9" s="394" t="s">
        <v>20</v>
      </c>
      <c r="W9" s="394" t="s">
        <v>21</v>
      </c>
      <c r="X9" s="394" t="s">
        <v>22</v>
      </c>
    </row>
    <row r="10" spans="1:24" ht="47.25" customHeight="1" x14ac:dyDescent="0.25">
      <c r="A10" s="394"/>
      <c r="B10" s="394"/>
      <c r="C10" s="394"/>
      <c r="D10" s="394"/>
      <c r="E10" s="394"/>
      <c r="F10" s="394"/>
      <c r="G10" s="394"/>
      <c r="H10" s="394"/>
      <c r="I10" s="394"/>
      <c r="J10" s="394"/>
      <c r="K10" s="152" t="s">
        <v>23</v>
      </c>
      <c r="L10" s="152" t="s">
        <v>24</v>
      </c>
      <c r="M10" s="152" t="s">
        <v>25</v>
      </c>
      <c r="N10" s="152" t="s">
        <v>26</v>
      </c>
      <c r="O10" s="152" t="s">
        <v>27</v>
      </c>
      <c r="P10" s="394"/>
      <c r="Q10" s="152" t="s">
        <v>23</v>
      </c>
      <c r="R10" s="152" t="s">
        <v>24</v>
      </c>
      <c r="S10" s="152" t="s">
        <v>25</v>
      </c>
      <c r="T10" s="152" t="s">
        <v>26</v>
      </c>
      <c r="U10" s="152" t="s">
        <v>27</v>
      </c>
      <c r="V10" s="394"/>
      <c r="W10" s="394"/>
      <c r="X10" s="394"/>
    </row>
    <row r="11" spans="1:24" ht="143.25" customHeight="1" x14ac:dyDescent="0.25">
      <c r="A11" s="455" t="s">
        <v>349</v>
      </c>
      <c r="B11" s="411" t="s">
        <v>350</v>
      </c>
      <c r="C11" s="235">
        <v>1</v>
      </c>
      <c r="D11" s="561" t="s">
        <v>351</v>
      </c>
      <c r="E11" s="235" t="s">
        <v>352</v>
      </c>
      <c r="F11" s="155" t="s">
        <v>353</v>
      </c>
      <c r="G11" s="562" t="s">
        <v>354</v>
      </c>
      <c r="H11" s="195" t="s">
        <v>355</v>
      </c>
      <c r="I11" s="235" t="s">
        <v>125</v>
      </c>
      <c r="J11" s="195" t="s">
        <v>356</v>
      </c>
      <c r="K11" s="175">
        <v>0.25</v>
      </c>
      <c r="L11" s="175">
        <v>0.25</v>
      </c>
      <c r="M11" s="175">
        <v>0.25</v>
      </c>
      <c r="N11" s="175">
        <v>0.25</v>
      </c>
      <c r="O11" s="563">
        <v>1</v>
      </c>
      <c r="P11" s="394"/>
      <c r="Q11" s="137">
        <v>0.25</v>
      </c>
      <c r="R11" s="138"/>
      <c r="S11" s="138"/>
      <c r="T11" s="138"/>
      <c r="U11" s="139"/>
      <c r="V11" s="140" t="s">
        <v>839</v>
      </c>
      <c r="W11" s="141"/>
      <c r="X11" s="141"/>
    </row>
    <row r="12" spans="1:24" ht="159.75" customHeight="1" x14ac:dyDescent="0.25">
      <c r="A12" s="455"/>
      <c r="B12" s="410"/>
      <c r="C12" s="235">
        <v>2</v>
      </c>
      <c r="D12" s="561" t="s">
        <v>357</v>
      </c>
      <c r="E12" s="235" t="s">
        <v>352</v>
      </c>
      <c r="F12" s="155" t="s">
        <v>358</v>
      </c>
      <c r="G12" s="562" t="s">
        <v>359</v>
      </c>
      <c r="H12" s="195" t="s">
        <v>355</v>
      </c>
      <c r="I12" s="235" t="s">
        <v>125</v>
      </c>
      <c r="J12" s="195" t="s">
        <v>360</v>
      </c>
      <c r="K12" s="175">
        <v>0.25</v>
      </c>
      <c r="L12" s="175">
        <v>0.25</v>
      </c>
      <c r="M12" s="175">
        <v>0.25</v>
      </c>
      <c r="N12" s="175">
        <v>0.25</v>
      </c>
      <c r="O12" s="563">
        <v>1</v>
      </c>
      <c r="P12" s="394"/>
      <c r="Q12" s="137">
        <v>0.25</v>
      </c>
      <c r="R12" s="138"/>
      <c r="S12" s="138"/>
      <c r="T12" s="138"/>
      <c r="U12" s="139"/>
      <c r="V12" s="140" t="s">
        <v>840</v>
      </c>
      <c r="W12" s="140" t="s">
        <v>841</v>
      </c>
      <c r="X12" s="140" t="s">
        <v>842</v>
      </c>
    </row>
    <row r="13" spans="1:24" ht="145.5" customHeight="1" x14ac:dyDescent="0.25">
      <c r="A13" s="455"/>
      <c r="B13" s="411" t="s">
        <v>361</v>
      </c>
      <c r="C13" s="235">
        <v>1</v>
      </c>
      <c r="D13" s="561" t="s">
        <v>362</v>
      </c>
      <c r="E13" s="235" t="s">
        <v>363</v>
      </c>
      <c r="F13" s="564" t="s">
        <v>364</v>
      </c>
      <c r="G13" s="564" t="s">
        <v>365</v>
      </c>
      <c r="H13" s="195" t="s">
        <v>366</v>
      </c>
      <c r="I13" s="235" t="s">
        <v>125</v>
      </c>
      <c r="J13" s="195" t="s">
        <v>367</v>
      </c>
      <c r="K13" s="175">
        <v>0.25</v>
      </c>
      <c r="L13" s="175">
        <v>0.25</v>
      </c>
      <c r="M13" s="175">
        <v>0.25</v>
      </c>
      <c r="N13" s="175">
        <v>0.25</v>
      </c>
      <c r="O13" s="563">
        <v>1</v>
      </c>
      <c r="P13" s="394"/>
      <c r="Q13" s="142">
        <v>0.25</v>
      </c>
      <c r="R13" s="143"/>
      <c r="S13" s="143"/>
      <c r="T13" s="138"/>
      <c r="U13" s="139"/>
      <c r="V13" s="140" t="s">
        <v>843</v>
      </c>
      <c r="W13" s="141"/>
      <c r="X13" s="141"/>
    </row>
    <row r="14" spans="1:24" ht="83.25" customHeight="1" x14ac:dyDescent="0.25">
      <c r="A14" s="455"/>
      <c r="B14" s="410"/>
      <c r="C14" s="235">
        <v>2</v>
      </c>
      <c r="D14" s="561" t="s">
        <v>368</v>
      </c>
      <c r="E14" s="235" t="s">
        <v>369</v>
      </c>
      <c r="F14" s="564" t="s">
        <v>370</v>
      </c>
      <c r="G14" s="564" t="s">
        <v>371</v>
      </c>
      <c r="H14" s="195" t="s">
        <v>372</v>
      </c>
      <c r="I14" s="235" t="s">
        <v>125</v>
      </c>
      <c r="J14" s="195" t="s">
        <v>373</v>
      </c>
      <c r="K14" s="175">
        <v>0.25</v>
      </c>
      <c r="L14" s="175">
        <v>0.25</v>
      </c>
      <c r="M14" s="175">
        <v>0.25</v>
      </c>
      <c r="N14" s="175">
        <v>0.25</v>
      </c>
      <c r="O14" s="563">
        <v>1</v>
      </c>
      <c r="P14" s="394"/>
      <c r="Q14" s="142">
        <v>0.25</v>
      </c>
      <c r="R14" s="143"/>
      <c r="S14" s="143"/>
      <c r="T14" s="138"/>
      <c r="U14" s="139"/>
      <c r="V14" s="140" t="s">
        <v>844</v>
      </c>
      <c r="W14" s="141"/>
      <c r="X14" s="141"/>
    </row>
    <row r="15" spans="1:24" ht="108" customHeight="1" x14ac:dyDescent="0.25">
      <c r="A15" s="455"/>
      <c r="B15" s="158" t="s">
        <v>374</v>
      </c>
      <c r="C15" s="235">
        <v>1</v>
      </c>
      <c r="D15" s="561" t="s">
        <v>375</v>
      </c>
      <c r="E15" s="235" t="s">
        <v>363</v>
      </c>
      <c r="F15" s="564" t="s">
        <v>376</v>
      </c>
      <c r="G15" s="564" t="s">
        <v>377</v>
      </c>
      <c r="H15" s="195" t="s">
        <v>378</v>
      </c>
      <c r="I15" s="235" t="s">
        <v>125</v>
      </c>
      <c r="J15" s="195" t="s">
        <v>367</v>
      </c>
      <c r="K15" s="175">
        <v>0.25</v>
      </c>
      <c r="L15" s="175">
        <v>0.25</v>
      </c>
      <c r="M15" s="175">
        <v>0.25</v>
      </c>
      <c r="N15" s="175">
        <v>0.25</v>
      </c>
      <c r="O15" s="563">
        <v>1</v>
      </c>
      <c r="P15" s="394"/>
      <c r="Q15" s="142">
        <v>0.25</v>
      </c>
      <c r="R15" s="143"/>
      <c r="S15" s="143"/>
      <c r="T15" s="138"/>
      <c r="U15" s="139"/>
      <c r="V15" s="140" t="s">
        <v>845</v>
      </c>
      <c r="W15" s="141"/>
      <c r="X15" s="141"/>
    </row>
    <row r="16" spans="1:24" ht="409.5" customHeight="1" x14ac:dyDescent="0.25">
      <c r="A16" s="455"/>
      <c r="B16" s="158" t="s">
        <v>379</v>
      </c>
      <c r="C16" s="235">
        <v>1</v>
      </c>
      <c r="D16" s="561" t="s">
        <v>380</v>
      </c>
      <c r="E16" s="235" t="s">
        <v>381</v>
      </c>
      <c r="F16" s="564" t="s">
        <v>382</v>
      </c>
      <c r="G16" s="562" t="s">
        <v>383</v>
      </c>
      <c r="H16" s="195" t="s">
        <v>384</v>
      </c>
      <c r="I16" s="235" t="s">
        <v>125</v>
      </c>
      <c r="J16" s="195" t="s">
        <v>385</v>
      </c>
      <c r="K16" s="175">
        <v>0.25</v>
      </c>
      <c r="L16" s="175">
        <v>0.25</v>
      </c>
      <c r="M16" s="175">
        <v>0.25</v>
      </c>
      <c r="N16" s="175">
        <v>0.25</v>
      </c>
      <c r="O16" s="563">
        <v>1</v>
      </c>
      <c r="P16" s="394"/>
      <c r="Q16" s="142">
        <v>0.25</v>
      </c>
      <c r="R16" s="143"/>
      <c r="S16" s="143"/>
      <c r="T16" s="138"/>
      <c r="U16" s="139"/>
      <c r="V16" s="140" t="s">
        <v>846</v>
      </c>
      <c r="W16" s="141"/>
      <c r="X16" s="141"/>
    </row>
    <row r="17" spans="1:25" ht="76.5" x14ac:dyDescent="0.25">
      <c r="A17" s="455"/>
      <c r="B17" s="158" t="s">
        <v>386</v>
      </c>
      <c r="C17" s="235">
        <v>1</v>
      </c>
      <c r="D17" s="561" t="s">
        <v>387</v>
      </c>
      <c r="E17" s="235" t="s">
        <v>388</v>
      </c>
      <c r="F17" s="565" t="s">
        <v>389</v>
      </c>
      <c r="G17" s="562" t="s">
        <v>390</v>
      </c>
      <c r="H17" s="195" t="s">
        <v>355</v>
      </c>
      <c r="I17" s="235" t="s">
        <v>125</v>
      </c>
      <c r="J17" s="195" t="s">
        <v>391</v>
      </c>
      <c r="K17" s="175">
        <v>0.25</v>
      </c>
      <c r="L17" s="175">
        <v>0.25</v>
      </c>
      <c r="M17" s="175">
        <v>0.25</v>
      </c>
      <c r="N17" s="175">
        <v>0.25</v>
      </c>
      <c r="O17" s="563">
        <v>1</v>
      </c>
      <c r="P17" s="394"/>
      <c r="Q17" s="142">
        <v>0.25</v>
      </c>
      <c r="R17" s="143"/>
      <c r="S17" s="143"/>
      <c r="T17" s="138"/>
      <c r="U17" s="139"/>
      <c r="V17" s="140" t="s">
        <v>847</v>
      </c>
      <c r="W17" s="141"/>
      <c r="X17" s="141"/>
    </row>
    <row r="18" spans="1:25" ht="163.5" customHeight="1" x14ac:dyDescent="0.25">
      <c r="A18" s="455"/>
      <c r="B18" s="566" t="s">
        <v>392</v>
      </c>
      <c r="C18" s="235">
        <v>1</v>
      </c>
      <c r="D18" s="158" t="s">
        <v>393</v>
      </c>
      <c r="E18" s="235" t="s">
        <v>394</v>
      </c>
      <c r="F18" s="561" t="s">
        <v>395</v>
      </c>
      <c r="G18" s="564" t="s">
        <v>396</v>
      </c>
      <c r="H18" s="195" t="s">
        <v>397</v>
      </c>
      <c r="I18" s="235" t="s">
        <v>125</v>
      </c>
      <c r="J18" s="195" t="s">
        <v>373</v>
      </c>
      <c r="K18" s="175">
        <v>0.1</v>
      </c>
      <c r="L18" s="175">
        <v>0.3</v>
      </c>
      <c r="M18" s="175">
        <v>0.3</v>
      </c>
      <c r="N18" s="175">
        <v>0.3</v>
      </c>
      <c r="O18" s="567">
        <f>SUM(K18:N18)</f>
        <v>1</v>
      </c>
      <c r="P18" s="394"/>
      <c r="Q18" s="142">
        <v>0.1</v>
      </c>
      <c r="R18" s="143"/>
      <c r="S18" s="143"/>
      <c r="T18" s="138"/>
      <c r="U18" s="139"/>
      <c r="V18" s="140" t="s">
        <v>848</v>
      </c>
      <c r="W18" s="141"/>
      <c r="X18" s="141"/>
    </row>
    <row r="19" spans="1:25" ht="366.95" customHeight="1" x14ac:dyDescent="0.25">
      <c r="A19" s="455"/>
      <c r="B19" s="568"/>
      <c r="C19" s="235">
        <v>2</v>
      </c>
      <c r="D19" s="561" t="s">
        <v>398</v>
      </c>
      <c r="E19" s="235" t="s">
        <v>399</v>
      </c>
      <c r="F19" s="564" t="s">
        <v>1090</v>
      </c>
      <c r="G19" s="564" t="s">
        <v>400</v>
      </c>
      <c r="H19" s="569" t="s">
        <v>401</v>
      </c>
      <c r="I19" s="235" t="s">
        <v>125</v>
      </c>
      <c r="J19" s="195" t="s">
        <v>402</v>
      </c>
      <c r="K19" s="157">
        <v>0.25</v>
      </c>
      <c r="L19" s="157">
        <v>0.25</v>
      </c>
      <c r="M19" s="157">
        <v>0.25</v>
      </c>
      <c r="N19" s="157">
        <v>0.25</v>
      </c>
      <c r="O19" s="563">
        <v>1</v>
      </c>
      <c r="P19" s="394"/>
      <c r="Q19" s="142">
        <v>0.25</v>
      </c>
      <c r="R19" s="143"/>
      <c r="S19" s="143"/>
      <c r="T19" s="138"/>
      <c r="U19" s="139"/>
      <c r="V19" s="140" t="s">
        <v>849</v>
      </c>
      <c r="W19" s="141"/>
      <c r="X19" s="141"/>
    </row>
    <row r="20" spans="1:25" customFormat="1" ht="46.5" customHeight="1" x14ac:dyDescent="0.25">
      <c r="A20" s="394" t="s">
        <v>54</v>
      </c>
      <c r="B20" s="197" t="s">
        <v>1091</v>
      </c>
      <c r="C20" s="570" t="s">
        <v>55</v>
      </c>
      <c r="D20" s="571"/>
      <c r="E20" s="198" t="s">
        <v>56</v>
      </c>
      <c r="F20" s="199"/>
      <c r="G20" s="199"/>
      <c r="H20" s="199"/>
      <c r="I20" s="451" t="s">
        <v>57</v>
      </c>
      <c r="J20" s="438" t="s">
        <v>56</v>
      </c>
      <c r="K20" s="439"/>
      <c r="L20" s="439"/>
      <c r="M20" s="439"/>
      <c r="N20" s="439"/>
      <c r="O20" s="439"/>
      <c r="P20" s="439"/>
      <c r="Q20" s="439"/>
      <c r="R20" s="440"/>
      <c r="S20" s="397" t="s">
        <v>58</v>
      </c>
      <c r="T20" s="397"/>
      <c r="U20" s="397"/>
      <c r="V20" s="399" t="s">
        <v>59</v>
      </c>
      <c r="W20" s="399"/>
      <c r="X20" s="399"/>
      <c r="Y20" s="144"/>
    </row>
    <row r="21" spans="1:25" customFormat="1" ht="27" customHeight="1" x14ac:dyDescent="0.25">
      <c r="A21" s="394"/>
      <c r="B21" s="197" t="s">
        <v>60</v>
      </c>
      <c r="C21" s="446"/>
      <c r="D21" s="447"/>
      <c r="E21" s="433" t="s">
        <v>403</v>
      </c>
      <c r="F21" s="434"/>
      <c r="G21" s="434"/>
      <c r="H21" s="435"/>
      <c r="I21" s="451"/>
      <c r="J21" s="433" t="s">
        <v>404</v>
      </c>
      <c r="K21" s="434"/>
      <c r="L21" s="434"/>
      <c r="M21" s="434"/>
      <c r="N21" s="434"/>
      <c r="O21" s="434"/>
      <c r="P21" s="434"/>
      <c r="Q21" s="434"/>
      <c r="R21" s="435"/>
      <c r="S21" s="397"/>
      <c r="T21" s="397"/>
      <c r="U21" s="397"/>
      <c r="V21" s="399" t="s">
        <v>61</v>
      </c>
      <c r="W21" s="399"/>
      <c r="X21" s="399"/>
      <c r="Y21" s="144"/>
    </row>
    <row r="22" spans="1:25" customFormat="1" ht="27" customHeight="1" x14ac:dyDescent="0.25">
      <c r="A22" s="394"/>
      <c r="B22" s="197" t="s">
        <v>1092</v>
      </c>
      <c r="C22" s="448"/>
      <c r="D22" s="449"/>
      <c r="E22" s="198" t="s">
        <v>63</v>
      </c>
      <c r="F22" s="199" t="s">
        <v>405</v>
      </c>
      <c r="G22" s="199"/>
      <c r="H22" s="199"/>
      <c r="I22" s="451"/>
      <c r="J22" s="433" t="s">
        <v>1093</v>
      </c>
      <c r="K22" s="434"/>
      <c r="L22" s="434"/>
      <c r="M22" s="434"/>
      <c r="N22" s="434"/>
      <c r="O22" s="434"/>
      <c r="P22" s="434"/>
      <c r="Q22" s="434"/>
      <c r="R22" s="435"/>
      <c r="S22" s="397"/>
      <c r="T22" s="397"/>
      <c r="U22" s="397"/>
      <c r="V22" s="399" t="s">
        <v>64</v>
      </c>
      <c r="W22" s="399"/>
      <c r="X22" s="399"/>
      <c r="Y22" s="144"/>
    </row>
  </sheetData>
  <mergeCells count="38">
    <mergeCell ref="C20:D22"/>
    <mergeCell ref="I20:I22"/>
    <mergeCell ref="J20:R20"/>
    <mergeCell ref="S20:U22"/>
    <mergeCell ref="V20:X20"/>
    <mergeCell ref="E21:H21"/>
    <mergeCell ref="J22:R22"/>
    <mergeCell ref="A11:A19"/>
    <mergeCell ref="B11:B12"/>
    <mergeCell ref="B13:B14"/>
    <mergeCell ref="B18:B19"/>
    <mergeCell ref="A20:A22"/>
    <mergeCell ref="J21:R21"/>
    <mergeCell ref="V21:X21"/>
    <mergeCell ref="V22:X22"/>
    <mergeCell ref="B7:X7"/>
    <mergeCell ref="A9:A10"/>
    <mergeCell ref="B9:B10"/>
    <mergeCell ref="C9:C10"/>
    <mergeCell ref="D9:D10"/>
    <mergeCell ref="E9:E10"/>
    <mergeCell ref="F9:F10"/>
    <mergeCell ref="G9:G10"/>
    <mergeCell ref="H9:H10"/>
    <mergeCell ref="I9:I10"/>
    <mergeCell ref="X9:X10"/>
    <mergeCell ref="J9:J10"/>
    <mergeCell ref="K9:O9"/>
    <mergeCell ref="P9:P19"/>
    <mergeCell ref="Q9:U9"/>
    <mergeCell ref="V9:V10"/>
    <mergeCell ref="A6:X6"/>
    <mergeCell ref="A1:V1"/>
    <mergeCell ref="A2:A5"/>
    <mergeCell ref="B2:W2"/>
    <mergeCell ref="B3:W3"/>
    <mergeCell ref="B4:W5"/>
    <mergeCell ref="W9:W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C62E0789CD1AA40B2151B2887ED7A0A" ma:contentTypeVersion="5" ma:contentTypeDescription="Crear nuevo documento." ma:contentTypeScope="" ma:versionID="c5bcec93ae75f7da3f08ed56f148e6de">
  <xsd:schema xmlns:xsd="http://www.w3.org/2001/XMLSchema" xmlns:xs="http://www.w3.org/2001/XMLSchema" xmlns:p="http://schemas.microsoft.com/office/2006/metadata/properties" xmlns:ns3="47c3c514-53f7-4c04-9095-87cc284cc10d" xmlns:ns4="720c7cc5-7ccb-4a6c-a06e-e3e21ce33173" targetNamespace="http://schemas.microsoft.com/office/2006/metadata/properties" ma:root="true" ma:fieldsID="7a4dc5478d9c60525b24f6440e9a1014" ns3:_="" ns4:_="">
    <xsd:import namespace="47c3c514-53f7-4c04-9095-87cc284cc10d"/>
    <xsd:import namespace="720c7cc5-7ccb-4a6c-a06e-e3e21ce3317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3c514-53f7-4c04-9095-87cc284cc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c7cc5-7ccb-4a6c-a06e-e3e21ce3317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4537FE-5CBF-405A-9E1E-50136427D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3c514-53f7-4c04-9095-87cc284cc10d"/>
    <ds:schemaRef ds:uri="720c7cc5-7ccb-4a6c-a06e-e3e21ce33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8FE1CC-AAED-42EA-83D0-2A782466F15D}">
  <ds:schemaRefs>
    <ds:schemaRef ds:uri="http://schemas.microsoft.com/sharepoint/v3/contenttype/forms"/>
  </ds:schemaRefs>
</ds:datastoreItem>
</file>

<file path=customXml/itemProps3.xml><?xml version="1.0" encoding="utf-8"?>
<ds:datastoreItem xmlns:ds="http://schemas.openxmlformats.org/officeDocument/2006/customXml" ds:itemID="{FDAE59CA-0DE4-4365-916E-688A6297FE31}">
  <ds:schemaRefs>
    <ds:schemaRef ds:uri="720c7cc5-7ccb-4a6c-a06e-e3e21ce33173"/>
    <ds:schemaRef ds:uri="http://purl.org/dc/elements/1.1/"/>
    <ds:schemaRef ds:uri="http://schemas.microsoft.com/office/2006/documentManagement/types"/>
    <ds:schemaRef ds:uri="47c3c514-53f7-4c04-9095-87cc284cc10d"/>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Direccionamiento Estrategico</vt:lpstr>
      <vt:lpstr>Comunicacion Estrategica </vt:lpstr>
      <vt:lpstr>Planeacion y Gestión</vt:lpstr>
      <vt:lpstr>Gestión del Conocimiento</vt:lpstr>
      <vt:lpstr>Prevención y Atención a Mujeres</vt:lpstr>
      <vt:lpstr>Trasversalización de Enfoque G.</vt:lpstr>
      <vt:lpstr>Gestión de Politicas Publicas</vt:lpstr>
      <vt:lpstr>Territorializaciòn PP</vt:lpstr>
      <vt:lpstr>Promocion del Acceso a la Justi</vt:lpstr>
      <vt:lpstr>Promociòn y Participacion </vt:lpstr>
      <vt:lpstr>Desarrollo de capacidades</vt:lpstr>
      <vt:lpstr>Gestión del Sistema de Cuidado</vt:lpstr>
      <vt:lpstr>Gestión Administrativa</vt:lpstr>
      <vt:lpstr>Gestiòn Documental</vt:lpstr>
      <vt:lpstr>Gestion Financiera</vt:lpstr>
      <vt:lpstr>Gestión Tecnologica</vt:lpstr>
      <vt:lpstr>Gestión Jurídica</vt:lpstr>
      <vt:lpstr>Gestión Contractual </vt:lpstr>
      <vt:lpstr>Gestión Talento Humano</vt:lpstr>
      <vt:lpstr>Atención a la Ciudadania</vt:lpstr>
      <vt:lpstr>Seguimiento Evaluación y Contro</vt:lpstr>
      <vt:lpstr>Gestión Disciplinaría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Toshiba</cp:lastModifiedBy>
  <dcterms:created xsi:type="dcterms:W3CDTF">2021-01-29T22:31:27Z</dcterms:created>
  <dcterms:modified xsi:type="dcterms:W3CDTF">2021-05-25T21:46:22Z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0x010100AC62E0789CD1AA40B2151B2887ED7A0A</vt:lpwstr>
  </property>
</Properties>
</file>